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EBA9D03E-D70E-426D-A907-316001D0BFD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felúj.kiad.!$A$1:$H$50</definedName>
  </definedNames>
  <calcPr calcId="191029"/>
</workbook>
</file>

<file path=xl/calcChain.xml><?xml version="1.0" encoding="utf-8"?>
<calcChain xmlns="http://schemas.openxmlformats.org/spreadsheetml/2006/main">
  <c r="H20" i="1" l="1"/>
  <c r="H18" i="1"/>
  <c r="D43" i="1"/>
  <c r="H21" i="1"/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17" i="1"/>
  <c r="H16" i="1"/>
  <c r="H15" i="1"/>
  <c r="H14" i="1"/>
  <c r="H9" i="1"/>
  <c r="H8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7" i="1"/>
  <c r="G16" i="1"/>
  <c r="G15" i="1"/>
  <c r="G14" i="1"/>
  <c r="G9" i="1"/>
  <c r="G8" i="1"/>
  <c r="E45" i="1" l="1"/>
  <c r="E44" i="1"/>
  <c r="E43" i="1"/>
  <c r="F43" i="1"/>
  <c r="G43" i="1"/>
  <c r="G44" i="1" s="1"/>
  <c r="H43" i="1"/>
  <c r="D18" i="1"/>
  <c r="E18" i="1"/>
  <c r="F18" i="1"/>
  <c r="F44" i="1" s="1"/>
  <c r="G18" i="1"/>
  <c r="E11" i="1"/>
  <c r="F11" i="1"/>
  <c r="D10" i="1"/>
  <c r="D11" i="1" s="1"/>
  <c r="E10" i="1"/>
  <c r="F10" i="1"/>
  <c r="G10" i="1"/>
  <c r="G11" i="1" s="1"/>
  <c r="H10" i="1"/>
  <c r="H11" i="1" s="1"/>
  <c r="D44" i="1" l="1"/>
  <c r="F45" i="1"/>
  <c r="H44" i="1"/>
  <c r="D45" i="1"/>
  <c r="H45" i="1"/>
  <c r="G45" i="1"/>
  <c r="C10" i="1"/>
  <c r="C11" i="1" l="1"/>
  <c r="E39" i="1" l="1"/>
  <c r="C18" i="1" l="1"/>
  <c r="C26" i="1" l="1"/>
  <c r="C43" i="1" s="1"/>
  <c r="C44" i="1" s="1"/>
  <c r="E35" i="1"/>
  <c r="E36" i="1"/>
  <c r="E27" i="1"/>
  <c r="E28" i="1"/>
  <c r="E30" i="1"/>
  <c r="E31" i="1"/>
  <c r="E32" i="1"/>
  <c r="E33" i="1"/>
  <c r="E23" i="1"/>
  <c r="E21" i="1"/>
  <c r="E20" i="1"/>
  <c r="E26" i="1" l="1"/>
  <c r="C45" i="1"/>
</calcChain>
</file>

<file path=xl/sharedStrings.xml><?xml version="1.0" encoding="utf-8"?>
<sst xmlns="http://schemas.openxmlformats.org/spreadsheetml/2006/main" count="54" uniqueCount="47">
  <si>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</si>
  <si>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</si>
  <si>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</si>
  <si>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</si>
  <si>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</si>
  <si>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</si>
  <si>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</si>
  <si>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</si>
  <si>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Városi Önkormányzat Egészségügyi Központja</t>
  </si>
  <si>
    <t>Intézmények összesen:</t>
  </si>
  <si>
    <t>Pályázatok</t>
  </si>
  <si>
    <t>Lakások</t>
  </si>
  <si>
    <t>Ingatlanok</t>
  </si>
  <si>
    <t>Csáford orvosi rendelő szerelvényezés</t>
  </si>
  <si>
    <t>Fürdő - Gyermekmedence</t>
  </si>
  <si>
    <t>Óvoda terasz tervezés</t>
  </si>
  <si>
    <t>VMK villamos rendszer fejlesztése</t>
  </si>
  <si>
    <t>Utak</t>
  </si>
  <si>
    <t>Útfelújítás - Mikszáth K. utca - meder nélkül</t>
  </si>
  <si>
    <t>Temető</t>
  </si>
  <si>
    <t>Kisszentgróti mosdó felújítás</t>
  </si>
  <si>
    <t>Inkubátorház ajtófelújítás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</si>
  <si>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</si>
  <si>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</si>
  <si>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</si>
  <si>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</si>
  <si>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Széchenyi út 8. statikai megerősítése</t>
  </si>
  <si>
    <t>Csapadékvíz elvezetés -Báthory u. - Bethlen u. kereszteződés</t>
  </si>
  <si>
    <t>Csapadékvíz elvezetés - Felsőaranyod rácsos áteresz</t>
  </si>
  <si>
    <t>Ívóvízhálózat rekonstrukció</t>
  </si>
  <si>
    <t>Céltartalékok</t>
  </si>
  <si>
    <t>Közműrendszer céltartaléka</t>
  </si>
  <si>
    <t>Lakásfelújítás céltartaléka</t>
  </si>
  <si>
    <t>VMK tetőszigetelés</t>
  </si>
  <si>
    <t>Zalakoppány - Művelődési ház tetőjavítás, szigetelés</t>
  </si>
  <si>
    <t>Zalaszentgrót Város Önkormányzata</t>
  </si>
  <si>
    <t>Zala Termálvölgye Egyesület LEADER HACS területére kiírt Helyi fejlesztések támogatása (VP6-19.2.1.-99-14-23)</t>
  </si>
  <si>
    <t>Zala Termálvölgye Egyesület LEADER HACS területére kiírt Helyi fejlesztések támogatása (VP6-19.2.1.-99-14-23) - önerő</t>
  </si>
  <si>
    <t>EÜ Központ szennyvízrendszer felújítása</t>
  </si>
  <si>
    <t>Önkormányzat összesen:</t>
  </si>
  <si>
    <t>Nagy temető ravatalozó tető felúj.</t>
  </si>
  <si>
    <t>EFI pályázat: iroda kialakítása</t>
  </si>
  <si>
    <t>Tervezési díj</t>
  </si>
  <si>
    <t>terv</t>
  </si>
  <si>
    <t>tény</t>
  </si>
  <si>
    <t>Felújítási kiadások 2024. évi előirányzata és teljesítése</t>
  </si>
  <si>
    <t>6. melléklet a 2024. évi költségvetés végrehajtásáról és a 2024. évi költségvetési maradvány jóváhagyásáról szóló  7/2025. (V.30.)önkormányzati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</si>
</sst>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b/>
      <sz val="11"/>
      <color theme="1"/>
      <name val="Times New Roman"/>
      <family val="1"/>
      <charset val="238"/>
    </font>
    <font>
      <b/>
      <sz val="10.5"/>
      <name val="Times New Roman"/>
      <family val="1"/>
      <charset val="238"/>
    </font>
    <font>
      <sz val="10.5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5" fillId="2" borderId="0" xfId="0" applyFont="1" applyFill="1"/>
    <xf numFmtId="3" fontId="5" fillId="2" borderId="0" xfId="0" applyNumberFormat="1" applyFont="1" applyFill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wrapText="1"/>
    </xf>
    <xf numFmtId="0" fontId="5" fillId="3" borderId="0" xfId="0" applyFont="1" applyFill="1"/>
    <xf numFmtId="0" fontId="2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15</xdr:row>
      <xdr:rowOff>76200</xdr:rowOff>
    </xdr:from>
    <xdr:to>
      <xdr:col>3</xdr:col>
      <xdr:colOff>93344</xdr:colOff>
      <xdr:row>16</xdr:row>
      <xdr:rowOff>114300</xdr:rowOff>
    </xdr:to>
    <xdr:sp macro="" textlink="">
      <xdr:nvSpPr>
        <xdr:cNvPr id="5" name="Jobb oldali kapcsos zárójel 4">
          <a:extLst>
            <a:ext uri="{FF2B5EF4-FFF2-40B4-BE49-F238E27FC236}">
              <a16:creationId xmlns:a16="http://schemas.microsoft.com/office/drawing/2014/main" id="{83BED0A0-BC7B-43EA-8C68-4E0B5EF28957}"/>
            </a:ext>
          </a:extLst>
        </xdr:cNvPr>
        <xdr:cNvSpPr/>
      </xdr:nvSpPr>
      <xdr:spPr>
        <a:xfrm>
          <a:off x="5267325" y="4162425"/>
          <a:ext cx="45719" cy="2476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5</xdr:col>
      <xdr:colOff>47625</xdr:colOff>
      <xdr:row>15</xdr:row>
      <xdr:rowOff>76200</xdr:rowOff>
    </xdr:from>
    <xdr:to>
      <xdr:col>5</xdr:col>
      <xdr:colOff>93344</xdr:colOff>
      <xdr:row>16</xdr:row>
      <xdr:rowOff>104775</xdr:rowOff>
    </xdr:to>
    <xdr:sp macro="" textlink="">
      <xdr:nvSpPr>
        <xdr:cNvPr id="6" name="Jobb oldali kapcsos zárójel 5">
          <a:extLst>
            <a:ext uri="{FF2B5EF4-FFF2-40B4-BE49-F238E27FC236}">
              <a16:creationId xmlns:a16="http://schemas.microsoft.com/office/drawing/2014/main" id="{ABBBD6C0-2787-4437-91FF-D27DE294DC57}"/>
            </a:ext>
          </a:extLst>
        </xdr:cNvPr>
        <xdr:cNvSpPr/>
      </xdr:nvSpPr>
      <xdr:spPr>
        <a:xfrm>
          <a:off x="6410325" y="4162425"/>
          <a:ext cx="45719" cy="2381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7</xdr:col>
      <xdr:colOff>11431</xdr:colOff>
      <xdr:row>15</xdr:row>
      <xdr:rowOff>85725</xdr:rowOff>
    </xdr:from>
    <xdr:to>
      <xdr:col>7</xdr:col>
      <xdr:colOff>57150</xdr:colOff>
      <xdr:row>16</xdr:row>
      <xdr:rowOff>114300</xdr:rowOff>
    </xdr:to>
    <xdr:sp macro="" textlink="">
      <xdr:nvSpPr>
        <xdr:cNvPr id="7" name="Jobb oldali kapcsos zárójel 6">
          <a:extLst>
            <a:ext uri="{FF2B5EF4-FFF2-40B4-BE49-F238E27FC236}">
              <a16:creationId xmlns:a16="http://schemas.microsoft.com/office/drawing/2014/main" id="{54881232-7822-447B-AB66-6467CA340946}"/>
            </a:ext>
          </a:extLst>
        </xdr:cNvPr>
        <xdr:cNvSpPr/>
      </xdr:nvSpPr>
      <xdr:spPr>
        <a:xfrm>
          <a:off x="7517131" y="4171950"/>
          <a:ext cx="45719" cy="2381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3</xdr:col>
      <xdr:colOff>57150</xdr:colOff>
      <xdr:row>19</xdr:row>
      <xdr:rowOff>142875</xdr:rowOff>
    </xdr:from>
    <xdr:to>
      <xdr:col>3</xdr:col>
      <xdr:colOff>102869</xdr:colOff>
      <xdr:row>20</xdr:row>
      <xdr:rowOff>247650</xdr:rowOff>
    </xdr:to>
    <xdr:sp macro="" textlink="">
      <xdr:nvSpPr>
        <xdr:cNvPr id="9" name="Jobb oldali kapcsos zárójel 8">
          <a:extLst>
            <a:ext uri="{FF2B5EF4-FFF2-40B4-BE49-F238E27FC236}">
              <a16:creationId xmlns:a16="http://schemas.microsoft.com/office/drawing/2014/main" id="{755FA75D-5BF6-4835-838A-DB8306C3D749}"/>
            </a:ext>
          </a:extLst>
        </xdr:cNvPr>
        <xdr:cNvSpPr/>
      </xdr:nvSpPr>
      <xdr:spPr>
        <a:xfrm>
          <a:off x="5276850" y="5114925"/>
          <a:ext cx="45719" cy="4476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5</xdr:col>
      <xdr:colOff>28575</xdr:colOff>
      <xdr:row>19</xdr:row>
      <xdr:rowOff>161925</xdr:rowOff>
    </xdr:from>
    <xdr:to>
      <xdr:col>5</xdr:col>
      <xdr:colOff>76200</xdr:colOff>
      <xdr:row>20</xdr:row>
      <xdr:rowOff>247650</xdr:rowOff>
    </xdr:to>
    <xdr:sp macro="" textlink="">
      <xdr:nvSpPr>
        <xdr:cNvPr id="10" name="Jobb oldali kapcsos zárójel 9">
          <a:extLst>
            <a:ext uri="{FF2B5EF4-FFF2-40B4-BE49-F238E27FC236}">
              <a16:creationId xmlns:a16="http://schemas.microsoft.com/office/drawing/2014/main" id="{E2615776-2922-4817-A469-54CD23C5992A}"/>
            </a:ext>
          </a:extLst>
        </xdr:cNvPr>
        <xdr:cNvSpPr/>
      </xdr:nvSpPr>
      <xdr:spPr>
        <a:xfrm>
          <a:off x="6391275" y="5133975"/>
          <a:ext cx="47625" cy="4286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7</xdr:col>
      <xdr:colOff>57150</xdr:colOff>
      <xdr:row>19</xdr:row>
      <xdr:rowOff>161925</xdr:rowOff>
    </xdr:from>
    <xdr:to>
      <xdr:col>7</xdr:col>
      <xdr:colOff>102869</xdr:colOff>
      <xdr:row>20</xdr:row>
      <xdr:rowOff>285750</xdr:rowOff>
    </xdr:to>
    <xdr:sp macro="" textlink="">
      <xdr:nvSpPr>
        <xdr:cNvPr id="11" name="Jobb oldali kapcsos zárójel 10">
          <a:extLst>
            <a:ext uri="{FF2B5EF4-FFF2-40B4-BE49-F238E27FC236}">
              <a16:creationId xmlns:a16="http://schemas.microsoft.com/office/drawing/2014/main" id="{6DB67EAA-5C95-4643-B008-5EAEBD42A091}"/>
            </a:ext>
          </a:extLst>
        </xdr:cNvPr>
        <xdr:cNvSpPr/>
      </xdr:nvSpPr>
      <xdr:spPr>
        <a:xfrm>
          <a:off x="7562850" y="5133975"/>
          <a:ext cx="45719" cy="4667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  <xdr:twoCellAnchor>
    <xdr:from>
      <xdr:col>7</xdr:col>
      <xdr:colOff>66675</xdr:colOff>
      <xdr:row>19</xdr:row>
      <xdr:rowOff>152400</xdr:rowOff>
    </xdr:from>
    <xdr:to>
      <xdr:col>7</xdr:col>
      <xdr:colOff>112394</xdr:colOff>
      <xdr:row>20</xdr:row>
      <xdr:rowOff>247650</xdr:rowOff>
    </xdr:to>
    <xdr:sp macro="" textlink="">
      <xdr:nvSpPr>
        <xdr:cNvPr id="13" name="Jobb oldali kapcsos zárójel 12">
          <a:extLst>
            <a:ext uri="{FF2B5EF4-FFF2-40B4-BE49-F238E27FC236}">
              <a16:creationId xmlns:a16="http://schemas.microsoft.com/office/drawing/2014/main" id="{2FA17F2D-1AA8-496E-9FC9-E3CCDDE970EB}"/>
            </a:ext>
          </a:extLst>
        </xdr:cNvPr>
        <xdr:cNvSpPr/>
      </xdr:nvSpPr>
      <xdr:spPr>
        <a:xfrm>
          <a:off x="7572375" y="5124450"/>
          <a:ext cx="45719" cy="43815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O50"/>
  <sheetViews>
    <sheetView tabSelected="1" view="pageBreakPreview" zoomScaleNormal="100" zoomScaleSheetLayoutView="100" workbookViewId="0">
      <selection activeCell="I13" sqref="I13"/>
    </sheetView>
  </sheetViews>
  <sheetFormatPr defaultColWidth="9.140625" defaultRowHeight="14.25" x14ac:dyDescent="0.2"/>
  <cols>
    <col min="1" max="1" width="15.85546875" style="14" customWidth="1"/>
    <col min="2" max="2" width="53.85546875" style="15" customWidth="1"/>
    <col min="3" max="7" width="8.5703125" style="15" customWidth="1"/>
    <col min="8" max="8" width="9.7109375" style="15" customWidth="1"/>
    <col min="9" max="9" width="16.5703125" style="18" customWidth="1"/>
    <col min="10" max="16384" width="9.140625" style="11"/>
  </cols>
  <sheetData>
    <row r="1" spans="1:9" ht="34.5" customHeight="1" x14ac:dyDescent="0.25">
      <c r="A1" s="38" t="s">
        <v>46</v>
      </c>
      <c r="B1" s="39"/>
      <c r="C1" s="39"/>
      <c r="D1" s="39"/>
      <c r="E1" s="39"/>
      <c r="F1" s="39"/>
      <c r="G1" s="39"/>
      <c r="H1" s="40"/>
    </row>
    <row r="2" spans="1:9" ht="16.5" customHeight="1" x14ac:dyDescent="0.2">
      <c r="A2" s="41" t="s">
        <v>45</v>
      </c>
      <c r="B2" s="42"/>
      <c r="C2" s="42"/>
      <c r="D2" s="42"/>
      <c r="E2" s="42"/>
      <c r="F2" s="42"/>
      <c r="G2" s="42"/>
      <c r="H2" s="43"/>
    </row>
    <row r="3" spans="1:9" ht="33.75" customHeight="1" x14ac:dyDescent="0.2">
      <c r="A3" s="42"/>
      <c r="B3" s="42"/>
      <c r="C3" s="42"/>
      <c r="D3" s="42"/>
      <c r="E3" s="42"/>
      <c r="F3" s="42"/>
      <c r="G3" s="42"/>
      <c r="H3" s="43"/>
    </row>
    <row r="4" spans="1:9" ht="33" customHeight="1" x14ac:dyDescent="0.25">
      <c r="A4" s="12"/>
      <c r="B4" s="12"/>
      <c r="C4" s="12"/>
      <c r="D4" s="12"/>
      <c r="E4" s="38" t="s">
        <v>0</v>
      </c>
      <c r="F4" s="38"/>
      <c r="G4" s="38"/>
      <c r="H4" s="44"/>
    </row>
    <row r="5" spans="1:9" ht="12.75" customHeight="1" x14ac:dyDescent="0.2">
      <c r="A5" s="12"/>
      <c r="B5" s="12"/>
      <c r="C5" s="12"/>
      <c r="D5" s="12"/>
      <c r="E5" s="12"/>
      <c r="F5" s="12"/>
      <c r="G5" s="12"/>
      <c r="H5" s="12"/>
    </row>
    <row r="6" spans="1:9" ht="22.5" customHeight="1" x14ac:dyDescent="0.2">
      <c r="A6" s="45" t="s">
        <v>1</v>
      </c>
      <c r="B6" s="45" t="s">
        <v>2</v>
      </c>
      <c r="C6" s="47" t="s">
        <v>3</v>
      </c>
      <c r="D6" s="48"/>
      <c r="E6" s="47" t="s">
        <v>4</v>
      </c>
      <c r="F6" s="48"/>
      <c r="G6" s="49" t="s">
        <v>5</v>
      </c>
      <c r="H6" s="50"/>
    </row>
    <row r="7" spans="1:9" ht="22.5" customHeight="1" x14ac:dyDescent="0.2">
      <c r="A7" s="46"/>
      <c r="B7" s="46"/>
      <c r="C7" s="36" t="s">
        <v>43</v>
      </c>
      <c r="D7" s="36" t="s">
        <v>44</v>
      </c>
      <c r="E7" s="36" t="s">
        <v>43</v>
      </c>
      <c r="F7" s="36" t="s">
        <v>44</v>
      </c>
      <c r="G7" s="36" t="s">
        <v>43</v>
      </c>
      <c r="H7" s="36" t="s">
        <v>44</v>
      </c>
    </row>
    <row r="8" spans="1:9" ht="20.25" customHeight="1" x14ac:dyDescent="0.2">
      <c r="A8" s="52" t="s">
        <v>8</v>
      </c>
      <c r="B8" s="2" t="s">
        <v>41</v>
      </c>
      <c r="C8" s="7">
        <v>581</v>
      </c>
      <c r="D8" s="7">
        <v>555</v>
      </c>
      <c r="E8" s="7">
        <v>46</v>
      </c>
      <c r="F8" s="7">
        <v>39</v>
      </c>
      <c r="G8" s="7">
        <f>SUM(C8,E8)</f>
        <v>627</v>
      </c>
      <c r="H8" s="7">
        <f>SUM(D8,F8)</f>
        <v>594</v>
      </c>
      <c r="I8" s="19"/>
    </row>
    <row r="9" spans="1:9" ht="20.25" customHeight="1" x14ac:dyDescent="0.2">
      <c r="A9" s="52"/>
      <c r="B9" s="2" t="s">
        <v>42</v>
      </c>
      <c r="C9" s="7">
        <v>500</v>
      </c>
      <c r="D9" s="7"/>
      <c r="E9" s="7">
        <v>135</v>
      </c>
      <c r="F9" s="7"/>
      <c r="G9" s="7">
        <f>SUM(C9,E9)</f>
        <v>635</v>
      </c>
      <c r="H9" s="7">
        <f>SUM(D9,F9)</f>
        <v>0</v>
      </c>
      <c r="I9" s="19"/>
    </row>
    <row r="10" spans="1:9" ht="20.25" customHeight="1" x14ac:dyDescent="0.2">
      <c r="A10" s="52"/>
      <c r="B10" s="4" t="s">
        <v>6</v>
      </c>
      <c r="C10" s="5">
        <f>SUM(C8:C9)</f>
        <v>1081</v>
      </c>
      <c r="D10" s="5">
        <f t="shared" ref="D10:H10" si="0">SUM(D8:D9)</f>
        <v>555</v>
      </c>
      <c r="E10" s="5">
        <f t="shared" si="0"/>
        <v>181</v>
      </c>
      <c r="F10" s="5">
        <f t="shared" si="0"/>
        <v>39</v>
      </c>
      <c r="G10" s="5">
        <f t="shared" si="0"/>
        <v>1262</v>
      </c>
      <c r="H10" s="5">
        <f t="shared" si="0"/>
        <v>594</v>
      </c>
      <c r="I10" s="19"/>
    </row>
    <row r="11" spans="1:9" ht="19.5" customHeight="1" x14ac:dyDescent="0.2">
      <c r="A11" s="24"/>
      <c r="B11" s="28" t="s">
        <v>9</v>
      </c>
      <c r="C11" s="29">
        <f>SUM(C10)</f>
        <v>1081</v>
      </c>
      <c r="D11" s="29">
        <f t="shared" ref="D11:H11" si="1">SUM(D10)</f>
        <v>555</v>
      </c>
      <c r="E11" s="29">
        <f t="shared" si="1"/>
        <v>181</v>
      </c>
      <c r="F11" s="29">
        <f t="shared" si="1"/>
        <v>39</v>
      </c>
      <c r="G11" s="29">
        <f t="shared" si="1"/>
        <v>1262</v>
      </c>
      <c r="H11" s="29">
        <f t="shared" si="1"/>
        <v>594</v>
      </c>
      <c r="I11" s="19"/>
    </row>
    <row r="12" spans="1:9" ht="16.5" customHeight="1" x14ac:dyDescent="0.2">
      <c r="A12" s="53" t="s">
        <v>35</v>
      </c>
      <c r="B12" s="1" t="s">
        <v>22</v>
      </c>
      <c r="C12" s="24"/>
      <c r="D12" s="36"/>
      <c r="E12" s="24"/>
      <c r="F12" s="36"/>
      <c r="G12" s="36"/>
      <c r="H12" s="36"/>
      <c r="I12" s="19"/>
    </row>
    <row r="13" spans="1:9" ht="16.5" customHeight="1" x14ac:dyDescent="0.2">
      <c r="A13" s="54"/>
      <c r="B13" s="1" t="s">
        <v>23</v>
      </c>
      <c r="C13" s="24"/>
      <c r="D13" s="36"/>
      <c r="E13" s="24"/>
      <c r="F13" s="36"/>
      <c r="G13" s="36"/>
      <c r="H13" s="36"/>
      <c r="I13" s="19"/>
    </row>
    <row r="14" spans="1:9" ht="16.5" customHeight="1" x14ac:dyDescent="0.2">
      <c r="A14" s="54"/>
      <c r="B14" s="8" t="s">
        <v>24</v>
      </c>
      <c r="C14" s="10">
        <v>3973</v>
      </c>
      <c r="D14" s="10">
        <v>3973</v>
      </c>
      <c r="E14" s="9">
        <v>1176</v>
      </c>
      <c r="F14" s="9">
        <v>1176</v>
      </c>
      <c r="G14" s="7">
        <f t="shared" ref="G14:G17" si="2">SUM(C14,E14)</f>
        <v>5149</v>
      </c>
      <c r="H14" s="7">
        <f t="shared" ref="H14:H17" si="3">SUM(D14,F14)</f>
        <v>5149</v>
      </c>
      <c r="I14" s="19"/>
    </row>
    <row r="15" spans="1:9" ht="16.5" customHeight="1" x14ac:dyDescent="0.2">
      <c r="A15" s="54"/>
      <c r="B15" s="4" t="s">
        <v>25</v>
      </c>
      <c r="C15" s="3"/>
      <c r="D15" s="3"/>
      <c r="E15" s="3"/>
      <c r="F15" s="3"/>
      <c r="G15" s="7">
        <f t="shared" si="2"/>
        <v>0</v>
      </c>
      <c r="H15" s="7">
        <f t="shared" si="3"/>
        <v>0</v>
      </c>
      <c r="I15" s="19"/>
    </row>
    <row r="16" spans="1:9" ht="16.5" customHeight="1" x14ac:dyDescent="0.2">
      <c r="A16" s="54"/>
      <c r="B16" s="8" t="s">
        <v>24</v>
      </c>
      <c r="C16" s="9">
        <v>3212</v>
      </c>
      <c r="D16" s="9">
        <v>11712</v>
      </c>
      <c r="E16" s="9">
        <v>1544</v>
      </c>
      <c r="F16" s="9">
        <v>3854</v>
      </c>
      <c r="G16" s="7">
        <f t="shared" si="2"/>
        <v>4756</v>
      </c>
      <c r="H16" s="7">
        <f t="shared" si="3"/>
        <v>15566</v>
      </c>
      <c r="I16" s="19"/>
    </row>
    <row r="17" spans="1:15" ht="16.5" customHeight="1" x14ac:dyDescent="0.25">
      <c r="A17" s="54"/>
      <c r="B17" s="25" t="s">
        <v>29</v>
      </c>
      <c r="C17" s="26">
        <v>8556</v>
      </c>
      <c r="D17" s="26"/>
      <c r="E17" s="26">
        <v>2310</v>
      </c>
      <c r="F17" s="26"/>
      <c r="G17" s="7">
        <f t="shared" si="2"/>
        <v>10866</v>
      </c>
      <c r="H17" s="7">
        <f t="shared" si="3"/>
        <v>0</v>
      </c>
      <c r="I17" s="19"/>
      <c r="O17" s="27"/>
    </row>
    <row r="18" spans="1:15" ht="20.25" customHeight="1" x14ac:dyDescent="0.2">
      <c r="A18" s="54"/>
      <c r="B18" s="30" t="s">
        <v>6</v>
      </c>
      <c r="C18" s="29">
        <f>SUM(C14:C17)</f>
        <v>15741</v>
      </c>
      <c r="D18" s="29">
        <f t="shared" ref="D18:G18" si="4">SUM(D14:D17)</f>
        <v>15685</v>
      </c>
      <c r="E18" s="29">
        <f t="shared" si="4"/>
        <v>5030</v>
      </c>
      <c r="F18" s="29">
        <f t="shared" si="4"/>
        <v>5030</v>
      </c>
      <c r="G18" s="29">
        <f t="shared" si="4"/>
        <v>20771</v>
      </c>
      <c r="H18" s="29">
        <f>SUM(H14,H16)</f>
        <v>20715</v>
      </c>
      <c r="I18" s="19"/>
    </row>
    <row r="19" spans="1:15" ht="16.5" customHeight="1" x14ac:dyDescent="0.2">
      <c r="A19" s="54"/>
      <c r="B19" s="1" t="s">
        <v>10</v>
      </c>
      <c r="C19" s="24"/>
      <c r="D19" s="36"/>
      <c r="E19" s="24"/>
      <c r="F19" s="36"/>
      <c r="G19" s="36"/>
      <c r="H19" s="36"/>
      <c r="I19" s="19"/>
    </row>
    <row r="20" spans="1:15" ht="27" customHeight="1" x14ac:dyDescent="0.2">
      <c r="A20" s="54"/>
      <c r="B20" s="20" t="s">
        <v>36</v>
      </c>
      <c r="C20" s="21">
        <v>6249</v>
      </c>
      <c r="D20" s="37">
        <v>6468</v>
      </c>
      <c r="E20" s="7">
        <f>ROUND(C20*0.27,0)</f>
        <v>1687</v>
      </c>
      <c r="F20" s="7">
        <v>1746</v>
      </c>
      <c r="G20" s="7">
        <f t="shared" ref="G20:G42" si="5">SUM(C20,E20)</f>
        <v>7936</v>
      </c>
      <c r="H20" s="7">
        <f>SUM(D20,F20)</f>
        <v>8214</v>
      </c>
      <c r="I20" s="19"/>
    </row>
    <row r="21" spans="1:15" ht="28.5" customHeight="1" x14ac:dyDescent="0.2">
      <c r="A21" s="54"/>
      <c r="B21" s="20" t="s">
        <v>37</v>
      </c>
      <c r="C21" s="10">
        <v>329</v>
      </c>
      <c r="D21" s="21"/>
      <c r="E21" s="7">
        <f>ROUND(C21*0.27,0)</f>
        <v>89</v>
      </c>
      <c r="F21" s="7"/>
      <c r="G21" s="7">
        <f t="shared" si="5"/>
        <v>418</v>
      </c>
      <c r="H21" s="7">
        <f>SUM(D22,F21)</f>
        <v>0</v>
      </c>
      <c r="I21" s="19"/>
    </row>
    <row r="22" spans="1:15" ht="18.75" customHeight="1" x14ac:dyDescent="0.2">
      <c r="A22" s="54"/>
      <c r="B22" s="22" t="s">
        <v>11</v>
      </c>
      <c r="C22" s="10"/>
      <c r="D22" s="10"/>
      <c r="E22" s="9"/>
      <c r="F22" s="9"/>
      <c r="G22" s="7">
        <f t="shared" si="5"/>
        <v>0</v>
      </c>
      <c r="H22" s="7">
        <f t="shared" ref="H22:H42" si="6">SUM(D22,F22)</f>
        <v>0</v>
      </c>
      <c r="I22" s="19"/>
    </row>
    <row r="23" spans="1:15" ht="16.5" customHeight="1" x14ac:dyDescent="0.2">
      <c r="A23" s="54"/>
      <c r="B23" s="8" t="s">
        <v>26</v>
      </c>
      <c r="C23" s="10">
        <v>2800</v>
      </c>
      <c r="D23" s="10">
        <v>1570</v>
      </c>
      <c r="E23" s="7">
        <f>ROUND(C23*0.27,0)</f>
        <v>756</v>
      </c>
      <c r="F23" s="7">
        <v>424</v>
      </c>
      <c r="G23" s="7">
        <f t="shared" si="5"/>
        <v>3556</v>
      </c>
      <c r="H23" s="7">
        <f t="shared" si="6"/>
        <v>1994</v>
      </c>
      <c r="I23" s="19"/>
    </row>
    <row r="24" spans="1:15" ht="16.5" customHeight="1" x14ac:dyDescent="0.2">
      <c r="A24" s="54"/>
      <c r="B24" s="22" t="s">
        <v>12</v>
      </c>
      <c r="C24" s="10"/>
      <c r="D24" s="10"/>
      <c r="E24" s="9"/>
      <c r="F24" s="9"/>
      <c r="G24" s="7">
        <f t="shared" si="5"/>
        <v>0</v>
      </c>
      <c r="H24" s="7">
        <f t="shared" si="6"/>
        <v>0</v>
      </c>
      <c r="I24" s="19"/>
    </row>
    <row r="25" spans="1:15" ht="16.5" customHeight="1" x14ac:dyDescent="0.2">
      <c r="A25" s="54"/>
      <c r="B25" s="8" t="s">
        <v>13</v>
      </c>
      <c r="C25" s="3">
        <v>416</v>
      </c>
      <c r="D25" s="3">
        <v>416</v>
      </c>
      <c r="E25" s="7">
        <v>45</v>
      </c>
      <c r="F25" s="7">
        <v>45</v>
      </c>
      <c r="G25" s="7">
        <f t="shared" si="5"/>
        <v>461</v>
      </c>
      <c r="H25" s="7">
        <f t="shared" si="6"/>
        <v>461</v>
      </c>
      <c r="I25" s="19"/>
    </row>
    <row r="26" spans="1:15" ht="16.5" customHeight="1" x14ac:dyDescent="0.2">
      <c r="A26" s="54"/>
      <c r="B26" s="8" t="s">
        <v>38</v>
      </c>
      <c r="C26" s="9">
        <f>3121+250</f>
        <v>3371</v>
      </c>
      <c r="D26" s="9">
        <v>1984</v>
      </c>
      <c r="E26" s="7">
        <f t="shared" ref="E26:E36" si="7">ROUND(C26*0.27,0)</f>
        <v>910</v>
      </c>
      <c r="F26" s="7">
        <v>536</v>
      </c>
      <c r="G26" s="7">
        <f t="shared" si="5"/>
        <v>4281</v>
      </c>
      <c r="H26" s="7">
        <f t="shared" si="6"/>
        <v>2520</v>
      </c>
      <c r="I26" s="19"/>
    </row>
    <row r="27" spans="1:15" ht="16.5" customHeight="1" x14ac:dyDescent="0.2">
      <c r="A27" s="54"/>
      <c r="B27" s="8" t="s">
        <v>14</v>
      </c>
      <c r="C27" s="9">
        <v>5800</v>
      </c>
      <c r="D27" s="9">
        <v>5783</v>
      </c>
      <c r="E27" s="7">
        <f t="shared" si="7"/>
        <v>1566</v>
      </c>
      <c r="F27" s="7">
        <v>1562</v>
      </c>
      <c r="G27" s="7">
        <f t="shared" si="5"/>
        <v>7366</v>
      </c>
      <c r="H27" s="7">
        <f t="shared" si="6"/>
        <v>7345</v>
      </c>
      <c r="I27" s="19"/>
    </row>
    <row r="28" spans="1:15" ht="16.5" customHeight="1" x14ac:dyDescent="0.2">
      <c r="A28" s="54"/>
      <c r="B28" s="8" t="s">
        <v>21</v>
      </c>
      <c r="C28" s="9">
        <v>1100</v>
      </c>
      <c r="D28" s="9">
        <v>1068</v>
      </c>
      <c r="E28" s="7">
        <f t="shared" si="7"/>
        <v>297</v>
      </c>
      <c r="F28" s="7">
        <v>288</v>
      </c>
      <c r="G28" s="7">
        <f t="shared" si="5"/>
        <v>1397</v>
      </c>
      <c r="H28" s="7">
        <f t="shared" si="6"/>
        <v>1356</v>
      </c>
      <c r="I28" s="19"/>
    </row>
    <row r="29" spans="1:15" ht="16.5" customHeight="1" x14ac:dyDescent="0.2">
      <c r="A29" s="54"/>
      <c r="B29" s="8" t="s">
        <v>20</v>
      </c>
      <c r="C29" s="3">
        <v>1084</v>
      </c>
      <c r="D29" s="3">
        <v>1084</v>
      </c>
      <c r="E29" s="7">
        <v>186</v>
      </c>
      <c r="F29" s="7">
        <v>89</v>
      </c>
      <c r="G29" s="7">
        <f t="shared" si="5"/>
        <v>1270</v>
      </c>
      <c r="H29" s="7">
        <f t="shared" si="6"/>
        <v>1173</v>
      </c>
      <c r="I29" s="19"/>
    </row>
    <row r="30" spans="1:15" ht="16.5" customHeight="1" x14ac:dyDescent="0.2">
      <c r="A30" s="54"/>
      <c r="B30" s="8" t="s">
        <v>15</v>
      </c>
      <c r="C30" s="3">
        <v>1200</v>
      </c>
      <c r="D30" s="3"/>
      <c r="E30" s="7">
        <f t="shared" si="7"/>
        <v>324</v>
      </c>
      <c r="F30" s="7"/>
      <c r="G30" s="7">
        <f t="shared" si="5"/>
        <v>1524</v>
      </c>
      <c r="H30" s="7">
        <f t="shared" si="6"/>
        <v>0</v>
      </c>
      <c r="I30" s="19"/>
    </row>
    <row r="31" spans="1:15" s="13" customFormat="1" ht="16.5" customHeight="1" x14ac:dyDescent="0.2">
      <c r="A31" s="54"/>
      <c r="B31" s="8" t="s">
        <v>33</v>
      </c>
      <c r="C31" s="3">
        <v>2200</v>
      </c>
      <c r="D31" s="3">
        <v>2162</v>
      </c>
      <c r="E31" s="7">
        <f t="shared" si="7"/>
        <v>594</v>
      </c>
      <c r="F31" s="7">
        <v>583</v>
      </c>
      <c r="G31" s="7">
        <f t="shared" si="5"/>
        <v>2794</v>
      </c>
      <c r="H31" s="7">
        <f t="shared" si="6"/>
        <v>2745</v>
      </c>
      <c r="I31" s="19"/>
    </row>
    <row r="32" spans="1:15" ht="16.5" customHeight="1" x14ac:dyDescent="0.2">
      <c r="A32" s="54"/>
      <c r="B32" s="8" t="s">
        <v>16</v>
      </c>
      <c r="C32" s="3">
        <v>2500</v>
      </c>
      <c r="D32" s="3">
        <v>2476</v>
      </c>
      <c r="E32" s="7">
        <f t="shared" si="7"/>
        <v>675</v>
      </c>
      <c r="F32" s="7">
        <v>669</v>
      </c>
      <c r="G32" s="7">
        <f t="shared" si="5"/>
        <v>3175</v>
      </c>
      <c r="H32" s="7">
        <f t="shared" si="6"/>
        <v>3145</v>
      </c>
      <c r="I32" s="19"/>
    </row>
    <row r="33" spans="1:9" ht="16.5" customHeight="1" x14ac:dyDescent="0.2">
      <c r="A33" s="54"/>
      <c r="B33" s="8" t="s">
        <v>34</v>
      </c>
      <c r="C33" s="3">
        <v>1285</v>
      </c>
      <c r="D33" s="3">
        <v>1241</v>
      </c>
      <c r="E33" s="7">
        <f t="shared" si="7"/>
        <v>347</v>
      </c>
      <c r="F33" s="7">
        <v>335</v>
      </c>
      <c r="G33" s="7">
        <f t="shared" si="5"/>
        <v>1632</v>
      </c>
      <c r="H33" s="7">
        <f t="shared" si="6"/>
        <v>1576</v>
      </c>
    </row>
    <row r="34" spans="1:9" ht="16.5" customHeight="1" x14ac:dyDescent="0.2">
      <c r="A34" s="54"/>
      <c r="B34" s="23" t="s">
        <v>17</v>
      </c>
      <c r="C34" s="3"/>
      <c r="D34" s="3"/>
      <c r="E34" s="3"/>
      <c r="F34" s="3"/>
      <c r="G34" s="7">
        <f t="shared" si="5"/>
        <v>0</v>
      </c>
      <c r="H34" s="7">
        <f t="shared" si="6"/>
        <v>0</v>
      </c>
    </row>
    <row r="35" spans="1:9" ht="16.5" customHeight="1" x14ac:dyDescent="0.2">
      <c r="A35" s="54"/>
      <c r="B35" s="6" t="s">
        <v>18</v>
      </c>
      <c r="C35" s="3">
        <v>13865</v>
      </c>
      <c r="D35" s="3">
        <v>12262</v>
      </c>
      <c r="E35" s="7">
        <f t="shared" si="7"/>
        <v>3744</v>
      </c>
      <c r="F35" s="7">
        <v>3262</v>
      </c>
      <c r="G35" s="7">
        <f t="shared" si="5"/>
        <v>17609</v>
      </c>
      <c r="H35" s="7">
        <f t="shared" si="6"/>
        <v>15524</v>
      </c>
    </row>
    <row r="36" spans="1:9" ht="16.5" customHeight="1" x14ac:dyDescent="0.2">
      <c r="A36" s="54"/>
      <c r="B36" s="6" t="s">
        <v>27</v>
      </c>
      <c r="C36" s="3">
        <v>1105</v>
      </c>
      <c r="D36" s="3"/>
      <c r="E36" s="7">
        <f t="shared" si="7"/>
        <v>298</v>
      </c>
      <c r="F36" s="7"/>
      <c r="G36" s="7">
        <f t="shared" si="5"/>
        <v>1403</v>
      </c>
      <c r="H36" s="7">
        <f t="shared" si="6"/>
        <v>0</v>
      </c>
    </row>
    <row r="37" spans="1:9" ht="16.5" customHeight="1" x14ac:dyDescent="0.2">
      <c r="A37" s="54"/>
      <c r="B37" s="6" t="s">
        <v>28</v>
      </c>
      <c r="C37" s="3">
        <v>2370</v>
      </c>
      <c r="D37" s="3"/>
      <c r="E37" s="7">
        <v>640</v>
      </c>
      <c r="F37" s="7"/>
      <c r="G37" s="7">
        <f t="shared" si="5"/>
        <v>3010</v>
      </c>
      <c r="H37" s="7">
        <f t="shared" si="6"/>
        <v>0</v>
      </c>
    </row>
    <row r="38" spans="1:9" ht="16.5" customHeight="1" x14ac:dyDescent="0.2">
      <c r="A38" s="54"/>
      <c r="B38" s="23" t="s">
        <v>19</v>
      </c>
      <c r="C38" s="3"/>
      <c r="D38" s="3"/>
      <c r="E38" s="7"/>
      <c r="F38" s="7"/>
      <c r="G38" s="7">
        <f t="shared" si="5"/>
        <v>0</v>
      </c>
      <c r="H38" s="7">
        <f t="shared" si="6"/>
        <v>0</v>
      </c>
    </row>
    <row r="39" spans="1:9" ht="16.5" customHeight="1" x14ac:dyDescent="0.2">
      <c r="A39" s="54"/>
      <c r="B39" s="6" t="s">
        <v>40</v>
      </c>
      <c r="C39" s="3">
        <v>600</v>
      </c>
      <c r="D39" s="3"/>
      <c r="E39" s="7">
        <f t="shared" ref="E39" si="8">ROUND(C39*0.27,0)</f>
        <v>162</v>
      </c>
      <c r="F39" s="7"/>
      <c r="G39" s="7">
        <f t="shared" si="5"/>
        <v>762</v>
      </c>
      <c r="H39" s="7">
        <f t="shared" si="6"/>
        <v>0</v>
      </c>
    </row>
    <row r="40" spans="1:9" ht="16.5" customHeight="1" x14ac:dyDescent="0.2">
      <c r="A40" s="54"/>
      <c r="B40" s="23" t="s">
        <v>30</v>
      </c>
      <c r="C40" s="3"/>
      <c r="D40" s="3"/>
      <c r="E40" s="7"/>
      <c r="F40" s="7"/>
      <c r="G40" s="7">
        <f t="shared" si="5"/>
        <v>0</v>
      </c>
      <c r="H40" s="7">
        <f t="shared" si="6"/>
        <v>0</v>
      </c>
    </row>
    <row r="41" spans="1:9" ht="16.5" customHeight="1" x14ac:dyDescent="0.2">
      <c r="A41" s="54"/>
      <c r="B41" s="6" t="s">
        <v>31</v>
      </c>
      <c r="C41" s="3">
        <v>36174</v>
      </c>
      <c r="D41" s="3"/>
      <c r="E41" s="7"/>
      <c r="F41" s="7"/>
      <c r="G41" s="7">
        <f t="shared" si="5"/>
        <v>36174</v>
      </c>
      <c r="H41" s="7">
        <f t="shared" si="6"/>
        <v>0</v>
      </c>
    </row>
    <row r="42" spans="1:9" ht="16.5" customHeight="1" x14ac:dyDescent="0.2">
      <c r="A42" s="54"/>
      <c r="B42" s="6" t="s">
        <v>32</v>
      </c>
      <c r="C42" s="3">
        <v>2475</v>
      </c>
      <c r="D42" s="3"/>
      <c r="E42" s="7"/>
      <c r="F42" s="7"/>
      <c r="G42" s="7">
        <f t="shared" si="5"/>
        <v>2475</v>
      </c>
      <c r="H42" s="7">
        <f t="shared" si="6"/>
        <v>0</v>
      </c>
    </row>
    <row r="43" spans="1:9" ht="20.25" customHeight="1" x14ac:dyDescent="0.2">
      <c r="A43" s="54"/>
      <c r="B43" s="31" t="s">
        <v>6</v>
      </c>
      <c r="C43" s="32">
        <f>SUM(C20:C42)</f>
        <v>84923</v>
      </c>
      <c r="D43" s="32">
        <f>SUM(D20:D42)</f>
        <v>36514</v>
      </c>
      <c r="E43" s="32">
        <f t="shared" ref="E43:H43" si="9">SUM(E20:E42)</f>
        <v>12320</v>
      </c>
      <c r="F43" s="32">
        <f t="shared" si="9"/>
        <v>9539</v>
      </c>
      <c r="G43" s="32">
        <f t="shared" si="9"/>
        <v>97243</v>
      </c>
      <c r="H43" s="32">
        <f t="shared" si="9"/>
        <v>46053</v>
      </c>
      <c r="I43" s="19"/>
    </row>
    <row r="44" spans="1:9" ht="20.25" customHeight="1" x14ac:dyDescent="0.2">
      <c r="A44" s="55"/>
      <c r="B44" s="31" t="s">
        <v>39</v>
      </c>
      <c r="C44" s="32">
        <f>SUM(C18,C43)</f>
        <v>100664</v>
      </c>
      <c r="D44" s="32">
        <f t="shared" ref="D44:H44" si="10">SUM(D18,D43)</f>
        <v>52199</v>
      </c>
      <c r="E44" s="32">
        <f t="shared" si="10"/>
        <v>17350</v>
      </c>
      <c r="F44" s="32">
        <f t="shared" si="10"/>
        <v>14569</v>
      </c>
      <c r="G44" s="32">
        <f t="shared" si="10"/>
        <v>118014</v>
      </c>
      <c r="H44" s="32">
        <f t="shared" si="10"/>
        <v>66768</v>
      </c>
      <c r="I44" s="19"/>
    </row>
    <row r="45" spans="1:9" ht="20.25" customHeight="1" x14ac:dyDescent="0.2">
      <c r="A45" s="56"/>
      <c r="B45" s="33" t="s">
        <v>7</v>
      </c>
      <c r="C45" s="34">
        <f>SUM(C11,C18,C43)</f>
        <v>101745</v>
      </c>
      <c r="D45" s="34">
        <f t="shared" ref="D45:H45" si="11">SUM(D11,D18,D43)</f>
        <v>52754</v>
      </c>
      <c r="E45" s="34">
        <f t="shared" si="11"/>
        <v>17531</v>
      </c>
      <c r="F45" s="34">
        <f t="shared" si="11"/>
        <v>14608</v>
      </c>
      <c r="G45" s="34">
        <f t="shared" si="11"/>
        <v>119276</v>
      </c>
      <c r="H45" s="34">
        <f t="shared" si="11"/>
        <v>67362</v>
      </c>
      <c r="I45" s="19"/>
    </row>
    <row r="46" spans="1:9" ht="15" x14ac:dyDescent="0.2">
      <c r="G46" s="16"/>
      <c r="H46" s="16"/>
    </row>
    <row r="47" spans="1:9" x14ac:dyDescent="0.2">
      <c r="B47" s="17"/>
      <c r="C47" s="17"/>
      <c r="D47" s="17"/>
      <c r="E47" s="17"/>
      <c r="F47" s="17"/>
      <c r="G47" s="17"/>
      <c r="H47" s="17"/>
    </row>
    <row r="48" spans="1:9" ht="21" customHeight="1" x14ac:dyDescent="0.2">
      <c r="A48" s="51"/>
      <c r="B48" s="40"/>
      <c r="C48" s="40"/>
      <c r="D48" s="40"/>
      <c r="E48" s="40"/>
      <c r="F48" s="40"/>
      <c r="G48" s="40"/>
      <c r="H48" s="35"/>
    </row>
    <row r="49" spans="1:8" ht="21" customHeight="1" x14ac:dyDescent="0.2">
      <c r="A49" s="51"/>
      <c r="B49" s="40"/>
      <c r="C49" s="40"/>
      <c r="D49" s="40"/>
      <c r="E49" s="40"/>
      <c r="F49" s="40"/>
      <c r="G49" s="40"/>
      <c r="H49" s="35"/>
    </row>
    <row r="50" spans="1:8" ht="21" customHeight="1" x14ac:dyDescent="0.2">
      <c r="A50" s="51"/>
      <c r="B50" s="40"/>
      <c r="C50" s="40"/>
      <c r="D50" s="40"/>
      <c r="E50" s="40"/>
      <c r="F50" s="40"/>
      <c r="G50" s="40"/>
      <c r="H50" s="35"/>
    </row>
  </sheetData>
  <mergeCells count="13">
    <mergeCell ref="A50:G50"/>
    <mergeCell ref="A49:G49"/>
    <mergeCell ref="A8:A10"/>
    <mergeCell ref="A48:G48"/>
    <mergeCell ref="A12:A45"/>
    <mergeCell ref="A1:H1"/>
    <mergeCell ref="A2:H3"/>
    <mergeCell ref="E4:H4"/>
    <mergeCell ref="A6:A7"/>
    <mergeCell ref="B6:B7"/>
    <mergeCell ref="C6:D6"/>
    <mergeCell ref="E6:F6"/>
    <mergeCell ref="G6:H6"/>
  </mergeCells>
  <phoneticPr fontId="0" type="noConversion"/>
  <pageMargins left="0.51" right="0.21" top="0.53" bottom="0.23622047244094491" header="0.4" footer="0.23622047244094491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2025-05-13T08:42:23Z</cp:lastPrinted>
  <dcterms:created xsi:type="dcterms:W3CDTF">1997-01-17T14:02:09Z</dcterms:created>
  <dcterms:modified xsi:type="dcterms:W3CDTF">2025-05-13T08:42:25Z</dcterms:modified>
</cp:coreProperties>
</file>