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74"/>
  <workbookPr showObjects="none"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W:\Zalaszentgrót\Testületi anyagok\2025. évi anyagok\2025. 05. 29\2. sz. np. zárszámadás\rendelet mellékletei\"/>
    </mc:Choice>
  </mc:AlternateContent>
  <xr:revisionPtr revIDLastSave="0" documentId="13_ncr:1_{2E0B5B76-6251-475B-9816-CB0B8F4AF74B}" xr6:coauthVersionLast="36" xr6:coauthVersionMax="47" xr10:uidLastSave="{00000000-0000-0000-0000-000000000000}"/>
  <bookViews>
    <workbookView xWindow="0" yWindow="0" windowWidth="28800" windowHeight="12225" xr2:uid="{00000000-000D-0000-FFFF-FFFF00000000}"/>
  </bookViews>
  <sheets>
    <sheet name="beruházási kiad." sheetId="1" r:id="rId1"/>
  </sheets>
  <definedNames>
    <definedName name="_xlnm.Print_Area" localSheetId="0">'beruházási kiad.'!$A$1:$H$54</definedName>
  </definedNames>
  <calcPr calcId="191029"/>
</workbook>
</file>

<file path=xl/calcChain.xml><?xml version="1.0" encoding="utf-8"?>
<calcChain xmlns="http://schemas.openxmlformats.org/spreadsheetml/2006/main">
  <c r="G48" i="1" l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4" i="1"/>
  <c r="G23" i="1"/>
  <c r="G19" i="1"/>
  <c r="G17" i="1"/>
  <c r="G16" i="1"/>
  <c r="G15" i="1"/>
  <c r="G14" i="1"/>
  <c r="G13" i="1"/>
  <c r="G12" i="1"/>
  <c r="G11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4" i="1"/>
  <c r="H23" i="1"/>
  <c r="H19" i="1"/>
  <c r="H17" i="1"/>
  <c r="H16" i="1"/>
  <c r="H15" i="1"/>
  <c r="H14" i="1"/>
  <c r="H13" i="1"/>
  <c r="H12" i="1"/>
  <c r="H11" i="1"/>
  <c r="H9" i="1"/>
  <c r="H8" i="1"/>
  <c r="E51" i="1" l="1"/>
  <c r="E50" i="1"/>
  <c r="D49" i="1"/>
  <c r="E49" i="1"/>
  <c r="F49" i="1"/>
  <c r="H49" i="1"/>
  <c r="D25" i="1"/>
  <c r="E25" i="1"/>
  <c r="F25" i="1"/>
  <c r="H25" i="1"/>
  <c r="E21" i="1"/>
  <c r="F21" i="1"/>
  <c r="D20" i="1"/>
  <c r="E20" i="1"/>
  <c r="F20" i="1"/>
  <c r="G20" i="1"/>
  <c r="G21" i="1" s="1"/>
  <c r="H20" i="1"/>
  <c r="D18" i="1"/>
  <c r="E18" i="1"/>
  <c r="F18" i="1"/>
  <c r="G18" i="1"/>
  <c r="H18" i="1"/>
  <c r="D10" i="1"/>
  <c r="D21" i="1" s="1"/>
  <c r="E10" i="1"/>
  <c r="F10" i="1"/>
  <c r="G10" i="1"/>
  <c r="H10" i="1"/>
  <c r="H21" i="1" l="1"/>
  <c r="F50" i="1"/>
  <c r="F51" i="1" s="1"/>
  <c r="D50" i="1"/>
  <c r="D51" i="1" s="1"/>
  <c r="H50" i="1"/>
  <c r="H51" i="1" l="1"/>
  <c r="C10" i="1"/>
  <c r="G8" i="1"/>
  <c r="C18" i="1" l="1"/>
  <c r="C25" i="1" l="1"/>
  <c r="E35" i="1" l="1"/>
  <c r="E36" i="1" l="1"/>
  <c r="C49" i="1" l="1"/>
  <c r="C20" i="1" l="1"/>
  <c r="E19" i="1"/>
  <c r="E30" i="1"/>
  <c r="E27" i="1"/>
  <c r="E11" i="1"/>
  <c r="G9" i="1"/>
  <c r="G25" i="1" l="1"/>
  <c r="G49" i="1"/>
  <c r="G50" i="1" l="1"/>
  <c r="G51" i="1" s="1"/>
  <c r="C21" i="1"/>
  <c r="C50" i="1" l="1"/>
  <c r="C51" i="1" s="1"/>
</calcChain>
</file>

<file path=xl/sharedStrings.xml><?xml version="1.0" encoding="utf-8"?>
<sst xmlns="http://schemas.openxmlformats.org/spreadsheetml/2006/main" count="63" uniqueCount="55">
  <si>
    <t>adatok eFt-ban</t>
  </si>
  <si>
    <t>Intézmény</t>
  </si>
  <si>
    <t>Cél megnevezése</t>
  </si>
  <si>
    <t>Nettó</t>
  </si>
  <si>
    <t>ÁFA</t>
  </si>
  <si>
    <t>Bruttó</t>
  </si>
  <si>
    <t>Összesen:</t>
  </si>
  <si>
    <t>Önkormányzat mindösszesen:</t>
  </si>
  <si>
    <t>Intézmények összesen:</t>
  </si>
  <si>
    <t>Egyéb beruházás összesen:</t>
  </si>
  <si>
    <t>Zalaszentgróti Közös Önkormányzati Hivatal</t>
  </si>
  <si>
    <t>Zalaszentgróti Napközi Otthonos Óvoda-Bölcsőde</t>
  </si>
  <si>
    <t>Műszaki tervezési költségek</t>
  </si>
  <si>
    <t>TOP és egyéb pályázatok összesen:</t>
  </si>
  <si>
    <t>TOP- Plusz-2.1.1-21 Energetikai fejlesztés a Városi Önkormányzat Egészségügyi Központjában</t>
  </si>
  <si>
    <t xml:space="preserve">Játszótéri elemek </t>
  </si>
  <si>
    <t>Közterület megvásárlás SPAR</t>
  </si>
  <si>
    <t>Utak</t>
  </si>
  <si>
    <t>Temető</t>
  </si>
  <si>
    <t>Kegyeleti hűtő</t>
  </si>
  <si>
    <t>Egyéb</t>
  </si>
  <si>
    <t>Városi Önkormányzat Egészségügyi Központja</t>
  </si>
  <si>
    <t>TOP Pulsz 3.3.2-21 Zalaszentgróti Szkaellátó Központ Infrast. Fejlesztése eszközbeszerzés része</t>
  </si>
  <si>
    <t>TOP és egyéb pályázatok</t>
  </si>
  <si>
    <t>Zalaszentgrót Város Önkormányzat</t>
  </si>
  <si>
    <t>Nagy temető bővítés - 1. ütem</t>
  </si>
  <si>
    <t>Játszótéri elemek, közösségi terek fejlesztése</t>
  </si>
  <si>
    <t>Aranyodi gyalogátkelőhely tervezése</t>
  </si>
  <si>
    <t>Aranyodi gyalogátkelőhely kivitelezése</t>
  </si>
  <si>
    <t>Számítástechnikai és egyéb eszközök beszerzése</t>
  </si>
  <si>
    <t>Egyéb önkormányzati beruházások</t>
  </si>
  <si>
    <t>Nagy temető bővítés - 2. ütem</t>
  </si>
  <si>
    <t>Céltartlék 102/2023. hat.al. terület visszavás.</t>
  </si>
  <si>
    <t xml:space="preserve">Köztéri alkotások </t>
  </si>
  <si>
    <t>Településszerkezeti terv módosítása</t>
  </si>
  <si>
    <t>Szociális közmunka pályázat kisért.eszköz beszerzése</t>
  </si>
  <si>
    <t>Magasnyomású mosó beszerzése</t>
  </si>
  <si>
    <t>Festmény vásárlása</t>
  </si>
  <si>
    <t>Kisértékű eszközök beszerzése</t>
  </si>
  <si>
    <t>Mosogatógép 2db</t>
  </si>
  <si>
    <t xml:space="preserve">pelenkázó szekrény </t>
  </si>
  <si>
    <t>EPON választáshoz szavazófülke /2 db/</t>
  </si>
  <si>
    <t>Aranyod városrész kisértékű eszközök beszerzése /tűzhely,kávéfőző/</t>
  </si>
  <si>
    <t>Gyár u.61.sz.ingatlan rehabilitációja</t>
  </si>
  <si>
    <t>Tamara mászóvár</t>
  </si>
  <si>
    <t>Babaház udvarra</t>
  </si>
  <si>
    <t>Bölcsődei játékok (kisértékű)</t>
  </si>
  <si>
    <t>7 db laptop</t>
  </si>
  <si>
    <t>Laptop beszerzés képviselőknek</t>
  </si>
  <si>
    <t>Tüskeszentpéter karácsonyi fényfűzér</t>
  </si>
  <si>
    <t>Ingatlan vás.Zgrót 766/1.hrsz.</t>
  </si>
  <si>
    <t>terv</t>
  </si>
  <si>
    <t>tény</t>
  </si>
  <si>
    <t>Beruházási kiadások 2024. évi előirányzata és telejsítése</t>
  </si>
  <si>
    <t>5.  melléklet a 2024. évi költségvetés végrehajtásáról és a 2024. évi költségvetési maradvány jóváhagyásáról szóló 7/2025. (V.30.) önkormányzati rendelethez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</si>
</sst>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_F_t"/>
  </numFmts>
  <fonts count="13" x14ac:knownFonts="1">
    <font>
      <sz val="10"/>
      <name val="Arial CE"/>
      <charset val="238"/>
    </font>
    <font>
      <sz val="11"/>
      <name val="Times New Roman"/>
      <family val="1"/>
      <charset val="238"/>
    </font>
    <font>
      <b/>
      <sz val="20"/>
      <name val="Times New Roman"/>
      <family val="1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b/>
      <sz val="11"/>
      <name val="Times New Roman"/>
      <family val="1"/>
      <charset val="238"/>
    </font>
    <font>
      <sz val="11"/>
      <name val="Arial CE"/>
      <charset val="238"/>
    </font>
    <font>
      <sz val="12"/>
      <color theme="1"/>
      <name val="Times New Roman"/>
      <family val="1"/>
      <charset val="238"/>
    </font>
    <font>
      <sz val="12"/>
      <name val="Arial CE"/>
      <charset val="238"/>
    </font>
    <font>
      <sz val="12"/>
      <color rgb="FFFF0000"/>
      <name val="Arial CE"/>
      <charset val="238"/>
    </font>
    <font>
      <sz val="12"/>
      <color indexed="12"/>
      <name val="Arial CE"/>
      <charset val="238"/>
    </font>
    <font>
      <b/>
      <sz val="16"/>
      <name val="Times New Roman"/>
      <family val="1"/>
      <charset val="238"/>
    </font>
    <font>
      <b/>
      <sz val="18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2">
    <xf numFmtId="0" fontId="0" fillId="0" borderId="0" xfId="0"/>
    <xf numFmtId="1" fontId="3" fillId="0" borderId="1" xfId="0" applyNumberFormat="1" applyFont="1" applyBorder="1" applyAlignment="1">
      <alignment horizontal="right" vertical="center" wrapText="1"/>
    </xf>
    <xf numFmtId="0" fontId="3" fillId="0" borderId="1" xfId="0" applyFont="1" applyBorder="1" applyAlignment="1">
      <alignment vertical="center" wrapText="1"/>
    </xf>
    <xf numFmtId="164" fontId="4" fillId="0" borderId="1" xfId="0" applyNumberFormat="1" applyFont="1" applyBorder="1" applyAlignment="1">
      <alignment horizontal="right" vertical="center" wrapText="1"/>
    </xf>
    <xf numFmtId="164" fontId="3" fillId="0" borderId="1" xfId="0" applyNumberFormat="1" applyFont="1" applyBorder="1" applyAlignment="1">
      <alignment horizontal="right" vertical="center" wrapText="1"/>
    </xf>
    <xf numFmtId="0" fontId="5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0" fontId="0" fillId="0" borderId="0" xfId="0" applyAlignment="1">
      <alignment vertical="center"/>
    </xf>
    <xf numFmtId="3" fontId="3" fillId="2" borderId="1" xfId="0" applyNumberFormat="1" applyFont="1" applyFill="1" applyBorder="1" applyAlignment="1">
      <alignment horizontal="right" vertical="center" wrapText="1"/>
    </xf>
    <xf numFmtId="3" fontId="4" fillId="0" borderId="1" xfId="0" applyNumberFormat="1" applyFont="1" applyBorder="1" applyAlignment="1">
      <alignment horizontal="right" vertical="center" wrapText="1"/>
    </xf>
    <xf numFmtId="0" fontId="3" fillId="3" borderId="1" xfId="0" applyFont="1" applyFill="1" applyBorder="1" applyAlignment="1">
      <alignment vertical="center" wrapText="1"/>
    </xf>
    <xf numFmtId="3" fontId="3" fillId="3" borderId="1" xfId="0" applyNumberFormat="1" applyFont="1" applyFill="1" applyBorder="1" applyAlignment="1">
      <alignment horizontal="right" vertical="center" wrapText="1"/>
    </xf>
    <xf numFmtId="164" fontId="3" fillId="3" borderId="1" xfId="0" applyNumberFormat="1" applyFont="1" applyFill="1" applyBorder="1" applyAlignment="1">
      <alignment horizontal="right" vertical="center" wrapText="1"/>
    </xf>
    <xf numFmtId="0" fontId="4" fillId="0" borderId="1" xfId="0" applyFont="1" applyBorder="1" applyAlignment="1">
      <alignment vertical="center" shrinkToFit="1"/>
    </xf>
    <xf numFmtId="0" fontId="4" fillId="0" borderId="1" xfId="0" applyFont="1" applyBorder="1" applyAlignment="1">
      <alignment horizontal="left" vertical="center" wrapText="1"/>
    </xf>
    <xf numFmtId="164" fontId="7" fillId="4" borderId="1" xfId="0" applyNumberFormat="1" applyFont="1" applyFill="1" applyBorder="1" applyAlignment="1">
      <alignment horizontal="right" vertical="center" wrapText="1"/>
    </xf>
    <xf numFmtId="0" fontId="4" fillId="0" borderId="0" xfId="0" applyFont="1" applyAlignment="1">
      <alignment horizontal="right" vertical="center"/>
    </xf>
    <xf numFmtId="0" fontId="9" fillId="0" borderId="0" xfId="0" applyFont="1" applyAlignment="1">
      <alignment vertical="center"/>
    </xf>
    <xf numFmtId="0" fontId="3" fillId="0" borderId="0" xfId="0" applyFont="1" applyAlignment="1">
      <alignment horizontal="center" vertical="center" wrapText="1"/>
    </xf>
    <xf numFmtId="3" fontId="4" fillId="0" borderId="0" xfId="0" applyNumberFormat="1" applyFont="1" applyAlignment="1">
      <alignment horizontal="right" vertical="center" wrapText="1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8" fillId="0" borderId="0" xfId="0" applyFont="1" applyAlignment="1">
      <alignment horizontal="left" vertical="center" wrapText="1"/>
    </xf>
    <xf numFmtId="3" fontId="3" fillId="0" borderId="1" xfId="0" applyNumberFormat="1" applyFont="1" applyBorder="1" applyAlignment="1">
      <alignment horizontal="right" vertical="center" wrapText="1"/>
    </xf>
    <xf numFmtId="0" fontId="4" fillId="0" borderId="0" xfId="0" applyFont="1" applyAlignment="1">
      <alignment vertical="center" wrapText="1"/>
    </xf>
    <xf numFmtId="0" fontId="10" fillId="0" borderId="0" xfId="0" applyFont="1" applyAlignment="1">
      <alignment vertical="center"/>
    </xf>
    <xf numFmtId="3" fontId="8" fillId="0" borderId="0" xfId="0" applyNumberFormat="1" applyFont="1" applyAlignment="1">
      <alignment vertical="center"/>
    </xf>
    <xf numFmtId="0" fontId="3" fillId="5" borderId="1" xfId="0" applyFont="1" applyFill="1" applyBorder="1" applyAlignment="1">
      <alignment vertical="center" wrapText="1"/>
    </xf>
    <xf numFmtId="164" fontId="3" fillId="5" borderId="1" xfId="0" applyNumberFormat="1" applyFont="1" applyFill="1" applyBorder="1" applyAlignment="1">
      <alignment horizontal="right" vertical="center" wrapText="1"/>
    </xf>
    <xf numFmtId="0" fontId="3" fillId="0" borderId="1" xfId="0" applyFont="1" applyBorder="1" applyAlignment="1">
      <alignment vertical="center" shrinkToFit="1"/>
    </xf>
    <xf numFmtId="164" fontId="7" fillId="0" borderId="1" xfId="0" applyNumberFormat="1" applyFont="1" applyBorder="1" applyAlignment="1">
      <alignment horizontal="right" vertical="center" wrapText="1"/>
    </xf>
    <xf numFmtId="3" fontId="10" fillId="0" borderId="0" xfId="0" applyNumberFormat="1" applyFont="1" applyAlignment="1">
      <alignment vertical="center"/>
    </xf>
    <xf numFmtId="0" fontId="4" fillId="4" borderId="1" xfId="0" applyFont="1" applyFill="1" applyBorder="1" applyAlignment="1">
      <alignment vertical="center" wrapText="1"/>
    </xf>
    <xf numFmtId="0" fontId="0" fillId="0" borderId="0" xfId="0" applyFont="1" applyAlignment="1">
      <alignment wrapText="1"/>
    </xf>
    <xf numFmtId="0" fontId="4" fillId="0" borderId="1" xfId="0" applyFont="1" applyBorder="1" applyAlignment="1">
      <alignment vertical="center" wrapText="1" shrinkToFit="1"/>
    </xf>
    <xf numFmtId="0" fontId="3" fillId="0" borderId="1" xfId="0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3" fillId="0" borderId="1" xfId="0" applyFont="1" applyBorder="1" applyAlignment="1">
      <alignment horizontal="center" vertical="center" wrapText="1"/>
    </xf>
    <xf numFmtId="0" fontId="11" fillId="0" borderId="0" xfId="0" applyFont="1" applyAlignment="1">
      <alignment horizontal="center"/>
    </xf>
    <xf numFmtId="0" fontId="4" fillId="0" borderId="0" xfId="0" applyFont="1" applyAlignment="1">
      <alignment horizontal="right" vertical="center"/>
    </xf>
    <xf numFmtId="0" fontId="4" fillId="0" borderId="0" xfId="0" applyFont="1" applyAlignment="1">
      <alignment horizontal="right" vertical="center" wrapText="1"/>
    </xf>
    <xf numFmtId="0" fontId="3" fillId="0" borderId="0" xfId="0" applyFont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0" xfId="0" applyFont="1" applyAlignment="1">
      <alignment horizontal="right" vertical="center"/>
    </xf>
    <xf numFmtId="0" fontId="3" fillId="0" borderId="4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0" xfId="0" applyFont="1" applyBorder="1" applyAlignment="1">
      <alignment wrapText="1"/>
    </xf>
    <xf numFmtId="0" fontId="0" fillId="0" borderId="0" xfId="0" applyAlignment="1">
      <alignment wrapText="1"/>
    </xf>
    <xf numFmtId="0" fontId="12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3" xfId="0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3" fillId="0" borderId="3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</cellXfs>
  <cellStyles count="1">
    <cellStyle name="Normál" xfId="0" builtinId="0"/>
  </cellStyles>
  <dxfs count="0"/>
  <tableStyles count="0" defaultTableStyle="TableStyleMedium9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C00000"/>
  </sheetPr>
  <dimension ref="A1:N76"/>
  <sheetViews>
    <sheetView tabSelected="1" view="pageBreakPreview" zoomScaleNormal="100" zoomScaleSheetLayoutView="100" workbookViewId="0">
      <selection activeCell="O4" sqref="O4"/>
    </sheetView>
  </sheetViews>
  <sheetFormatPr defaultColWidth="9.140625" defaultRowHeight="14.25" x14ac:dyDescent="0.2"/>
  <cols>
    <col min="1" max="1" width="21.7109375" style="7" customWidth="1"/>
    <col min="2" max="2" width="40.140625" style="11" customWidth="1"/>
    <col min="3" max="6" width="9.140625" style="11" customWidth="1"/>
    <col min="7" max="8" width="10" style="11" customWidth="1"/>
    <col min="9" max="9" width="9.5703125" style="11" bestFit="1" customWidth="1"/>
    <col min="10" max="16384" width="9.140625" style="11"/>
  </cols>
  <sheetData>
    <row r="1" spans="1:14" ht="39" customHeight="1" x14ac:dyDescent="0.2">
      <c r="A1" s="44" t="s">
        <v>54</v>
      </c>
      <c r="B1" s="45"/>
      <c r="C1" s="45"/>
      <c r="D1" s="45"/>
      <c r="E1" s="45"/>
      <c r="F1" s="45"/>
      <c r="G1" s="45"/>
      <c r="H1" s="46"/>
    </row>
    <row r="2" spans="1:14" ht="50.25" customHeight="1" x14ac:dyDescent="0.3">
      <c r="A2" s="52" t="s">
        <v>53</v>
      </c>
      <c r="B2" s="52"/>
      <c r="C2" s="52"/>
      <c r="D2" s="52"/>
      <c r="E2" s="52"/>
      <c r="F2" s="52"/>
      <c r="G2" s="52"/>
      <c r="H2" s="42"/>
    </row>
    <row r="3" spans="1:14" ht="23.25" customHeight="1" x14ac:dyDescent="0.2">
      <c r="A3" s="5"/>
      <c r="B3" s="8"/>
      <c r="C3" s="8"/>
      <c r="D3" s="8"/>
      <c r="E3" s="8"/>
      <c r="F3" s="8"/>
      <c r="G3" s="8"/>
      <c r="H3" s="8"/>
    </row>
    <row r="4" spans="1:14" ht="14.25" customHeight="1" x14ac:dyDescent="0.2">
      <c r="A4" s="47" t="s">
        <v>0</v>
      </c>
      <c r="B4" s="47"/>
      <c r="C4" s="47"/>
      <c r="D4" s="47"/>
      <c r="E4" s="47"/>
      <c r="F4" s="47"/>
      <c r="G4" s="47"/>
      <c r="H4" s="46"/>
    </row>
    <row r="5" spans="1:14" ht="9" customHeight="1" x14ac:dyDescent="0.2">
      <c r="A5" s="6"/>
      <c r="B5" s="20"/>
      <c r="C5" s="20"/>
      <c r="D5" s="43"/>
      <c r="E5" s="20"/>
      <c r="F5" s="43"/>
      <c r="G5" s="20"/>
      <c r="H5" s="43"/>
    </row>
    <row r="6" spans="1:14" s="25" customFormat="1" ht="21" customHeight="1" x14ac:dyDescent="0.2">
      <c r="A6" s="48" t="s">
        <v>1</v>
      </c>
      <c r="B6" s="48" t="s">
        <v>2</v>
      </c>
      <c r="C6" s="55" t="s">
        <v>3</v>
      </c>
      <c r="D6" s="56"/>
      <c r="E6" s="55" t="s">
        <v>4</v>
      </c>
      <c r="F6" s="56"/>
      <c r="G6" s="53" t="s">
        <v>5</v>
      </c>
      <c r="H6" s="57"/>
    </row>
    <row r="7" spans="1:14" s="25" customFormat="1" ht="21" customHeight="1" x14ac:dyDescent="0.2">
      <c r="A7" s="49"/>
      <c r="B7" s="49"/>
      <c r="C7" s="39" t="s">
        <v>51</v>
      </c>
      <c r="D7" s="41" t="s">
        <v>52</v>
      </c>
      <c r="E7" s="39" t="s">
        <v>51</v>
      </c>
      <c r="F7" s="41" t="s">
        <v>52</v>
      </c>
      <c r="G7" s="41" t="s">
        <v>51</v>
      </c>
      <c r="H7" s="41" t="s">
        <v>52</v>
      </c>
    </row>
    <row r="8" spans="1:14" s="25" customFormat="1" ht="30" customHeight="1" x14ac:dyDescent="0.2">
      <c r="A8" s="53" t="s">
        <v>10</v>
      </c>
      <c r="B8" s="10" t="s">
        <v>29</v>
      </c>
      <c r="C8" s="13">
        <v>2791</v>
      </c>
      <c r="D8" s="13">
        <v>2678</v>
      </c>
      <c r="E8" s="13">
        <v>754</v>
      </c>
      <c r="F8" s="13">
        <v>723</v>
      </c>
      <c r="G8" s="13">
        <f>C8+E8</f>
        <v>3545</v>
      </c>
      <c r="H8" s="13">
        <f>SUM(D8,F8)</f>
        <v>3401</v>
      </c>
    </row>
    <row r="9" spans="1:14" s="25" customFormat="1" ht="20.25" customHeight="1" x14ac:dyDescent="0.2">
      <c r="A9" s="53"/>
      <c r="B9" s="10" t="s">
        <v>41</v>
      </c>
      <c r="C9" s="13">
        <v>110</v>
      </c>
      <c r="D9" s="13">
        <v>110</v>
      </c>
      <c r="E9" s="13">
        <v>30</v>
      </c>
      <c r="F9" s="13">
        <v>30</v>
      </c>
      <c r="G9" s="13">
        <f>C9+E9</f>
        <v>140</v>
      </c>
      <c r="H9" s="13">
        <f>SUM(D9,F9)</f>
        <v>140</v>
      </c>
      <c r="I9" s="21"/>
    </row>
    <row r="10" spans="1:14" s="25" customFormat="1" ht="19.5" customHeight="1" x14ac:dyDescent="0.2">
      <c r="A10" s="53"/>
      <c r="B10" s="9" t="s">
        <v>6</v>
      </c>
      <c r="C10" s="27">
        <f>SUM(C8:C9)</f>
        <v>2901</v>
      </c>
      <c r="D10" s="27">
        <f t="shared" ref="D10:H10" si="0">SUM(D8:D9)</f>
        <v>2788</v>
      </c>
      <c r="E10" s="27">
        <f t="shared" si="0"/>
        <v>784</v>
      </c>
      <c r="F10" s="27">
        <f t="shared" si="0"/>
        <v>753</v>
      </c>
      <c r="G10" s="27">
        <f t="shared" si="0"/>
        <v>3685</v>
      </c>
      <c r="H10" s="27">
        <f t="shared" si="0"/>
        <v>3541</v>
      </c>
      <c r="I10" s="30"/>
    </row>
    <row r="11" spans="1:14" s="25" customFormat="1" ht="19.5" customHeight="1" x14ac:dyDescent="0.2">
      <c r="A11" s="53" t="s">
        <v>11</v>
      </c>
      <c r="B11" s="10" t="s">
        <v>15</v>
      </c>
      <c r="C11" s="13">
        <v>6000</v>
      </c>
      <c r="D11" s="13">
        <v>5992</v>
      </c>
      <c r="E11" s="13">
        <f>ROUND(C11*0.27,0)</f>
        <v>1620</v>
      </c>
      <c r="F11" s="13">
        <v>1618</v>
      </c>
      <c r="G11" s="13">
        <f t="shared" ref="G11:G17" si="1">C11+E11</f>
        <v>7620</v>
      </c>
      <c r="H11" s="13">
        <f t="shared" ref="H11:H17" si="2">SUM(D11,F11)</f>
        <v>7610</v>
      </c>
      <c r="J11" s="22"/>
      <c r="K11" s="28"/>
      <c r="L11" s="23"/>
      <c r="M11" s="23"/>
      <c r="N11" s="23"/>
    </row>
    <row r="12" spans="1:14" s="25" customFormat="1" ht="19.5" customHeight="1" x14ac:dyDescent="0.2">
      <c r="A12" s="53"/>
      <c r="B12" s="10" t="s">
        <v>39</v>
      </c>
      <c r="C12" s="13">
        <v>1062</v>
      </c>
      <c r="D12" s="13">
        <v>1073</v>
      </c>
      <c r="E12" s="13">
        <v>287</v>
      </c>
      <c r="F12" s="13">
        <v>290</v>
      </c>
      <c r="G12" s="13">
        <f t="shared" si="1"/>
        <v>1349</v>
      </c>
      <c r="H12" s="13">
        <f t="shared" si="2"/>
        <v>1363</v>
      </c>
      <c r="J12" s="22"/>
      <c r="K12" s="28"/>
      <c r="L12" s="23"/>
      <c r="M12" s="23"/>
      <c r="N12" s="23"/>
    </row>
    <row r="13" spans="1:14" s="25" customFormat="1" ht="19.5" customHeight="1" x14ac:dyDescent="0.2">
      <c r="A13" s="53"/>
      <c r="B13" s="10" t="s">
        <v>40</v>
      </c>
      <c r="C13" s="13">
        <v>33</v>
      </c>
      <c r="D13" s="13"/>
      <c r="E13" s="13">
        <v>9</v>
      </c>
      <c r="F13" s="13"/>
      <c r="G13" s="13">
        <f t="shared" si="1"/>
        <v>42</v>
      </c>
      <c r="H13" s="13">
        <f t="shared" si="2"/>
        <v>0</v>
      </c>
      <c r="J13" s="22"/>
      <c r="K13" s="28"/>
      <c r="L13" s="23"/>
      <c r="M13" s="23"/>
      <c r="N13" s="23"/>
    </row>
    <row r="14" spans="1:14" s="25" customFormat="1" ht="19.5" customHeight="1" x14ac:dyDescent="0.2">
      <c r="A14" s="53"/>
      <c r="B14" s="10" t="s">
        <v>44</v>
      </c>
      <c r="C14" s="13">
        <v>827</v>
      </c>
      <c r="D14" s="13">
        <v>827</v>
      </c>
      <c r="E14" s="13">
        <v>223</v>
      </c>
      <c r="F14" s="13">
        <v>223</v>
      </c>
      <c r="G14" s="13">
        <f t="shared" si="1"/>
        <v>1050</v>
      </c>
      <c r="H14" s="13">
        <f t="shared" si="2"/>
        <v>1050</v>
      </c>
      <c r="J14" s="22"/>
      <c r="K14" s="28"/>
      <c r="L14" s="23"/>
      <c r="M14" s="23"/>
      <c r="N14" s="23"/>
    </row>
    <row r="15" spans="1:14" s="25" customFormat="1" ht="19.5" customHeight="1" x14ac:dyDescent="0.2">
      <c r="A15" s="53"/>
      <c r="B15" s="10" t="s">
        <v>45</v>
      </c>
      <c r="C15" s="13">
        <v>317</v>
      </c>
      <c r="D15" s="13">
        <v>317</v>
      </c>
      <c r="E15" s="13">
        <v>86</v>
      </c>
      <c r="F15" s="13">
        <v>85</v>
      </c>
      <c r="G15" s="13">
        <f t="shared" si="1"/>
        <v>403</v>
      </c>
      <c r="H15" s="13">
        <f t="shared" si="2"/>
        <v>402</v>
      </c>
      <c r="J15" s="22"/>
      <c r="K15" s="28"/>
      <c r="L15" s="23"/>
      <c r="M15" s="23"/>
      <c r="N15" s="23"/>
    </row>
    <row r="16" spans="1:14" s="25" customFormat="1" ht="19.5" customHeight="1" x14ac:dyDescent="0.2">
      <c r="A16" s="53"/>
      <c r="B16" s="10" t="s">
        <v>46</v>
      </c>
      <c r="C16" s="13">
        <v>214</v>
      </c>
      <c r="D16" s="13">
        <v>214</v>
      </c>
      <c r="E16" s="13">
        <v>58</v>
      </c>
      <c r="F16" s="13">
        <v>58</v>
      </c>
      <c r="G16" s="13">
        <f t="shared" si="1"/>
        <v>272</v>
      </c>
      <c r="H16" s="13">
        <f t="shared" si="2"/>
        <v>272</v>
      </c>
      <c r="J16" s="22"/>
      <c r="K16" s="28"/>
      <c r="L16" s="23"/>
      <c r="M16" s="23"/>
      <c r="N16" s="23"/>
    </row>
    <row r="17" spans="1:14" s="25" customFormat="1" ht="19.5" customHeight="1" x14ac:dyDescent="0.2">
      <c r="A17" s="53"/>
      <c r="B17" s="10" t="s">
        <v>47</v>
      </c>
      <c r="C17" s="13">
        <v>1400</v>
      </c>
      <c r="D17" s="13">
        <v>1398</v>
      </c>
      <c r="E17" s="13">
        <v>378</v>
      </c>
      <c r="F17" s="13">
        <v>377</v>
      </c>
      <c r="G17" s="13">
        <f t="shared" si="1"/>
        <v>1778</v>
      </c>
      <c r="H17" s="13">
        <f t="shared" si="2"/>
        <v>1775</v>
      </c>
      <c r="J17" s="22"/>
      <c r="K17" s="28"/>
      <c r="L17" s="23"/>
      <c r="M17" s="23"/>
      <c r="N17" s="23"/>
    </row>
    <row r="18" spans="1:14" s="25" customFormat="1" ht="19.5" customHeight="1" x14ac:dyDescent="0.2">
      <c r="A18" s="54"/>
      <c r="B18" s="2" t="s">
        <v>6</v>
      </c>
      <c r="C18" s="12">
        <f>SUM(C11:C17)</f>
        <v>9853</v>
      </c>
      <c r="D18" s="12">
        <f t="shared" ref="D18:H18" si="3">SUM(D11:D17)</f>
        <v>9821</v>
      </c>
      <c r="E18" s="12">
        <f t="shared" si="3"/>
        <v>2661</v>
      </c>
      <c r="F18" s="12">
        <f t="shared" si="3"/>
        <v>2651</v>
      </c>
      <c r="G18" s="12">
        <f t="shared" si="3"/>
        <v>12514</v>
      </c>
      <c r="H18" s="12">
        <f t="shared" si="3"/>
        <v>12472</v>
      </c>
      <c r="I18" s="30"/>
      <c r="J18" s="22"/>
      <c r="K18" s="28"/>
      <c r="L18" s="23"/>
      <c r="M18" s="23"/>
      <c r="N18" s="23"/>
    </row>
    <row r="19" spans="1:14" s="29" customFormat="1" ht="46.5" customHeight="1" x14ac:dyDescent="0.2">
      <c r="A19" s="53" t="s">
        <v>21</v>
      </c>
      <c r="B19" s="10" t="s">
        <v>22</v>
      </c>
      <c r="C19" s="13">
        <v>1653</v>
      </c>
      <c r="D19" s="13">
        <v>904</v>
      </c>
      <c r="E19" s="13">
        <f>ROUND(C19*0.27,0)</f>
        <v>446</v>
      </c>
      <c r="F19" s="13">
        <v>244</v>
      </c>
      <c r="G19" s="13">
        <f>C19+E19</f>
        <v>2099</v>
      </c>
      <c r="H19" s="13">
        <f>SUM(D19,F19)</f>
        <v>1148</v>
      </c>
      <c r="I19" s="35"/>
    </row>
    <row r="20" spans="1:14" s="25" customFormat="1" ht="24.75" customHeight="1" x14ac:dyDescent="0.2">
      <c r="A20" s="54"/>
      <c r="B20" s="2" t="s">
        <v>6</v>
      </c>
      <c r="C20" s="12">
        <f>SUM(C19)</f>
        <v>1653</v>
      </c>
      <c r="D20" s="12">
        <f t="shared" ref="D20:H20" si="4">SUM(D19)</f>
        <v>904</v>
      </c>
      <c r="E20" s="12">
        <f t="shared" si="4"/>
        <v>446</v>
      </c>
      <c r="F20" s="12">
        <f t="shared" si="4"/>
        <v>244</v>
      </c>
      <c r="G20" s="12">
        <f t="shared" si="4"/>
        <v>2099</v>
      </c>
      <c r="H20" s="12">
        <f t="shared" si="4"/>
        <v>1148</v>
      </c>
      <c r="I20" s="30"/>
    </row>
    <row r="21" spans="1:14" s="25" customFormat="1" ht="20.25" customHeight="1" x14ac:dyDescent="0.2">
      <c r="A21" s="48" t="s">
        <v>24</v>
      </c>
      <c r="B21" s="14" t="s">
        <v>8</v>
      </c>
      <c r="C21" s="15">
        <f>SUM(C20,C18,C10)</f>
        <v>14407</v>
      </c>
      <c r="D21" s="15">
        <f t="shared" ref="D21:H21" si="5">SUM(D20,D18,D10)</f>
        <v>13513</v>
      </c>
      <c r="E21" s="15">
        <f t="shared" si="5"/>
        <v>3891</v>
      </c>
      <c r="F21" s="15">
        <f t="shared" si="5"/>
        <v>3648</v>
      </c>
      <c r="G21" s="15">
        <f t="shared" si="5"/>
        <v>18298</v>
      </c>
      <c r="H21" s="15">
        <f t="shared" si="5"/>
        <v>17161</v>
      </c>
      <c r="I21" s="30"/>
    </row>
    <row r="22" spans="1:14" s="25" customFormat="1" ht="20.25" customHeight="1" x14ac:dyDescent="0.2">
      <c r="A22" s="58"/>
      <c r="B22" s="2" t="s">
        <v>23</v>
      </c>
      <c r="C22" s="4"/>
      <c r="D22" s="4"/>
      <c r="E22" s="1"/>
      <c r="F22" s="1"/>
      <c r="G22" s="13"/>
      <c r="H22" s="13"/>
    </row>
    <row r="23" spans="1:14" s="25" customFormat="1" ht="47.25" x14ac:dyDescent="0.2">
      <c r="A23" s="58"/>
      <c r="B23" s="10" t="s">
        <v>14</v>
      </c>
      <c r="C23" s="19">
        <v>14533</v>
      </c>
      <c r="D23" s="19">
        <v>14533</v>
      </c>
      <c r="E23" s="13">
        <v>3883</v>
      </c>
      <c r="F23" s="13">
        <v>3883</v>
      </c>
      <c r="G23" s="13">
        <f t="shared" ref="G23:G24" si="6">C23+E23</f>
        <v>18416</v>
      </c>
      <c r="H23" s="13">
        <f t="shared" ref="H23:H24" si="7">SUM(D23,F23)</f>
        <v>18416</v>
      </c>
    </row>
    <row r="24" spans="1:14" s="25" customFormat="1" ht="31.5" x14ac:dyDescent="0.2">
      <c r="A24" s="58"/>
      <c r="B24" s="10" t="s">
        <v>35</v>
      </c>
      <c r="C24" s="19">
        <v>96</v>
      </c>
      <c r="D24" s="19">
        <v>96</v>
      </c>
      <c r="E24" s="13">
        <v>26</v>
      </c>
      <c r="F24" s="13">
        <v>26</v>
      </c>
      <c r="G24" s="13">
        <f t="shared" si="6"/>
        <v>122</v>
      </c>
      <c r="H24" s="13">
        <f t="shared" si="7"/>
        <v>122</v>
      </c>
    </row>
    <row r="25" spans="1:14" s="25" customFormat="1" ht="19.5" customHeight="1" x14ac:dyDescent="0.2">
      <c r="A25" s="58"/>
      <c r="B25" s="14" t="s">
        <v>13</v>
      </c>
      <c r="C25" s="16">
        <f>SUM(C23:C24)</f>
        <v>14629</v>
      </c>
      <c r="D25" s="16">
        <f t="shared" ref="D25:H25" si="8">SUM(D23:D24)</f>
        <v>14629</v>
      </c>
      <c r="E25" s="16">
        <f t="shared" si="8"/>
        <v>3909</v>
      </c>
      <c r="F25" s="16">
        <f t="shared" si="8"/>
        <v>3909</v>
      </c>
      <c r="G25" s="16">
        <f t="shared" si="8"/>
        <v>18538</v>
      </c>
      <c r="H25" s="16">
        <f t="shared" si="8"/>
        <v>18538</v>
      </c>
      <c r="I25" s="30"/>
    </row>
    <row r="26" spans="1:14" s="25" customFormat="1" ht="19.5" customHeight="1" x14ac:dyDescent="0.2">
      <c r="A26" s="58"/>
      <c r="B26" s="2" t="s">
        <v>30</v>
      </c>
      <c r="C26" s="4"/>
      <c r="D26" s="4"/>
      <c r="E26" s="1"/>
      <c r="F26" s="1"/>
      <c r="G26" s="13"/>
      <c r="H26" s="13"/>
    </row>
    <row r="27" spans="1:14" s="25" customFormat="1" ht="19.5" customHeight="1" x14ac:dyDescent="0.2">
      <c r="A27" s="58"/>
      <c r="B27" s="10" t="s">
        <v>26</v>
      </c>
      <c r="C27" s="34">
        <v>1298</v>
      </c>
      <c r="D27" s="34">
        <v>1169</v>
      </c>
      <c r="E27" s="13">
        <f>ROUND(C27*0.27,0)</f>
        <v>350</v>
      </c>
      <c r="F27" s="13">
        <v>315</v>
      </c>
      <c r="G27" s="13">
        <f t="shared" ref="G27:G48" si="9">C27+E27</f>
        <v>1648</v>
      </c>
      <c r="H27" s="13">
        <f t="shared" ref="H27:H48" si="10">SUM(D27,F27)</f>
        <v>1484</v>
      </c>
    </row>
    <row r="28" spans="1:14" s="25" customFormat="1" ht="19.5" customHeight="1" x14ac:dyDescent="0.2">
      <c r="A28" s="58"/>
      <c r="B28" s="10" t="s">
        <v>16</v>
      </c>
      <c r="C28" s="3">
        <v>655</v>
      </c>
      <c r="D28" s="3">
        <v>529</v>
      </c>
      <c r="E28" s="13"/>
      <c r="F28" s="13"/>
      <c r="G28" s="13">
        <f t="shared" si="9"/>
        <v>655</v>
      </c>
      <c r="H28" s="13">
        <f t="shared" si="10"/>
        <v>529</v>
      </c>
    </row>
    <row r="29" spans="1:14" s="25" customFormat="1" ht="19.5" customHeight="1" x14ac:dyDescent="0.2">
      <c r="A29" s="58"/>
      <c r="B29" s="2" t="s">
        <v>17</v>
      </c>
      <c r="C29" s="3"/>
      <c r="D29" s="3"/>
      <c r="E29" s="3"/>
      <c r="F29" s="3"/>
      <c r="G29" s="13">
        <f t="shared" si="9"/>
        <v>0</v>
      </c>
      <c r="H29" s="13">
        <f t="shared" si="10"/>
        <v>0</v>
      </c>
    </row>
    <row r="30" spans="1:14" s="25" customFormat="1" ht="19.5" customHeight="1" x14ac:dyDescent="0.2">
      <c r="A30" s="58"/>
      <c r="B30" s="10" t="s">
        <v>27</v>
      </c>
      <c r="C30" s="3">
        <v>1100</v>
      </c>
      <c r="D30" s="3">
        <v>1100</v>
      </c>
      <c r="E30" s="13">
        <f>ROUND(C30*0.27,0)</f>
        <v>297</v>
      </c>
      <c r="F30" s="13">
        <v>297</v>
      </c>
      <c r="G30" s="13">
        <f t="shared" si="9"/>
        <v>1397</v>
      </c>
      <c r="H30" s="13">
        <f t="shared" si="10"/>
        <v>1397</v>
      </c>
    </row>
    <row r="31" spans="1:14" s="25" customFormat="1" ht="19.5" customHeight="1" x14ac:dyDescent="0.2">
      <c r="A31" s="58"/>
      <c r="B31" s="10" t="s">
        <v>28</v>
      </c>
      <c r="C31" s="3">
        <v>20421</v>
      </c>
      <c r="D31" s="3">
        <v>20597</v>
      </c>
      <c r="E31" s="13">
        <v>5515</v>
      </c>
      <c r="F31" s="13">
        <v>94</v>
      </c>
      <c r="G31" s="13">
        <f t="shared" si="9"/>
        <v>25936</v>
      </c>
      <c r="H31" s="13">
        <f t="shared" si="10"/>
        <v>20691</v>
      </c>
      <c r="L31" s="30"/>
    </row>
    <row r="32" spans="1:14" s="25" customFormat="1" ht="19.5" customHeight="1" x14ac:dyDescent="0.2">
      <c r="A32" s="58"/>
      <c r="B32" s="9" t="s">
        <v>18</v>
      </c>
      <c r="C32" s="13"/>
      <c r="D32" s="13"/>
      <c r="E32" s="13"/>
      <c r="F32" s="13"/>
      <c r="G32" s="13">
        <f t="shared" si="9"/>
        <v>0</v>
      </c>
      <c r="H32" s="13">
        <f t="shared" si="10"/>
        <v>0</v>
      </c>
      <c r="L32" s="30"/>
    </row>
    <row r="33" spans="1:12" s="25" customFormat="1" ht="19.5" customHeight="1" x14ac:dyDescent="0.2">
      <c r="A33" s="58"/>
      <c r="B33" s="36" t="s">
        <v>25</v>
      </c>
      <c r="C33" s="3">
        <v>5393</v>
      </c>
      <c r="D33" s="3">
        <v>5329</v>
      </c>
      <c r="E33" s="13">
        <v>1454</v>
      </c>
      <c r="F33" s="13">
        <v>1439</v>
      </c>
      <c r="G33" s="13">
        <f t="shared" si="9"/>
        <v>6847</v>
      </c>
      <c r="H33" s="13">
        <f t="shared" si="10"/>
        <v>6768</v>
      </c>
      <c r="L33" s="30"/>
    </row>
    <row r="34" spans="1:12" s="25" customFormat="1" ht="19.5" customHeight="1" x14ac:dyDescent="0.2">
      <c r="A34" s="58"/>
      <c r="B34" s="10" t="s">
        <v>31</v>
      </c>
      <c r="C34" s="3">
        <v>9383</v>
      </c>
      <c r="D34" s="3">
        <v>8318</v>
      </c>
      <c r="E34" s="13">
        <v>2534</v>
      </c>
      <c r="F34" s="13">
        <v>2246</v>
      </c>
      <c r="G34" s="13">
        <f t="shared" si="9"/>
        <v>11917</v>
      </c>
      <c r="H34" s="13">
        <f t="shared" si="10"/>
        <v>10564</v>
      </c>
      <c r="L34" s="30"/>
    </row>
    <row r="35" spans="1:12" s="25" customFormat="1" ht="19.5" customHeight="1" x14ac:dyDescent="0.2">
      <c r="A35" s="58"/>
      <c r="B35" s="36" t="s">
        <v>19</v>
      </c>
      <c r="C35" s="3">
        <v>1400</v>
      </c>
      <c r="D35" s="3">
        <v>1400</v>
      </c>
      <c r="E35" s="13">
        <f t="shared" ref="E35" si="11">ROUND(C35*0.27,0)</f>
        <v>378</v>
      </c>
      <c r="F35" s="13">
        <v>378</v>
      </c>
      <c r="G35" s="13">
        <f t="shared" si="9"/>
        <v>1778</v>
      </c>
      <c r="H35" s="13">
        <f t="shared" si="10"/>
        <v>1778</v>
      </c>
      <c r="L35" s="30"/>
    </row>
    <row r="36" spans="1:12" s="25" customFormat="1" ht="19.5" customHeight="1" x14ac:dyDescent="0.2">
      <c r="A36" s="58"/>
      <c r="B36" s="18" t="s">
        <v>33</v>
      </c>
      <c r="C36" s="13">
        <v>2500</v>
      </c>
      <c r="D36" s="13"/>
      <c r="E36" s="13">
        <f>ROUND(C36*0.27,0)</f>
        <v>675</v>
      </c>
      <c r="F36" s="13"/>
      <c r="G36" s="13">
        <f t="shared" si="9"/>
        <v>3175</v>
      </c>
      <c r="H36" s="13">
        <f t="shared" si="10"/>
        <v>0</v>
      </c>
      <c r="L36" s="30"/>
    </row>
    <row r="37" spans="1:12" s="25" customFormat="1" ht="19.5" customHeight="1" x14ac:dyDescent="0.2">
      <c r="A37" s="58"/>
      <c r="B37" s="33" t="s">
        <v>20</v>
      </c>
      <c r="C37" s="3"/>
      <c r="D37" s="3"/>
      <c r="E37" s="3"/>
      <c r="F37" s="3"/>
      <c r="G37" s="13">
        <f t="shared" si="9"/>
        <v>0</v>
      </c>
      <c r="H37" s="13">
        <f t="shared" si="10"/>
        <v>0</v>
      </c>
      <c r="I37" s="21"/>
      <c r="L37" s="30"/>
    </row>
    <row r="38" spans="1:12" s="25" customFormat="1" ht="19.5" customHeight="1" x14ac:dyDescent="0.2">
      <c r="A38" s="58"/>
      <c r="B38" s="18" t="s">
        <v>34</v>
      </c>
      <c r="C38" s="3">
        <v>1811</v>
      </c>
      <c r="D38" s="3">
        <v>2200</v>
      </c>
      <c r="E38" s="3">
        <v>489</v>
      </c>
      <c r="F38" s="3"/>
      <c r="G38" s="13">
        <f t="shared" si="9"/>
        <v>2300</v>
      </c>
      <c r="H38" s="13">
        <f t="shared" si="10"/>
        <v>2200</v>
      </c>
      <c r="I38" s="21"/>
      <c r="L38" s="30"/>
    </row>
    <row r="39" spans="1:12" s="25" customFormat="1" ht="19.5" customHeight="1" x14ac:dyDescent="0.2">
      <c r="A39" s="58"/>
      <c r="B39" s="18" t="s">
        <v>36</v>
      </c>
      <c r="C39" s="3">
        <v>465</v>
      </c>
      <c r="D39" s="3">
        <v>465</v>
      </c>
      <c r="E39" s="3">
        <v>126</v>
      </c>
      <c r="F39" s="3">
        <v>126</v>
      </c>
      <c r="G39" s="13">
        <f t="shared" si="9"/>
        <v>591</v>
      </c>
      <c r="H39" s="13">
        <f t="shared" si="10"/>
        <v>591</v>
      </c>
      <c r="I39" s="21"/>
      <c r="L39" s="30"/>
    </row>
    <row r="40" spans="1:12" s="25" customFormat="1" ht="19.5" customHeight="1" x14ac:dyDescent="0.2">
      <c r="A40" s="59"/>
      <c r="B40" s="18" t="s">
        <v>37</v>
      </c>
      <c r="C40" s="3">
        <v>950</v>
      </c>
      <c r="D40" s="3">
        <v>950</v>
      </c>
      <c r="E40" s="3"/>
      <c r="F40" s="3"/>
      <c r="G40" s="13">
        <f t="shared" si="9"/>
        <v>950</v>
      </c>
      <c r="H40" s="13">
        <f t="shared" si="10"/>
        <v>950</v>
      </c>
      <c r="I40" s="21"/>
      <c r="L40" s="30"/>
    </row>
    <row r="41" spans="1:12" s="25" customFormat="1" ht="19.5" customHeight="1" x14ac:dyDescent="0.2">
      <c r="A41" s="48" t="s">
        <v>24</v>
      </c>
      <c r="B41" s="18" t="s">
        <v>38</v>
      </c>
      <c r="C41" s="3">
        <v>394</v>
      </c>
      <c r="D41" s="3">
        <v>104</v>
      </c>
      <c r="E41" s="3">
        <v>106</v>
      </c>
      <c r="F41" s="3">
        <v>28</v>
      </c>
      <c r="G41" s="13">
        <f t="shared" si="9"/>
        <v>500</v>
      </c>
      <c r="H41" s="13">
        <f t="shared" si="10"/>
        <v>132</v>
      </c>
      <c r="I41" s="21"/>
      <c r="L41" s="30"/>
    </row>
    <row r="42" spans="1:12" s="25" customFormat="1" ht="19.5" customHeight="1" x14ac:dyDescent="0.2">
      <c r="A42" s="60"/>
      <c r="B42" s="17" t="s">
        <v>12</v>
      </c>
      <c r="C42" s="34">
        <v>2177</v>
      </c>
      <c r="D42" s="34"/>
      <c r="E42" s="13">
        <v>588</v>
      </c>
      <c r="F42" s="13"/>
      <c r="G42" s="13">
        <f t="shared" si="9"/>
        <v>2765</v>
      </c>
      <c r="H42" s="13">
        <f t="shared" si="10"/>
        <v>0</v>
      </c>
      <c r="L42" s="30"/>
    </row>
    <row r="43" spans="1:12" s="25" customFormat="1" ht="28.5" customHeight="1" x14ac:dyDescent="0.2">
      <c r="A43" s="60"/>
      <c r="B43" s="38" t="s">
        <v>42</v>
      </c>
      <c r="C43" s="34">
        <v>142</v>
      </c>
      <c r="D43" s="34">
        <v>142</v>
      </c>
      <c r="E43" s="13">
        <v>38</v>
      </c>
      <c r="F43" s="13">
        <v>38</v>
      </c>
      <c r="G43" s="13">
        <f t="shared" si="9"/>
        <v>180</v>
      </c>
      <c r="H43" s="13">
        <f t="shared" si="10"/>
        <v>180</v>
      </c>
      <c r="L43" s="30"/>
    </row>
    <row r="44" spans="1:12" s="25" customFormat="1" ht="19.5" customHeight="1" x14ac:dyDescent="0.2">
      <c r="A44" s="60"/>
      <c r="B44" s="38" t="s">
        <v>49</v>
      </c>
      <c r="C44" s="34">
        <v>14</v>
      </c>
      <c r="D44" s="34">
        <v>14</v>
      </c>
      <c r="E44" s="13">
        <v>4</v>
      </c>
      <c r="F44" s="13">
        <v>4</v>
      </c>
      <c r="G44" s="13">
        <f t="shared" si="9"/>
        <v>18</v>
      </c>
      <c r="H44" s="13">
        <f t="shared" si="10"/>
        <v>18</v>
      </c>
      <c r="L44" s="30"/>
    </row>
    <row r="45" spans="1:12" s="25" customFormat="1" ht="19.5" customHeight="1" x14ac:dyDescent="0.2">
      <c r="A45" s="60"/>
      <c r="B45" s="38" t="s">
        <v>48</v>
      </c>
      <c r="C45" s="34">
        <v>2126</v>
      </c>
      <c r="D45" s="34">
        <v>1932</v>
      </c>
      <c r="E45" s="13">
        <v>574</v>
      </c>
      <c r="F45" s="13">
        <v>522</v>
      </c>
      <c r="G45" s="13">
        <f t="shared" si="9"/>
        <v>2700</v>
      </c>
      <c r="H45" s="13">
        <f t="shared" si="10"/>
        <v>2454</v>
      </c>
      <c r="L45" s="30"/>
    </row>
    <row r="46" spans="1:12" s="25" customFormat="1" ht="19.5" customHeight="1" x14ac:dyDescent="0.2">
      <c r="A46" s="60"/>
      <c r="B46" s="38" t="s">
        <v>50</v>
      </c>
      <c r="C46" s="34">
        <v>110</v>
      </c>
      <c r="D46" s="34">
        <v>110</v>
      </c>
      <c r="E46" s="13">
        <v>30</v>
      </c>
      <c r="F46" s="13">
        <v>30</v>
      </c>
      <c r="G46" s="13">
        <f t="shared" si="9"/>
        <v>140</v>
      </c>
      <c r="H46" s="13">
        <f t="shared" si="10"/>
        <v>140</v>
      </c>
      <c r="L46" s="30"/>
    </row>
    <row r="47" spans="1:12" s="25" customFormat="1" ht="19.5" customHeight="1" x14ac:dyDescent="0.2">
      <c r="A47" s="60"/>
      <c r="B47" s="38" t="s">
        <v>43</v>
      </c>
      <c r="C47" s="34">
        <v>460</v>
      </c>
      <c r="D47" s="34"/>
      <c r="E47" s="13"/>
      <c r="F47" s="13"/>
      <c r="G47" s="13">
        <f t="shared" si="9"/>
        <v>460</v>
      </c>
      <c r="H47" s="13">
        <f t="shared" si="10"/>
        <v>0</v>
      </c>
      <c r="L47" s="30"/>
    </row>
    <row r="48" spans="1:12" s="25" customFormat="1" ht="19.5" customHeight="1" x14ac:dyDescent="0.2">
      <c r="A48" s="60"/>
      <c r="B48" s="17" t="s">
        <v>32</v>
      </c>
      <c r="C48" s="34">
        <v>8000</v>
      </c>
      <c r="D48" s="34"/>
      <c r="E48" s="13"/>
      <c r="F48" s="13"/>
      <c r="G48" s="13">
        <f t="shared" si="9"/>
        <v>8000</v>
      </c>
      <c r="H48" s="13">
        <f t="shared" si="10"/>
        <v>0</v>
      </c>
      <c r="L48" s="30"/>
    </row>
    <row r="49" spans="1:12" s="25" customFormat="1" ht="22.5" customHeight="1" x14ac:dyDescent="0.2">
      <c r="A49" s="60"/>
      <c r="B49" s="14" t="s">
        <v>9</v>
      </c>
      <c r="C49" s="16">
        <f>SUM(C27:C48)</f>
        <v>58799</v>
      </c>
      <c r="D49" s="16">
        <f t="shared" ref="D49:H49" si="12">SUM(D27:D48)</f>
        <v>44359</v>
      </c>
      <c r="E49" s="16">
        <f t="shared" si="12"/>
        <v>13158</v>
      </c>
      <c r="F49" s="16">
        <f t="shared" si="12"/>
        <v>5517</v>
      </c>
      <c r="G49" s="16">
        <f t="shared" si="12"/>
        <v>71957</v>
      </c>
      <c r="H49" s="16">
        <f t="shared" si="12"/>
        <v>49876</v>
      </c>
      <c r="I49" s="30"/>
      <c r="L49" s="30"/>
    </row>
    <row r="50" spans="1:12" s="25" customFormat="1" ht="22.5" customHeight="1" x14ac:dyDescent="0.2">
      <c r="A50" s="60"/>
      <c r="B50" s="14" t="s">
        <v>6</v>
      </c>
      <c r="C50" s="16">
        <f>C49+C25</f>
        <v>73428</v>
      </c>
      <c r="D50" s="16">
        <f t="shared" ref="D50:H50" si="13">D49+D25</f>
        <v>58988</v>
      </c>
      <c r="E50" s="16">
        <f t="shared" si="13"/>
        <v>17067</v>
      </c>
      <c r="F50" s="16">
        <f t="shared" si="13"/>
        <v>9426</v>
      </c>
      <c r="G50" s="16">
        <f t="shared" si="13"/>
        <v>90495</v>
      </c>
      <c r="H50" s="16">
        <f t="shared" si="13"/>
        <v>68414</v>
      </c>
      <c r="I50" s="30"/>
      <c r="L50" s="30"/>
    </row>
    <row r="51" spans="1:12" s="25" customFormat="1" ht="22.5" customHeight="1" x14ac:dyDescent="0.2">
      <c r="A51" s="61"/>
      <c r="B51" s="31" t="s">
        <v>7</v>
      </c>
      <c r="C51" s="32">
        <f>C50+C21</f>
        <v>87835</v>
      </c>
      <c r="D51" s="32">
        <f t="shared" ref="D51:H51" si="14">D50+D21</f>
        <v>72501</v>
      </c>
      <c r="E51" s="32">
        <f t="shared" si="14"/>
        <v>20958</v>
      </c>
      <c r="F51" s="32">
        <f t="shared" si="14"/>
        <v>13074</v>
      </c>
      <c r="G51" s="32">
        <f t="shared" si="14"/>
        <v>108793</v>
      </c>
      <c r="H51" s="32">
        <f t="shared" si="14"/>
        <v>85575</v>
      </c>
      <c r="I51" s="30"/>
    </row>
    <row r="52" spans="1:12" s="25" customFormat="1" ht="37.5" customHeight="1" x14ac:dyDescent="0.2">
      <c r="A52" s="24"/>
      <c r="L52" s="30"/>
    </row>
    <row r="53" spans="1:12" s="25" customFormat="1" ht="21" customHeight="1" x14ac:dyDescent="0.2">
      <c r="A53" s="24"/>
      <c r="L53" s="30"/>
    </row>
    <row r="54" spans="1:12" s="25" customFormat="1" ht="21" customHeight="1" x14ac:dyDescent="0.2">
      <c r="A54" s="24"/>
      <c r="L54" s="30"/>
    </row>
    <row r="55" spans="1:12" s="25" customFormat="1" ht="25.5" customHeight="1" x14ac:dyDescent="0.2">
      <c r="A55" s="50"/>
      <c r="B55" s="51"/>
      <c r="C55" s="51"/>
      <c r="D55" s="51"/>
      <c r="E55" s="51"/>
      <c r="F55" s="51"/>
      <c r="G55" s="51"/>
      <c r="H55" s="40"/>
      <c r="I55" s="21"/>
    </row>
    <row r="56" spans="1:12" s="25" customFormat="1" ht="25.5" customHeight="1" x14ac:dyDescent="0.2">
      <c r="A56" s="50"/>
      <c r="B56" s="51"/>
      <c r="C56" s="51"/>
      <c r="D56" s="51"/>
      <c r="E56" s="51"/>
      <c r="F56" s="51"/>
      <c r="G56" s="51"/>
      <c r="H56" s="40"/>
      <c r="I56" s="37"/>
      <c r="J56" s="37"/>
      <c r="K56" s="37"/>
    </row>
    <row r="57" spans="1:12" s="25" customFormat="1" ht="25.5" customHeight="1" x14ac:dyDescent="0.2">
      <c r="A57" s="50"/>
      <c r="B57" s="51"/>
      <c r="C57" s="51"/>
      <c r="D57" s="51"/>
      <c r="E57" s="51"/>
      <c r="F57" s="51"/>
      <c r="G57" s="51"/>
      <c r="H57" s="40"/>
    </row>
    <row r="58" spans="1:12" s="25" customFormat="1" ht="12.75" customHeight="1" x14ac:dyDescent="0.2">
      <c r="A58" s="26"/>
    </row>
    <row r="59" spans="1:12" s="25" customFormat="1" ht="21" customHeight="1" x14ac:dyDescent="0.2">
      <c r="A59" s="26"/>
    </row>
    <row r="60" spans="1:12" s="25" customFormat="1" ht="21" customHeight="1" x14ac:dyDescent="0.2">
      <c r="A60" s="26"/>
    </row>
    <row r="61" spans="1:12" s="25" customFormat="1" ht="21" customHeight="1" x14ac:dyDescent="0.2">
      <c r="A61" s="26"/>
    </row>
    <row r="62" spans="1:12" s="25" customFormat="1" ht="21" customHeight="1" x14ac:dyDescent="0.2">
      <c r="A62" s="26"/>
      <c r="B62" s="26"/>
      <c r="C62" s="26"/>
      <c r="D62" s="26"/>
      <c r="E62" s="26"/>
      <c r="F62" s="26"/>
      <c r="G62" s="26"/>
      <c r="H62" s="26"/>
    </row>
    <row r="63" spans="1:12" s="25" customFormat="1" ht="21" customHeight="1" x14ac:dyDescent="0.2">
      <c r="A63" s="26"/>
      <c r="B63" s="26"/>
      <c r="C63" s="26"/>
      <c r="D63" s="26"/>
      <c r="E63" s="26"/>
      <c r="F63" s="26"/>
      <c r="G63" s="26"/>
      <c r="H63" s="26"/>
    </row>
    <row r="64" spans="1:12" s="25" customFormat="1" ht="16.149999999999999" customHeight="1" x14ac:dyDescent="0.2">
      <c r="A64" s="26"/>
      <c r="B64" s="26"/>
      <c r="C64" s="26"/>
      <c r="D64" s="26"/>
      <c r="E64" s="26"/>
      <c r="F64" s="26"/>
      <c r="G64" s="26"/>
      <c r="H64" s="26"/>
    </row>
    <row r="65" spans="1:8" s="25" customFormat="1" ht="15" x14ac:dyDescent="0.2">
      <c r="A65" s="26"/>
      <c r="B65" s="26"/>
      <c r="C65" s="26"/>
      <c r="D65" s="26"/>
      <c r="E65" s="26"/>
      <c r="F65" s="26"/>
      <c r="G65" s="26"/>
      <c r="H65" s="26"/>
    </row>
    <row r="66" spans="1:8" s="25" customFormat="1" ht="25.9" customHeight="1" x14ac:dyDescent="0.2">
      <c r="A66" s="26"/>
      <c r="B66" s="26"/>
      <c r="C66" s="26"/>
      <c r="D66" s="26"/>
      <c r="E66" s="26"/>
      <c r="F66" s="26"/>
      <c r="G66" s="26"/>
      <c r="H66" s="26"/>
    </row>
    <row r="67" spans="1:8" s="25" customFormat="1" ht="25.9" customHeight="1" x14ac:dyDescent="0.2">
      <c r="A67" s="26"/>
      <c r="B67" s="26"/>
      <c r="C67" s="26"/>
      <c r="D67" s="26"/>
      <c r="E67" s="26"/>
      <c r="F67" s="26"/>
      <c r="G67" s="26"/>
      <c r="H67" s="26"/>
    </row>
    <row r="68" spans="1:8" s="25" customFormat="1" ht="25.9" customHeight="1" x14ac:dyDescent="0.2">
      <c r="A68" s="26"/>
      <c r="B68" s="26"/>
      <c r="C68" s="26"/>
      <c r="D68" s="26"/>
      <c r="E68" s="26"/>
      <c r="F68" s="26"/>
      <c r="G68" s="26"/>
      <c r="H68" s="26"/>
    </row>
    <row r="69" spans="1:8" s="25" customFormat="1" ht="25.9" customHeight="1" x14ac:dyDescent="0.2">
      <c r="A69" s="24"/>
      <c r="B69" s="26"/>
      <c r="C69" s="26"/>
      <c r="D69" s="26"/>
      <c r="E69" s="26"/>
      <c r="F69" s="26"/>
      <c r="G69" s="26"/>
      <c r="H69" s="26"/>
    </row>
    <row r="70" spans="1:8" s="25" customFormat="1" ht="25.9" customHeight="1" x14ac:dyDescent="0.2">
      <c r="A70" s="24"/>
      <c r="B70" s="26"/>
      <c r="C70" s="26"/>
      <c r="D70" s="26"/>
      <c r="E70" s="26"/>
      <c r="F70" s="26"/>
      <c r="G70" s="26"/>
      <c r="H70" s="26"/>
    </row>
    <row r="71" spans="1:8" s="25" customFormat="1" ht="25.9" customHeight="1" x14ac:dyDescent="0.2">
      <c r="A71" s="24"/>
      <c r="B71" s="26"/>
      <c r="C71" s="26"/>
      <c r="D71" s="26"/>
      <c r="E71" s="26"/>
      <c r="F71" s="26"/>
      <c r="G71" s="26"/>
      <c r="H71" s="26"/>
    </row>
    <row r="72" spans="1:8" s="25" customFormat="1" ht="25.9" customHeight="1" x14ac:dyDescent="0.2">
      <c r="A72" s="24"/>
      <c r="B72" s="26"/>
      <c r="C72" s="26"/>
      <c r="D72" s="26"/>
      <c r="E72" s="26"/>
      <c r="F72" s="26"/>
      <c r="G72" s="26"/>
      <c r="H72" s="26"/>
    </row>
    <row r="73" spans="1:8" s="25" customFormat="1" ht="25.9" customHeight="1" x14ac:dyDescent="0.2">
      <c r="A73" s="24"/>
    </row>
    <row r="74" spans="1:8" ht="25.9" customHeight="1" x14ac:dyDescent="0.2">
      <c r="A74" s="24"/>
      <c r="B74" s="25"/>
      <c r="C74" s="25"/>
      <c r="D74" s="25"/>
      <c r="E74" s="25"/>
      <c r="F74" s="25"/>
      <c r="G74" s="25"/>
      <c r="H74" s="25"/>
    </row>
    <row r="75" spans="1:8" ht="22.15" customHeight="1" x14ac:dyDescent="0.2">
      <c r="B75" s="25"/>
      <c r="C75" s="25"/>
      <c r="D75" s="25"/>
      <c r="E75" s="25"/>
      <c r="F75" s="25"/>
      <c r="G75" s="25"/>
      <c r="H75" s="25"/>
    </row>
    <row r="76" spans="1:8" ht="15" x14ac:dyDescent="0.2">
      <c r="B76" s="25"/>
      <c r="C76" s="25"/>
      <c r="D76" s="25"/>
      <c r="E76" s="25"/>
      <c r="F76" s="25"/>
      <c r="G76" s="25"/>
      <c r="H76" s="25"/>
    </row>
  </sheetData>
  <mergeCells count="16">
    <mergeCell ref="A1:H1"/>
    <mergeCell ref="A4:H4"/>
    <mergeCell ref="B6:B7"/>
    <mergeCell ref="A57:G57"/>
    <mergeCell ref="A56:G56"/>
    <mergeCell ref="A2:G2"/>
    <mergeCell ref="A11:A18"/>
    <mergeCell ref="A19:A20"/>
    <mergeCell ref="A8:A10"/>
    <mergeCell ref="A55:G55"/>
    <mergeCell ref="A6:A7"/>
    <mergeCell ref="C6:D6"/>
    <mergeCell ref="E6:F6"/>
    <mergeCell ref="G6:H6"/>
    <mergeCell ref="A21:A40"/>
    <mergeCell ref="A41:A51"/>
  </mergeCells>
  <phoneticPr fontId="0" type="noConversion"/>
  <pageMargins left="0.67" right="0.19685039370078741" top="0.6692913385826772" bottom="0.23622047244094491" header="0.31496062992125984" footer="0.19685039370078741"/>
  <pageSetup paperSize="9" scale="80" orientation="portrait" r:id="rId1"/>
  <headerFooter alignWithMargins="0"/>
  <rowBreaks count="1" manualBreakCount="1">
    <brk id="40" max="7" man="1"/>
  </rowBreaks>
  <colBreaks count="2" manualBreakCount="2">
    <brk id="9" max="1048575" man="1"/>
    <brk id="15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beruházási kiad.</vt:lpstr>
      <vt:lpstr>'beruházási kiad.'!Nyomtatási_terület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ANITA</cp:lastModifiedBy>
  <cp:lastPrinted>2025-05-13T08:41:14Z</cp:lastPrinted>
  <dcterms:created xsi:type="dcterms:W3CDTF">1997-01-17T14:02:09Z</dcterms:created>
  <dcterms:modified xsi:type="dcterms:W3CDTF">2025-05-13T08:41:19Z</dcterms:modified>
</cp:coreProperties>
</file>