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tont\AppData\Local\Microsoft\Windows\INetCache\Content.Outlook\WEGM4CWA\"/>
    </mc:Choice>
  </mc:AlternateContent>
  <xr:revisionPtr revIDLastSave="0" documentId="13_ncr:1_{531B1FE8-D6A2-48AC-BA7B-EA2E2FBC4319}" xr6:coauthVersionLast="47" xr6:coauthVersionMax="47" xr10:uidLastSave="{00000000-0000-0000-0000-000000000000}"/>
  <bookViews>
    <workbookView xWindow="-119" yWindow="-119" windowWidth="28741" windowHeight="15543" xr2:uid="{B1D541AF-B0EC-4CE3-82AF-E3ED4E482E5F}"/>
  </bookViews>
  <sheets>
    <sheet name="Kéttényezős díjkalkuláció" sheetId="8" r:id="rId1"/>
    <sheet name="ktg-ek és díjtáblázat" sheetId="1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8" l="1"/>
  <c r="F36" i="17" l="1"/>
  <c r="F38" i="17" s="1"/>
  <c r="B21" i="17"/>
  <c r="B7" i="17"/>
  <c r="G38" i="17"/>
  <c r="G35" i="17"/>
  <c r="B27" i="17"/>
  <c r="B14" i="17"/>
  <c r="B11" i="17"/>
  <c r="B6" i="17"/>
  <c r="B18" i="17" s="1"/>
  <c r="B29" i="17" s="1"/>
  <c r="B15" i="8" l="1"/>
  <c r="B7" i="8" l="1"/>
  <c r="B19" i="8" l="1"/>
</calcChain>
</file>

<file path=xl/sharedStrings.xml><?xml version="1.0" encoding="utf-8"?>
<sst xmlns="http://schemas.openxmlformats.org/spreadsheetml/2006/main" count="54" uniqueCount="49">
  <si>
    <t>Összesen</t>
  </si>
  <si>
    <t>Tisztítás, ártalmatlanítás költsége</t>
  </si>
  <si>
    <t>Közvetlen működési költség</t>
  </si>
  <si>
    <t xml:space="preserve">       Közvetlen tisztítás és ártalmatlanítás</t>
  </si>
  <si>
    <t xml:space="preserve">       Fogadás villamosenergia költsége</t>
  </si>
  <si>
    <t xml:space="preserve">       Fogadás karbantartás költsége</t>
  </si>
  <si>
    <t xml:space="preserve">       Fogadás személyi jellegű ráfordítása</t>
  </si>
  <si>
    <t>Egyéb ráfordítások</t>
  </si>
  <si>
    <t xml:space="preserve">       Vízterhelési díj</t>
  </si>
  <si>
    <t xml:space="preserve">       Iparűzési adó</t>
  </si>
  <si>
    <t>Fejlesztési forrás</t>
  </si>
  <si>
    <t xml:space="preserve">       Használati díj</t>
  </si>
  <si>
    <t>Közvetett működési költség</t>
  </si>
  <si>
    <t>Nyereség</t>
  </si>
  <si>
    <t>Begyűjtés és szállítás díja</t>
  </si>
  <si>
    <t>Gépjárműfutás</t>
  </si>
  <si>
    <t>Gépjárműhöz kapcs ktg-ek (fent ktg, bérlet, biztosítás)</t>
  </si>
  <si>
    <t>Szippantás</t>
  </si>
  <si>
    <t>Szeméyli jellegű ráfordítás</t>
  </si>
  <si>
    <t>Postázási és számla költség</t>
  </si>
  <si>
    <t>SZOLGÁLTATÁS KÖLTSÉGE MINDÖSSZESEN</t>
  </si>
  <si>
    <t>Kéttényezős díjkalkuláció</t>
  </si>
  <si>
    <t>Megnevezés</t>
  </si>
  <si>
    <t>Értékek 2025.évi díjkalkuláció</t>
  </si>
  <si>
    <t>ALAPDÍJ Ft/m3</t>
  </si>
  <si>
    <t xml:space="preserve">   Mennyiségtől függetlenül felmerülő üzemeltetési költségek</t>
  </si>
  <si>
    <t xml:space="preserve">   Számlázás költsége</t>
  </si>
  <si>
    <t xml:space="preserve">   Díjbeszedés költsége</t>
  </si>
  <si>
    <t xml:space="preserve">   Környezetvédelmi kiadások és ráfordítások (adók)</t>
  </si>
  <si>
    <t xml:space="preserve">   Amortizáció</t>
  </si>
  <si>
    <t xml:space="preserve">   Szükséges felújítások fedezete</t>
  </si>
  <si>
    <t xml:space="preserve">   Nyereség</t>
  </si>
  <si>
    <t>ÜRÍTÉSI DÍJ Ft/m3</t>
  </si>
  <si>
    <t xml:space="preserve">   Mennyiséggel összefüggően felmerült költségek</t>
  </si>
  <si>
    <t xml:space="preserve">   Területi felhasználási egységtől függő költségek</t>
  </si>
  <si>
    <t>ÖSSZESEN Ft/m3</t>
  </si>
  <si>
    <t>nem természetes személy (közület)</t>
  </si>
  <si>
    <t>ingatlantulajdonos részére</t>
  </si>
  <si>
    <t>ÜRÍTÉSI DÍJ Ft/m3 (nettó)</t>
  </si>
  <si>
    <t>Mindösszesen Ft/m3 (nettó)</t>
  </si>
  <si>
    <t xml:space="preserve">2025 ÉVI </t>
  </si>
  <si>
    <t>5 m3</t>
  </si>
  <si>
    <t>8 m3</t>
  </si>
  <si>
    <t>ALAPDÍJ Ft/forduló (nettó) számlázandó egy összegben</t>
  </si>
  <si>
    <t>Alapdíj Ft/m3 (nettó) tájékoztatásul</t>
  </si>
  <si>
    <t>A díjkalkuláció a költségelemek feltüntetésével az alábbi:</t>
  </si>
  <si>
    <r>
      <t>Díjkalkuláció 2025 Ft/m</t>
    </r>
    <r>
      <rPr>
        <b/>
        <vertAlign val="superscript"/>
        <sz val="10"/>
        <rFont val="Arial"/>
        <family val="2"/>
        <charset val="238"/>
      </rPr>
      <t>3</t>
    </r>
  </si>
  <si>
    <t>természetes személy (lakosság) rezsicsökkentett díj VÁLTOZATLAN számlázás</t>
  </si>
  <si>
    <t>ZALASZENTGRÓT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</si>
</sst>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 tint="-0.249977111117893"/>
      <name val="Calibri"/>
      <family val="2"/>
      <scheme val="minor"/>
    </font>
    <font>
      <sz val="10"/>
      <color theme="1"/>
      <name val="Arial"/>
      <family val="2"/>
      <charset val="238"/>
    </font>
    <font>
      <b/>
      <vertAlign val="superscript"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164" fontId="0" fillId="0" borderId="0" xfId="0" applyNumberFormat="1"/>
    <xf numFmtId="0" fontId="3" fillId="2" borderId="1" xfId="0" applyFont="1" applyFill="1" applyBorder="1"/>
    <xf numFmtId="0" fontId="0" fillId="3" borderId="1" xfId="0" applyFill="1" applyBorder="1"/>
    <xf numFmtId="0" fontId="2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4" fillId="0" borderId="0" xfId="0" applyFont="1"/>
    <xf numFmtId="0" fontId="1" fillId="0" borderId="8" xfId="0" applyFont="1" applyBorder="1"/>
    <xf numFmtId="164" fontId="5" fillId="0" borderId="8" xfId="0" applyNumberFormat="1" applyFont="1" applyBorder="1"/>
    <xf numFmtId="0" fontId="6" fillId="0" borderId="0" xfId="0" applyFont="1"/>
    <xf numFmtId="0" fontId="0" fillId="0" borderId="1" xfId="0" applyBorder="1"/>
    <xf numFmtId="164" fontId="7" fillId="0" borderId="1" xfId="0" applyNumberFormat="1" applyFont="1" applyBorder="1"/>
    <xf numFmtId="0" fontId="1" fillId="0" borderId="1" xfId="0" applyFont="1" applyBorder="1"/>
    <xf numFmtId="164" fontId="5" fillId="0" borderId="1" xfId="0" applyNumberFormat="1" applyFont="1" applyBorder="1"/>
    <xf numFmtId="164" fontId="6" fillId="0" borderId="0" xfId="0" applyNumberFormat="1" applyFont="1"/>
    <xf numFmtId="164" fontId="7" fillId="0" borderId="9" xfId="0" applyNumberFormat="1" applyFont="1" applyBorder="1"/>
    <xf numFmtId="164" fontId="7" fillId="0" borderId="10" xfId="0" applyNumberFormat="1" applyFont="1" applyBorder="1"/>
    <xf numFmtId="164" fontId="7" fillId="0" borderId="12" xfId="0" applyNumberFormat="1" applyFont="1" applyBorder="1"/>
    <xf numFmtId="164" fontId="7" fillId="0" borderId="13" xfId="0" applyNumberFormat="1" applyFont="1" applyBorder="1"/>
    <xf numFmtId="164" fontId="5" fillId="0" borderId="15" xfId="0" applyNumberFormat="1" applyFont="1" applyBorder="1"/>
    <xf numFmtId="164" fontId="5" fillId="0" borderId="0" xfId="0" applyNumberFormat="1" applyFont="1"/>
    <xf numFmtId="0" fontId="6" fillId="0" borderId="0" xfId="0" applyFont="1" applyAlignment="1">
      <alignment horizontal="center"/>
    </xf>
    <xf numFmtId="164" fontId="4" fillId="0" borderId="0" xfId="0" applyNumberFormat="1" applyFont="1"/>
    <xf numFmtId="0" fontId="7" fillId="0" borderId="0" xfId="0" applyFont="1" applyAlignment="1">
      <alignment horizont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7" fillId="0" borderId="2" xfId="0" applyFont="1" applyBorder="1"/>
    <xf numFmtId="0" fontId="7" fillId="0" borderId="18" xfId="0" applyFont="1" applyBorder="1"/>
    <xf numFmtId="164" fontId="7" fillId="0" borderId="5" xfId="0" applyNumberFormat="1" applyFont="1" applyBorder="1" applyAlignment="1">
      <alignment horizontal="left"/>
    </xf>
    <xf numFmtId="0" fontId="7" fillId="0" borderId="6" xfId="0" applyFont="1" applyBorder="1"/>
    <xf numFmtId="0" fontId="5" fillId="0" borderId="14" xfId="0" applyFont="1" applyBorder="1"/>
    <xf numFmtId="0" fontId="7" fillId="0" borderId="1" xfId="0" applyFont="1" applyBorder="1"/>
    <xf numFmtId="164" fontId="7" fillId="0" borderId="1" xfId="0" applyNumberFormat="1" applyFont="1" applyFill="1" applyBorder="1"/>
    <xf numFmtId="0" fontId="5" fillId="0" borderId="0" xfId="0" applyFont="1" applyAlignment="1">
      <alignment horizontal="center"/>
    </xf>
    <xf numFmtId="4" fontId="5" fillId="0" borderId="0" xfId="0" applyNumberFormat="1" applyFont="1"/>
    <xf numFmtId="3" fontId="5" fillId="0" borderId="0" xfId="0" applyNumberFormat="1" applyFont="1"/>
    <xf numFmtId="3" fontId="8" fillId="0" borderId="0" xfId="0" applyNumberFormat="1" applyFont="1"/>
    <xf numFmtId="0" fontId="9" fillId="0" borderId="0" xfId="0" applyFont="1" applyAlignment="1">
      <alignment vertical="center"/>
    </xf>
    <xf numFmtId="164" fontId="3" fillId="0" borderId="1" xfId="0" applyNumberFormat="1" applyFont="1" applyBorder="1"/>
    <xf numFmtId="164" fontId="0" fillId="3" borderId="1" xfId="0" applyNumberFormat="1" applyFill="1" applyBorder="1"/>
    <xf numFmtId="164" fontId="2" fillId="3" borderId="1" xfId="0" applyNumberFormat="1" applyFont="1" applyFill="1" applyBorder="1"/>
    <xf numFmtId="164" fontId="3" fillId="3" borderId="1" xfId="0" applyNumberFormat="1" applyFont="1" applyFill="1" applyBorder="1" applyAlignment="1">
      <alignment wrapText="1"/>
    </xf>
    <xf numFmtId="164" fontId="3" fillId="2" borderId="1" xfId="0" applyNumberFormat="1" applyFont="1" applyFill="1" applyBorder="1"/>
    <xf numFmtId="164" fontId="7" fillId="0" borderId="20" xfId="0" applyNumberFormat="1" applyFont="1" applyBorder="1" applyAlignment="1">
      <alignment horizontal="left"/>
    </xf>
    <xf numFmtId="164" fontId="5" fillId="0" borderId="19" xfId="0" applyNumberFormat="1" applyFont="1" applyBorder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088EC-292C-4E4A-8E8F-A3995D8A1E36}">
  <dimension ref="A2:I21"/>
  <sheetViews>
    <sheetView tabSelected="1" workbookViewId="0">
      <selection activeCell="B27" sqref="B27"/>
    </sheetView>
  </sheetViews>
  <sheetFormatPr defaultRowHeight="14.85" x14ac:dyDescent="0.25"/>
  <cols>
    <col min="1" max="1" width="57.140625" bestFit="1" customWidth="1"/>
    <col min="2" max="2" width="27.5703125" style="7" bestFit="1" customWidth="1"/>
    <col min="3" max="9" width="9.140625" style="7"/>
  </cols>
  <sheetData>
    <row r="2" spans="1:7" x14ac:dyDescent="0.25">
      <c r="A2" s="46" t="s">
        <v>21</v>
      </c>
      <c r="B2" s="46"/>
      <c r="C2" s="22"/>
      <c r="D2" s="10"/>
      <c r="E2" s="10"/>
      <c r="F2" s="10"/>
      <c r="G2" s="10"/>
    </row>
    <row r="3" spans="1:7" ht="15.6" thickBot="1" x14ac:dyDescent="0.3"/>
    <row r="4" spans="1:7" x14ac:dyDescent="0.25">
      <c r="A4" s="47" t="s">
        <v>22</v>
      </c>
      <c r="B4" s="50" t="s">
        <v>23</v>
      </c>
      <c r="C4" s="34"/>
    </row>
    <row r="5" spans="1:7" x14ac:dyDescent="0.25">
      <c r="A5" s="48"/>
      <c r="B5" s="51"/>
      <c r="C5" s="34"/>
    </row>
    <row r="6" spans="1:7" ht="15.6" thickBot="1" x14ac:dyDescent="0.3">
      <c r="A6" s="49"/>
      <c r="B6" s="52"/>
      <c r="C6" s="34"/>
    </row>
    <row r="7" spans="1:7" x14ac:dyDescent="0.25">
      <c r="A7" s="8" t="s">
        <v>24</v>
      </c>
      <c r="B7" s="9">
        <f>B8+B9+B10+B11+B12+B13+B14</f>
        <v>689</v>
      </c>
      <c r="C7" s="35"/>
      <c r="D7" s="10"/>
      <c r="E7" s="10"/>
      <c r="F7" s="10"/>
      <c r="G7" s="15"/>
    </row>
    <row r="8" spans="1:7" x14ac:dyDescent="0.25">
      <c r="A8" s="11" t="s">
        <v>25</v>
      </c>
      <c r="B8" s="33">
        <f>72.8</f>
        <v>72.8</v>
      </c>
      <c r="C8" s="35"/>
      <c r="G8" s="23"/>
    </row>
    <row r="9" spans="1:7" x14ac:dyDescent="0.25">
      <c r="A9" s="32" t="s">
        <v>26</v>
      </c>
      <c r="B9" s="33">
        <v>406</v>
      </c>
      <c r="C9" s="35"/>
      <c r="G9" s="23"/>
    </row>
    <row r="10" spans="1:7" x14ac:dyDescent="0.25">
      <c r="A10" s="32" t="s">
        <v>27</v>
      </c>
      <c r="B10" s="33">
        <v>153</v>
      </c>
      <c r="C10" s="35"/>
      <c r="G10" s="23"/>
    </row>
    <row r="11" spans="1:7" x14ac:dyDescent="0.25">
      <c r="A11" s="11" t="s">
        <v>28</v>
      </c>
      <c r="B11" s="33">
        <v>11.7</v>
      </c>
      <c r="C11" s="35"/>
      <c r="G11" s="23"/>
    </row>
    <row r="12" spans="1:7" x14ac:dyDescent="0.25">
      <c r="A12" s="11" t="s">
        <v>29</v>
      </c>
      <c r="B12" s="33">
        <v>0.8</v>
      </c>
      <c r="C12" s="35"/>
      <c r="G12" s="23"/>
    </row>
    <row r="13" spans="1:7" x14ac:dyDescent="0.25">
      <c r="A13" s="11" t="s">
        <v>30</v>
      </c>
      <c r="B13" s="33">
        <v>44.7</v>
      </c>
      <c r="C13" s="35"/>
      <c r="G13" s="23"/>
    </row>
    <row r="14" spans="1:7" x14ac:dyDescent="0.25">
      <c r="A14" s="11" t="s">
        <v>31</v>
      </c>
      <c r="B14" s="12">
        <v>0</v>
      </c>
      <c r="C14" s="35"/>
      <c r="G14" s="23"/>
    </row>
    <row r="15" spans="1:7" x14ac:dyDescent="0.25">
      <c r="A15" s="13" t="s">
        <v>32</v>
      </c>
      <c r="B15" s="14">
        <f>B16+B17+B18</f>
        <v>4448</v>
      </c>
      <c r="C15" s="35"/>
      <c r="D15" s="10"/>
      <c r="E15" s="10"/>
      <c r="F15" s="10"/>
      <c r="G15" s="15"/>
    </row>
    <row r="16" spans="1:7" x14ac:dyDescent="0.25">
      <c r="A16" s="11" t="s">
        <v>33</v>
      </c>
      <c r="B16" s="33">
        <v>846.9</v>
      </c>
      <c r="C16" s="35"/>
      <c r="G16" s="23"/>
    </row>
    <row r="17" spans="1:7" x14ac:dyDescent="0.25">
      <c r="A17" s="11" t="s">
        <v>34</v>
      </c>
      <c r="B17" s="12">
        <v>3601.1</v>
      </c>
      <c r="C17" s="35"/>
      <c r="G17" s="23"/>
    </row>
    <row r="18" spans="1:7" x14ac:dyDescent="0.25">
      <c r="A18" s="11" t="s">
        <v>31</v>
      </c>
      <c r="B18" s="12">
        <v>0</v>
      </c>
      <c r="C18" s="35"/>
      <c r="G18" s="23"/>
    </row>
    <row r="19" spans="1:7" x14ac:dyDescent="0.25">
      <c r="A19" s="13" t="s">
        <v>35</v>
      </c>
      <c r="B19" s="14">
        <f>B7+B15</f>
        <v>5137</v>
      </c>
      <c r="C19" s="35"/>
      <c r="D19" s="10"/>
      <c r="E19" s="10"/>
      <c r="F19" s="10"/>
      <c r="G19" s="15"/>
    </row>
    <row r="20" spans="1:7" x14ac:dyDescent="0.25">
      <c r="A20" s="1"/>
      <c r="B20" s="37"/>
      <c r="C20" s="36"/>
      <c r="D20" s="10"/>
      <c r="E20" s="10"/>
      <c r="F20" s="10"/>
      <c r="G20" s="10"/>
    </row>
    <row r="21" spans="1:7" x14ac:dyDescent="0.25">
      <c r="A21" s="1"/>
      <c r="B21" s="21"/>
      <c r="C21" s="35"/>
    </row>
  </sheetData>
  <mergeCells count="3">
    <mergeCell ref="A2:B2"/>
    <mergeCell ref="A4:A6"/>
    <mergeCell ref="B4:B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05ABC6-1639-4E87-B5E2-AD251D6FFCAC}">
  <sheetPr>
    <tabColor rgb="FF92D050"/>
  </sheetPr>
  <dimension ref="A1:G38"/>
  <sheetViews>
    <sheetView topLeftCell="A7" workbookViewId="0">
      <selection activeCell="G18" sqref="G18"/>
    </sheetView>
  </sheetViews>
  <sheetFormatPr defaultRowHeight="14.85" x14ac:dyDescent="0.25"/>
  <cols>
    <col min="1" max="1" width="49.85546875" bestFit="1" customWidth="1"/>
    <col min="2" max="2" width="23" style="2" bestFit="1" customWidth="1"/>
    <col min="5" max="5" width="51" bestFit="1" customWidth="1"/>
    <col min="6" max="6" width="26.85546875" customWidth="1"/>
    <col min="7" max="7" width="28.85546875" customWidth="1"/>
    <col min="8" max="8" width="9.140625" customWidth="1"/>
  </cols>
  <sheetData>
    <row r="1" spans="1:2" x14ac:dyDescent="0.25">
      <c r="A1" s="1" t="s">
        <v>48</v>
      </c>
    </row>
    <row r="3" spans="1:2" x14ac:dyDescent="0.25">
      <c r="A3" s="38" t="s">
        <v>45</v>
      </c>
    </row>
    <row r="5" spans="1:2" x14ac:dyDescent="0.25">
      <c r="A5" s="3" t="s">
        <v>1</v>
      </c>
      <c r="B5" s="39" t="s">
        <v>46</v>
      </c>
    </row>
    <row r="6" spans="1:2" x14ac:dyDescent="0.25">
      <c r="A6" s="4" t="s">
        <v>2</v>
      </c>
      <c r="B6" s="40">
        <f>SUM(B7:B10)</f>
        <v>1770.1</v>
      </c>
    </row>
    <row r="7" spans="1:2" x14ac:dyDescent="0.25">
      <c r="A7" s="5" t="s">
        <v>3</v>
      </c>
      <c r="B7" s="41">
        <f>402.7-0.1</f>
        <v>402.59999999999997</v>
      </c>
    </row>
    <row r="8" spans="1:2" x14ac:dyDescent="0.25">
      <c r="A8" s="5" t="s">
        <v>4</v>
      </c>
      <c r="B8" s="41">
        <v>82.8</v>
      </c>
    </row>
    <row r="9" spans="1:2" x14ac:dyDescent="0.25">
      <c r="A9" s="5" t="s">
        <v>5</v>
      </c>
      <c r="B9" s="41">
        <v>609.70000000000005</v>
      </c>
    </row>
    <row r="10" spans="1:2" x14ac:dyDescent="0.25">
      <c r="A10" s="5" t="s">
        <v>6</v>
      </c>
      <c r="B10" s="41">
        <v>675</v>
      </c>
    </row>
    <row r="11" spans="1:2" x14ac:dyDescent="0.25">
      <c r="A11" s="4" t="s">
        <v>7</v>
      </c>
      <c r="B11" s="40">
        <f>SUM(B12:B13)</f>
        <v>40.700000000000003</v>
      </c>
    </row>
    <row r="12" spans="1:2" x14ac:dyDescent="0.25">
      <c r="A12" s="4" t="s">
        <v>8</v>
      </c>
      <c r="B12" s="40">
        <v>29</v>
      </c>
    </row>
    <row r="13" spans="1:2" x14ac:dyDescent="0.25">
      <c r="A13" s="4" t="s">
        <v>9</v>
      </c>
      <c r="B13" s="40">
        <v>11.7</v>
      </c>
    </row>
    <row r="14" spans="1:2" x14ac:dyDescent="0.25">
      <c r="A14" s="4" t="s">
        <v>10</v>
      </c>
      <c r="B14" s="40">
        <f>B15</f>
        <v>44.7</v>
      </c>
    </row>
    <row r="15" spans="1:2" x14ac:dyDescent="0.25">
      <c r="A15" s="4" t="s">
        <v>11</v>
      </c>
      <c r="B15" s="40">
        <v>44.7</v>
      </c>
    </row>
    <row r="16" spans="1:2" x14ac:dyDescent="0.25">
      <c r="A16" s="4" t="s">
        <v>12</v>
      </c>
      <c r="B16" s="40">
        <v>70.5</v>
      </c>
    </row>
    <row r="17" spans="1:7" x14ac:dyDescent="0.25">
      <c r="A17" s="4" t="s">
        <v>13</v>
      </c>
      <c r="B17" s="40">
        <v>0</v>
      </c>
    </row>
    <row r="18" spans="1:7" x14ac:dyDescent="0.25">
      <c r="A18" s="6" t="s">
        <v>0</v>
      </c>
      <c r="B18" s="42">
        <f>B6+B11+B14+B16</f>
        <v>1926</v>
      </c>
    </row>
    <row r="20" spans="1:7" x14ac:dyDescent="0.25">
      <c r="A20" s="3" t="s">
        <v>14</v>
      </c>
      <c r="B20" s="39" t="s">
        <v>46</v>
      </c>
    </row>
    <row r="21" spans="1:7" x14ac:dyDescent="0.25">
      <c r="A21" s="4" t="s">
        <v>15</v>
      </c>
      <c r="B21" s="40">
        <f>480.2-0.2</f>
        <v>480</v>
      </c>
    </row>
    <row r="22" spans="1:7" x14ac:dyDescent="0.25">
      <c r="A22" s="4" t="s">
        <v>16</v>
      </c>
      <c r="B22" s="40">
        <v>955.6</v>
      </c>
    </row>
    <row r="23" spans="1:7" x14ac:dyDescent="0.25">
      <c r="A23" s="4" t="s">
        <v>17</v>
      </c>
      <c r="B23" s="40">
        <v>240.1</v>
      </c>
    </row>
    <row r="24" spans="1:7" x14ac:dyDescent="0.25">
      <c r="A24" s="4" t="s">
        <v>18</v>
      </c>
      <c r="B24" s="40">
        <v>1291</v>
      </c>
    </row>
    <row r="25" spans="1:7" x14ac:dyDescent="0.25">
      <c r="A25" s="4" t="s">
        <v>19</v>
      </c>
      <c r="B25" s="40">
        <v>244.3</v>
      </c>
    </row>
    <row r="26" spans="1:7" x14ac:dyDescent="0.25">
      <c r="A26" s="4" t="s">
        <v>13</v>
      </c>
      <c r="B26" s="40">
        <v>0</v>
      </c>
    </row>
    <row r="27" spans="1:7" x14ac:dyDescent="0.25">
      <c r="A27" s="6" t="s">
        <v>0</v>
      </c>
      <c r="B27" s="42">
        <f>SUM(B21:B26)</f>
        <v>3211</v>
      </c>
    </row>
    <row r="29" spans="1:7" x14ac:dyDescent="0.25">
      <c r="A29" s="3" t="s">
        <v>20</v>
      </c>
      <c r="B29" s="43">
        <f>B18+B27</f>
        <v>5137</v>
      </c>
    </row>
    <row r="31" spans="1:7" x14ac:dyDescent="0.25">
      <c r="E31" s="1" t="s">
        <v>40</v>
      </c>
      <c r="F31" s="15"/>
      <c r="G31" s="15"/>
    </row>
    <row r="32" spans="1:7" ht="15.6" thickBot="1" x14ac:dyDescent="0.3">
      <c r="F32" s="24" t="s">
        <v>41</v>
      </c>
      <c r="G32" s="24" t="s">
        <v>42</v>
      </c>
    </row>
    <row r="33" spans="5:7" ht="44.55" x14ac:dyDescent="0.25">
      <c r="E33" s="47" t="s">
        <v>22</v>
      </c>
      <c r="F33" s="25" t="s">
        <v>47</v>
      </c>
      <c r="G33" s="26" t="s">
        <v>36</v>
      </c>
    </row>
    <row r="34" spans="5:7" ht="15.6" thickBot="1" x14ac:dyDescent="0.3">
      <c r="E34" s="53"/>
      <c r="F34" s="54" t="s">
        <v>37</v>
      </c>
      <c r="G34" s="55"/>
    </row>
    <row r="35" spans="5:7" x14ac:dyDescent="0.25">
      <c r="E35" s="27" t="s">
        <v>43</v>
      </c>
      <c r="F35" s="16">
        <v>926</v>
      </c>
      <c r="G35" s="17">
        <f>G36*8</f>
        <v>5512</v>
      </c>
    </row>
    <row r="36" spans="5:7" x14ac:dyDescent="0.25">
      <c r="E36" s="28" t="s">
        <v>44</v>
      </c>
      <c r="F36" s="29">
        <f>F35/5</f>
        <v>185.2</v>
      </c>
      <c r="G36" s="44">
        <v>689</v>
      </c>
    </row>
    <row r="37" spans="5:7" ht="15.6" thickBot="1" x14ac:dyDescent="0.3">
      <c r="E37" s="30" t="s">
        <v>38</v>
      </c>
      <c r="F37" s="18">
        <v>1395.8</v>
      </c>
      <c r="G37" s="19">
        <v>4448</v>
      </c>
    </row>
    <row r="38" spans="5:7" ht="15.6" thickBot="1" x14ac:dyDescent="0.3">
      <c r="E38" s="31" t="s">
        <v>39</v>
      </c>
      <c r="F38" s="20">
        <f>F36+F37</f>
        <v>1581</v>
      </c>
      <c r="G38" s="45">
        <f>G36+G37</f>
        <v>5137</v>
      </c>
    </row>
  </sheetData>
  <mergeCells count="2">
    <mergeCell ref="E33:E34"/>
    <mergeCell ref="F34:G3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Kéttényezős díjkalkuláció</vt:lpstr>
      <vt:lpstr>ktg-ek és díjtáblázat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Márton Tünde</dc:creator>
  <cp:lastModifiedBy>Márton Tünde</cp:lastModifiedBy>
  <dcterms:created xsi:type="dcterms:W3CDTF">2025-01-27T12:43:47Z</dcterms:created>
  <dcterms:modified xsi:type="dcterms:W3CDTF">2025-07-28T14:12:48Z</dcterms:modified>
</cp:coreProperties>
</file>