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ÖZÖS\HIVATALI KAPU DOKUMENTUMOK\2020. év\november\"/>
    </mc:Choice>
  </mc:AlternateContent>
  <xr:revisionPtr revIDLastSave="0" documentId="8_{65B8EA8B-DB56-4622-95A6-98C2CBF11921}" xr6:coauthVersionLast="45" xr6:coauthVersionMax="45" xr10:uidLastSave="{00000000-0000-0000-0000-000000000000}"/>
  <bookViews>
    <workbookView xWindow="-120" yWindow="-120" windowWidth="29040" windowHeight="158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81029"/>
</workbook>
</file>

<file path=xl/calcChain.xml><?xml version="1.0" encoding="utf-8"?>
<calcChain xmlns="http://schemas.openxmlformats.org/spreadsheetml/2006/main">
  <c r="C234" i="84" l="1"/>
  <c r="O21" i="84" l="1"/>
  <c r="J21" i="84" s="1"/>
  <c r="J16" i="81"/>
  <c r="O51" i="84" l="1"/>
  <c r="O12" i="83" l="1"/>
  <c r="K121" i="83" l="1"/>
  <c r="O12" i="86"/>
  <c r="K122" i="86" l="1"/>
  <c r="K225" i="81"/>
  <c r="K120" i="85"/>
  <c r="K121" i="82"/>
  <c r="P22" i="84"/>
  <c r="J51" i="84" l="1"/>
  <c r="J24" i="86"/>
  <c r="J47" i="81"/>
  <c r="J22" i="85"/>
  <c r="J23" i="82"/>
  <c r="J23" i="83"/>
  <c r="O81" i="84" l="1"/>
  <c r="J81" i="84" s="1"/>
  <c r="J51" i="86"/>
  <c r="J77" i="81"/>
  <c r="J49" i="85"/>
  <c r="J50" i="82"/>
  <c r="J50" i="83"/>
  <c r="O80" i="84" l="1"/>
  <c r="J80" i="84" s="1"/>
  <c r="J50" i="86"/>
  <c r="J76" i="81"/>
  <c r="J48" i="85"/>
  <c r="J49" i="82"/>
  <c r="J49" i="83"/>
  <c r="O77" i="84" l="1"/>
  <c r="J77" i="84" s="1"/>
  <c r="O78" i="84"/>
  <c r="J78" i="84" s="1"/>
  <c r="O79" i="84"/>
  <c r="J79" i="84" s="1"/>
  <c r="J49" i="86"/>
  <c r="J48" i="86"/>
  <c r="J47" i="86"/>
  <c r="J75" i="81"/>
  <c r="J74" i="81"/>
  <c r="J73" i="81"/>
  <c r="J47" i="85"/>
  <c r="J46" i="85"/>
  <c r="J45" i="85"/>
  <c r="J48" i="82"/>
  <c r="J47" i="82"/>
  <c r="J46" i="82"/>
  <c r="J48" i="83"/>
  <c r="J47" i="83"/>
  <c r="J46" i="83"/>
  <c r="O76" i="84"/>
  <c r="J76" i="84" s="1"/>
  <c r="J46" i="86"/>
  <c r="J72" i="81"/>
  <c r="J44" i="85"/>
  <c r="J45" i="82"/>
  <c r="J45" i="83" l="1"/>
  <c r="O23" i="84" l="1"/>
  <c r="P83" i="84" l="1"/>
  <c r="Q83" i="84"/>
  <c r="R83" i="84"/>
  <c r="S83" i="84"/>
  <c r="P82" i="84"/>
  <c r="Q82" i="84"/>
  <c r="R82" i="84"/>
  <c r="S82" i="84"/>
  <c r="P26" i="84"/>
  <c r="Q26" i="84"/>
  <c r="R26" i="84"/>
  <c r="S26" i="84"/>
  <c r="T42" i="84" l="1"/>
  <c r="S41" i="84"/>
  <c r="Q30" i="84"/>
  <c r="R30" i="84"/>
  <c r="P84" i="84" l="1"/>
  <c r="O84" i="84" l="1"/>
  <c r="J84" i="84" s="1"/>
  <c r="J54" i="86"/>
  <c r="J80" i="81"/>
  <c r="J52" i="85"/>
  <c r="J53" i="82"/>
  <c r="J53" i="83"/>
  <c r="O83" i="84" l="1"/>
  <c r="J53" i="86"/>
  <c r="J51" i="85"/>
  <c r="J52" i="82"/>
  <c r="J52" i="83"/>
  <c r="W171" i="84"/>
  <c r="X171" i="84"/>
  <c r="Y171" i="84"/>
  <c r="Z171" i="84"/>
  <c r="AA171" i="84"/>
  <c r="AB171" i="84"/>
  <c r="V170" i="84"/>
  <c r="V171" i="84"/>
  <c r="V169" i="84"/>
  <c r="J120" i="86"/>
  <c r="J119" i="86"/>
  <c r="J118" i="86"/>
  <c r="J118" i="85"/>
  <c r="J117" i="85"/>
  <c r="J116" i="85"/>
  <c r="J119" i="82"/>
  <c r="J118" i="82"/>
  <c r="J117" i="82"/>
  <c r="J119" i="83"/>
  <c r="J118" i="83"/>
  <c r="J117" i="83"/>
  <c r="Q105" i="84"/>
  <c r="R105" i="84"/>
  <c r="P105" i="84"/>
  <c r="P94" i="84"/>
  <c r="J71" i="86"/>
  <c r="J60" i="86"/>
  <c r="J69" i="85"/>
  <c r="J58" i="85"/>
  <c r="J70" i="82"/>
  <c r="J59" i="82"/>
  <c r="J70" i="83"/>
  <c r="J59" i="83"/>
  <c r="P89" i="84" l="1"/>
  <c r="P88" i="84"/>
  <c r="J57" i="86"/>
  <c r="J56" i="86"/>
  <c r="J55" i="85"/>
  <c r="J54" i="85"/>
  <c r="J56" i="82"/>
  <c r="J55" i="82"/>
  <c r="J56" i="83"/>
  <c r="J55" i="83"/>
  <c r="O12" i="81"/>
  <c r="Y172" i="84"/>
  <c r="P144" i="84"/>
  <c r="J144" i="84" s="1"/>
  <c r="P143" i="84"/>
  <c r="J143" i="84" s="1"/>
  <c r="J140" i="81"/>
  <c r="J139" i="81"/>
  <c r="P200" i="84"/>
  <c r="J200" i="84" s="1"/>
  <c r="P201" i="84"/>
  <c r="J201" i="84" s="1"/>
  <c r="P199" i="84"/>
  <c r="J199" i="84" s="1"/>
  <c r="J196" i="81"/>
  <c r="J197" i="81"/>
  <c r="J195" i="81"/>
  <c r="P23" i="84"/>
  <c r="J23" i="84" s="1"/>
  <c r="P29" i="84"/>
  <c r="J29" i="84" s="1"/>
  <c r="J24" i="81"/>
  <c r="J18" i="81"/>
  <c r="P28" i="84"/>
  <c r="J28" i="84" s="1"/>
  <c r="J23" i="81"/>
  <c r="O22" i="84"/>
  <c r="J22" i="84" s="1"/>
  <c r="J17" i="81"/>
  <c r="P27" i="84"/>
  <c r="O20" i="84" l="1"/>
  <c r="J83" i="84" l="1"/>
  <c r="J79" i="81"/>
  <c r="O25" i="84"/>
  <c r="R206" i="84" l="1"/>
  <c r="Q205" i="84"/>
  <c r="Q204" i="84"/>
  <c r="Q203" i="84"/>
  <c r="W197" i="84"/>
  <c r="V196" i="84"/>
  <c r="U195" i="84"/>
  <c r="T193" i="84"/>
  <c r="T192" i="84"/>
  <c r="S191" i="84"/>
  <c r="Q190" i="84"/>
  <c r="Q189" i="84"/>
  <c r="R190" i="84"/>
  <c r="Q188" i="84"/>
  <c r="P186" i="84"/>
  <c r="P185" i="84"/>
  <c r="U181" i="84"/>
  <c r="V181" i="84"/>
  <c r="W181" i="84"/>
  <c r="Z173" i="84"/>
  <c r="AA173" i="84"/>
  <c r="U168" i="84"/>
  <c r="U167" i="84"/>
  <c r="U166" i="84"/>
  <c r="U165" i="84"/>
  <c r="T159" i="84"/>
  <c r="T158" i="84"/>
  <c r="S157" i="84"/>
  <c r="S156" i="84"/>
  <c r="R155" i="84"/>
  <c r="Q154" i="84"/>
  <c r="Q153" i="84"/>
  <c r="P147" i="84"/>
  <c r="Z137" i="84"/>
  <c r="Z136" i="84"/>
  <c r="Y135" i="84"/>
  <c r="Y134" i="84"/>
  <c r="X132" i="84"/>
  <c r="X131" i="84"/>
  <c r="W130" i="84"/>
  <c r="X130" i="84"/>
  <c r="U128" i="84"/>
  <c r="U127" i="84"/>
  <c r="U126" i="84"/>
  <c r="T115" i="84"/>
  <c r="T114" i="84"/>
  <c r="T113" i="84"/>
  <c r="T112" i="84"/>
  <c r="T111" i="84"/>
  <c r="S110" i="84"/>
  <c r="S109" i="84"/>
  <c r="R108" i="84"/>
  <c r="Q107" i="84"/>
  <c r="Q106" i="84"/>
  <c r="P93" i="84"/>
  <c r="P92" i="84"/>
  <c r="P85" i="84"/>
  <c r="W129" i="84"/>
  <c r="X129" i="84"/>
  <c r="P86" i="84"/>
  <c r="Y133" i="84"/>
  <c r="Q63" i="84"/>
  <c r="S64" i="84"/>
  <c r="U42" i="84"/>
  <c r="O17" i="84" l="1"/>
  <c r="J17" i="84" s="1"/>
  <c r="J13" i="86"/>
  <c r="P141" i="84" l="1"/>
  <c r="Q141" i="84"/>
  <c r="R141" i="84"/>
  <c r="S141" i="84"/>
  <c r="P140" i="84"/>
  <c r="Q140" i="84"/>
  <c r="R140" i="84"/>
  <c r="S140" i="84"/>
  <c r="P139" i="84"/>
  <c r="Q139" i="84"/>
  <c r="R139" i="84"/>
  <c r="S139" i="84"/>
  <c r="P145" i="84"/>
  <c r="Q145" i="84"/>
  <c r="R145" i="84"/>
  <c r="S145" i="84"/>
  <c r="P25" i="84"/>
  <c r="O26" i="84"/>
  <c r="Q25" i="84"/>
  <c r="R25" i="84"/>
  <c r="S25" i="84"/>
  <c r="P24" i="84"/>
  <c r="Q24" i="84"/>
  <c r="R24" i="84"/>
  <c r="S24" i="84"/>
  <c r="O145" i="84" l="1"/>
  <c r="O225" i="81"/>
  <c r="B229" i="81" s="1"/>
  <c r="O141" i="84"/>
  <c r="J141" i="84" s="1"/>
  <c r="J137" i="81"/>
  <c r="O140" i="84"/>
  <c r="J140" i="84" s="1"/>
  <c r="J136" i="81"/>
  <c r="O139" i="84"/>
  <c r="J139" i="84" s="1"/>
  <c r="J141" i="81"/>
  <c r="J26" i="84"/>
  <c r="J18" i="86"/>
  <c r="J21" i="81"/>
  <c r="J17" i="85"/>
  <c r="J17" i="82"/>
  <c r="J16" i="83"/>
  <c r="O82" i="84"/>
  <c r="J82" i="84" s="1"/>
  <c r="J52" i="86"/>
  <c r="J78" i="81"/>
  <c r="J50" i="85"/>
  <c r="J51" i="82"/>
  <c r="J51" i="83"/>
  <c r="J95" i="86"/>
  <c r="J94" i="82"/>
  <c r="J93" i="85"/>
  <c r="J96" i="86"/>
  <c r="J94" i="85"/>
  <c r="J95" i="82"/>
  <c r="J95" i="83"/>
  <c r="J25" i="84" l="1"/>
  <c r="J17" i="86"/>
  <c r="J20" i="81"/>
  <c r="J16" i="85"/>
  <c r="J16" i="82"/>
  <c r="J17" i="83"/>
  <c r="O24" i="84"/>
  <c r="J16" i="86"/>
  <c r="J19" i="81"/>
  <c r="J15" i="85"/>
  <c r="J15" i="83"/>
  <c r="O27" i="84"/>
  <c r="J199" i="81" l="1"/>
  <c r="S206" i="84" l="1"/>
  <c r="R204" i="84"/>
  <c r="R205" i="84"/>
  <c r="R203" i="84"/>
  <c r="X181" i="84"/>
  <c r="W170" i="84"/>
  <c r="W169" i="84"/>
  <c r="R153" i="84"/>
  <c r="Q147" i="84"/>
  <c r="Y130" i="84"/>
  <c r="V128" i="84"/>
  <c r="V127" i="84"/>
  <c r="U111" i="84"/>
  <c r="T110" i="84"/>
  <c r="S108" i="84"/>
  <c r="R107" i="84"/>
  <c r="R106" i="84"/>
  <c r="Q94" i="84"/>
  <c r="Q93" i="84"/>
  <c r="Q92" i="84"/>
  <c r="Z133" i="84"/>
  <c r="AA133" i="84"/>
  <c r="Q86" i="84"/>
  <c r="Y129" i="84"/>
  <c r="Q85" i="84"/>
  <c r="J133" i="84" l="1"/>
  <c r="U164" i="84"/>
  <c r="V164" i="84"/>
  <c r="W164" i="84"/>
  <c r="X164" i="84"/>
  <c r="Y164" i="84"/>
  <c r="Z164" i="84"/>
  <c r="AA164" i="84"/>
  <c r="AB164" i="84"/>
  <c r="AC164" i="84"/>
  <c r="T164" i="84"/>
  <c r="Q152" i="84"/>
  <c r="R152" i="84"/>
  <c r="S152" i="84"/>
  <c r="P152" i="84"/>
  <c r="U163" i="84"/>
  <c r="V163" i="84"/>
  <c r="W163" i="84"/>
  <c r="X163" i="84"/>
  <c r="Y163" i="84"/>
  <c r="Z163" i="84"/>
  <c r="AA163" i="84"/>
  <c r="AB163" i="84"/>
  <c r="AC163" i="84"/>
  <c r="T163" i="84"/>
  <c r="Q151" i="84"/>
  <c r="R151" i="84"/>
  <c r="S151" i="84"/>
  <c r="P151" i="84"/>
  <c r="U162" i="84"/>
  <c r="V162" i="84"/>
  <c r="W162" i="84"/>
  <c r="X162" i="84"/>
  <c r="Y162" i="84"/>
  <c r="Z162" i="84"/>
  <c r="AA162" i="84"/>
  <c r="AB162" i="84"/>
  <c r="AC162" i="84"/>
  <c r="T162" i="84"/>
  <c r="Q150" i="84"/>
  <c r="R150" i="84"/>
  <c r="S150" i="84"/>
  <c r="P150" i="84"/>
  <c r="U161" i="84"/>
  <c r="V161" i="84"/>
  <c r="W161" i="84"/>
  <c r="X161" i="84"/>
  <c r="Y161" i="84"/>
  <c r="Z161" i="84"/>
  <c r="AA161" i="84"/>
  <c r="AB161" i="84"/>
  <c r="AC161" i="84"/>
  <c r="T161" i="84"/>
  <c r="Q149" i="84"/>
  <c r="R149" i="84"/>
  <c r="S149" i="84"/>
  <c r="P149" i="84"/>
  <c r="U160" i="84"/>
  <c r="V160" i="84"/>
  <c r="W160" i="84"/>
  <c r="X160" i="84"/>
  <c r="Y160" i="84"/>
  <c r="Z160" i="84"/>
  <c r="AA160" i="84"/>
  <c r="AB160" i="84"/>
  <c r="AC160" i="84"/>
  <c r="T160" i="84"/>
  <c r="Q148" i="84"/>
  <c r="R148" i="84"/>
  <c r="S148" i="84"/>
  <c r="P148" i="84"/>
  <c r="J160" i="81"/>
  <c r="J148" i="81"/>
  <c r="J111" i="85"/>
  <c r="J100" i="85"/>
  <c r="J110" i="85"/>
  <c r="J99" i="85"/>
  <c r="J112" i="82"/>
  <c r="J101" i="82"/>
  <c r="J111" i="82"/>
  <c r="J100" i="82"/>
  <c r="J110" i="82"/>
  <c r="J99" i="82"/>
  <c r="J112" i="83"/>
  <c r="J101" i="83"/>
  <c r="J111" i="83"/>
  <c r="J100" i="83"/>
  <c r="J110" i="83"/>
  <c r="J99" i="83"/>
  <c r="J112" i="86"/>
  <c r="J101" i="86"/>
  <c r="J111" i="86"/>
  <c r="J100" i="86"/>
  <c r="J110" i="86"/>
  <c r="J99" i="86"/>
  <c r="J109" i="86"/>
  <c r="J98" i="86"/>
  <c r="J158" i="81"/>
  <c r="J146" i="81"/>
  <c r="J157" i="81"/>
  <c r="J145" i="81"/>
  <c r="J156" i="81"/>
  <c r="J144" i="81"/>
  <c r="J108" i="85"/>
  <c r="J97" i="85"/>
  <c r="J107" i="85"/>
  <c r="J96" i="85"/>
  <c r="J108" i="82"/>
  <c r="J97" i="82"/>
  <c r="J109" i="83"/>
  <c r="J98" i="83"/>
  <c r="U125" i="84"/>
  <c r="V125" i="84"/>
  <c r="W125" i="84"/>
  <c r="X125" i="84"/>
  <c r="Y125" i="84"/>
  <c r="Z125" i="84"/>
  <c r="AA125" i="84"/>
  <c r="AB125" i="84"/>
  <c r="AC125" i="84"/>
  <c r="T125" i="84"/>
  <c r="U124" i="84"/>
  <c r="V124" i="84"/>
  <c r="W124" i="84"/>
  <c r="X124" i="84"/>
  <c r="Y124" i="84"/>
  <c r="Z124" i="84"/>
  <c r="AA124" i="84"/>
  <c r="AB124" i="84"/>
  <c r="AC124" i="84"/>
  <c r="T124" i="84"/>
  <c r="Q104" i="84"/>
  <c r="R104" i="84"/>
  <c r="S104" i="84"/>
  <c r="P104" i="84"/>
  <c r="Q103" i="84"/>
  <c r="R103" i="84"/>
  <c r="S103" i="84"/>
  <c r="P103" i="84"/>
  <c r="U123" i="84"/>
  <c r="V123" i="84"/>
  <c r="W123" i="84"/>
  <c r="X123" i="84"/>
  <c r="Y123" i="84"/>
  <c r="Z123" i="84"/>
  <c r="AA123" i="84"/>
  <c r="AB123" i="84"/>
  <c r="AC123" i="84"/>
  <c r="T123" i="84"/>
  <c r="Q102" i="84"/>
  <c r="R102" i="84"/>
  <c r="S102" i="84"/>
  <c r="P102" i="84"/>
  <c r="U122" i="84"/>
  <c r="V122" i="84"/>
  <c r="W122" i="84"/>
  <c r="X122" i="84"/>
  <c r="Y122" i="84"/>
  <c r="Z122" i="84"/>
  <c r="AA122" i="84"/>
  <c r="AB122" i="84"/>
  <c r="AC122" i="84"/>
  <c r="T122" i="84"/>
  <c r="Q101" i="84"/>
  <c r="R101" i="84"/>
  <c r="S101" i="84"/>
  <c r="P101" i="84"/>
  <c r="U121" i="84" l="1"/>
  <c r="V121" i="84"/>
  <c r="W121" i="84"/>
  <c r="X121" i="84"/>
  <c r="Y121" i="84"/>
  <c r="Z121" i="84"/>
  <c r="AA121" i="84"/>
  <c r="AB121" i="84"/>
  <c r="AC121" i="84"/>
  <c r="T121" i="84"/>
  <c r="U120" i="84"/>
  <c r="V120" i="84"/>
  <c r="W120" i="84"/>
  <c r="X120" i="84"/>
  <c r="Y120" i="84"/>
  <c r="Z120" i="84"/>
  <c r="AA120" i="84"/>
  <c r="AB120" i="84"/>
  <c r="AC120" i="84"/>
  <c r="T120" i="84"/>
  <c r="Q100" i="84"/>
  <c r="R100" i="84"/>
  <c r="S100" i="84"/>
  <c r="P100" i="84"/>
  <c r="Q99" i="84"/>
  <c r="R99" i="84"/>
  <c r="S99" i="84"/>
  <c r="P99" i="84"/>
  <c r="U119" i="84"/>
  <c r="V119" i="84"/>
  <c r="W119" i="84"/>
  <c r="X119" i="84"/>
  <c r="Y119" i="84"/>
  <c r="Z119" i="84"/>
  <c r="AA119" i="84"/>
  <c r="AB119" i="84"/>
  <c r="AC119" i="84"/>
  <c r="T119" i="84"/>
  <c r="Q98" i="84"/>
  <c r="R98" i="84"/>
  <c r="S98" i="84"/>
  <c r="P98" i="84"/>
  <c r="U118" i="84"/>
  <c r="V118" i="84"/>
  <c r="W118" i="84"/>
  <c r="X118" i="84"/>
  <c r="Y118" i="84"/>
  <c r="Z118" i="84"/>
  <c r="AA118" i="84"/>
  <c r="AB118" i="84"/>
  <c r="AC118" i="84"/>
  <c r="T118" i="84"/>
  <c r="Q97" i="84"/>
  <c r="R97" i="84"/>
  <c r="S97" i="84"/>
  <c r="P97" i="84"/>
  <c r="U117" i="84"/>
  <c r="V117" i="84"/>
  <c r="W117" i="84"/>
  <c r="X117" i="84"/>
  <c r="Y117" i="84"/>
  <c r="Z117" i="84"/>
  <c r="AA117" i="84"/>
  <c r="AB117" i="84"/>
  <c r="AC117" i="84"/>
  <c r="T117" i="84"/>
  <c r="U116" i="84"/>
  <c r="V116" i="84"/>
  <c r="W116" i="84"/>
  <c r="X116" i="84"/>
  <c r="Y116" i="84"/>
  <c r="Z116" i="84"/>
  <c r="AA116" i="84"/>
  <c r="AB116" i="84"/>
  <c r="AC116" i="84"/>
  <c r="T116" i="84"/>
  <c r="Q96" i="84"/>
  <c r="R96" i="84"/>
  <c r="S96" i="84"/>
  <c r="P96" i="84"/>
  <c r="Q95" i="84"/>
  <c r="R95" i="84"/>
  <c r="S95" i="84"/>
  <c r="P95" i="84"/>
  <c r="J121" i="81"/>
  <c r="J100" i="81"/>
  <c r="J120" i="81"/>
  <c r="J99" i="81"/>
  <c r="J84" i="85"/>
  <c r="J68" i="85"/>
  <c r="J83" i="85"/>
  <c r="J67" i="85"/>
  <c r="J85" i="82"/>
  <c r="J69" i="82"/>
  <c r="J84" i="82"/>
  <c r="J68" i="82"/>
  <c r="J85" i="83"/>
  <c r="J69" i="83"/>
  <c r="J84" i="83"/>
  <c r="J68" i="83"/>
  <c r="J84" i="86"/>
  <c r="J68" i="86"/>
  <c r="J83" i="86"/>
  <c r="J67" i="86"/>
  <c r="J82" i="86"/>
  <c r="J66" i="86"/>
  <c r="J81" i="86"/>
  <c r="J65" i="86"/>
  <c r="J80" i="86"/>
  <c r="J64" i="86"/>
  <c r="J79" i="86"/>
  <c r="J63" i="86"/>
  <c r="J78" i="86"/>
  <c r="J62" i="86"/>
  <c r="J77" i="86"/>
  <c r="J61" i="86"/>
  <c r="J82" i="85"/>
  <c r="J66" i="85"/>
  <c r="J81" i="85"/>
  <c r="J65" i="85"/>
  <c r="J83" i="82"/>
  <c r="J67" i="82"/>
  <c r="J82" i="82"/>
  <c r="J66" i="82"/>
  <c r="J81" i="82"/>
  <c r="J65" i="82"/>
  <c r="J80" i="82"/>
  <c r="J64" i="82"/>
  <c r="J83" i="83"/>
  <c r="J67" i="83"/>
  <c r="J82" i="83"/>
  <c r="J66" i="83"/>
  <c r="J81" i="83"/>
  <c r="J65" i="83"/>
  <c r="J80" i="83"/>
  <c r="J64" i="83"/>
  <c r="J117" i="81"/>
  <c r="J96" i="81"/>
  <c r="J116" i="81"/>
  <c r="J95" i="81"/>
  <c r="J115" i="81"/>
  <c r="J94" i="81"/>
  <c r="J114" i="81"/>
  <c r="J93" i="81"/>
  <c r="J113" i="81"/>
  <c r="J92" i="81"/>
  <c r="J112" i="81"/>
  <c r="J91" i="81"/>
  <c r="J78" i="85"/>
  <c r="J62" i="85"/>
  <c r="J77" i="85"/>
  <c r="J61" i="85"/>
  <c r="J76" i="85"/>
  <c r="J60" i="85"/>
  <c r="J75" i="85"/>
  <c r="J59" i="85"/>
  <c r="J79" i="83"/>
  <c r="J63" i="83"/>
  <c r="J78" i="83"/>
  <c r="J62" i="83"/>
  <c r="J77" i="82"/>
  <c r="J61" i="82"/>
  <c r="J76" i="82"/>
  <c r="J60" i="82"/>
  <c r="U74" i="84"/>
  <c r="V74" i="84"/>
  <c r="W74" i="84"/>
  <c r="X74" i="84"/>
  <c r="Y74" i="84"/>
  <c r="Z74" i="84"/>
  <c r="AA74" i="84"/>
  <c r="AB74" i="84"/>
  <c r="AC74" i="84"/>
  <c r="T74" i="84"/>
  <c r="U73" i="84"/>
  <c r="V73" i="84"/>
  <c r="W73" i="84"/>
  <c r="X73" i="84"/>
  <c r="Y73" i="84"/>
  <c r="Z73" i="84"/>
  <c r="AA73" i="84"/>
  <c r="AB73" i="84"/>
  <c r="AC73" i="84"/>
  <c r="T73" i="84"/>
  <c r="Q62" i="84"/>
  <c r="R62" i="84"/>
  <c r="S62" i="84"/>
  <c r="P62" i="84"/>
  <c r="Q61" i="84"/>
  <c r="R61" i="84"/>
  <c r="S61" i="84"/>
  <c r="P61" i="84"/>
  <c r="U72" i="84"/>
  <c r="V72" i="84"/>
  <c r="W72" i="84"/>
  <c r="X72" i="84"/>
  <c r="Y72" i="84"/>
  <c r="Z72" i="84"/>
  <c r="AA72" i="84"/>
  <c r="AB72" i="84"/>
  <c r="AC72" i="84"/>
  <c r="T72" i="84"/>
  <c r="U71" i="84"/>
  <c r="V71" i="84"/>
  <c r="W71" i="84"/>
  <c r="X71" i="84"/>
  <c r="Y71" i="84"/>
  <c r="Z71" i="84"/>
  <c r="AA71" i="84"/>
  <c r="AB71" i="84"/>
  <c r="AC71" i="84"/>
  <c r="T71" i="84"/>
  <c r="Q60" i="84"/>
  <c r="R60" i="84"/>
  <c r="S60" i="84"/>
  <c r="P60" i="84"/>
  <c r="Q59" i="84"/>
  <c r="R59" i="84"/>
  <c r="S59" i="84"/>
  <c r="P59" i="84"/>
  <c r="U70" i="84"/>
  <c r="V70" i="84"/>
  <c r="W70" i="84"/>
  <c r="X70" i="84"/>
  <c r="Y70" i="84"/>
  <c r="Z70" i="84"/>
  <c r="AA70" i="84"/>
  <c r="AB70" i="84"/>
  <c r="AC70" i="84"/>
  <c r="T70" i="84"/>
  <c r="U69" i="84"/>
  <c r="V69" i="84"/>
  <c r="W69" i="84"/>
  <c r="X69" i="84"/>
  <c r="Y69" i="84"/>
  <c r="Z69" i="84"/>
  <c r="AA69" i="84"/>
  <c r="AB69" i="84"/>
  <c r="AC69" i="84"/>
  <c r="T69" i="84"/>
  <c r="Q58" i="84"/>
  <c r="R58" i="84"/>
  <c r="S58" i="84"/>
  <c r="P58" i="84"/>
  <c r="Q57" i="84"/>
  <c r="R57" i="84"/>
  <c r="S57" i="84"/>
  <c r="P57" i="84"/>
  <c r="J70" i="81" l="1"/>
  <c r="J69" i="81"/>
  <c r="J58" i="81"/>
  <c r="J57" i="81"/>
  <c r="J42" i="85"/>
  <c r="J41" i="85"/>
  <c r="J32" i="85"/>
  <c r="J31" i="85"/>
  <c r="J43" i="82"/>
  <c r="J42" i="82"/>
  <c r="J33" i="82"/>
  <c r="J32" i="82"/>
  <c r="J43" i="83"/>
  <c r="J42" i="83"/>
  <c r="J33" i="83"/>
  <c r="J32" i="83"/>
  <c r="J42" i="86"/>
  <c r="J41" i="86"/>
  <c r="J32" i="86"/>
  <c r="J31" i="86"/>
  <c r="J40" i="85"/>
  <c r="J39" i="85"/>
  <c r="J30" i="85"/>
  <c r="J29" i="85"/>
  <c r="J41" i="82"/>
  <c r="J40" i="82"/>
  <c r="J31" i="82"/>
  <c r="J30" i="82"/>
  <c r="J41" i="83"/>
  <c r="J40" i="83"/>
  <c r="J31" i="83"/>
  <c r="J30" i="83"/>
  <c r="J40" i="86"/>
  <c r="J39" i="86"/>
  <c r="J30" i="86"/>
  <c r="J29" i="86"/>
  <c r="J66" i="81"/>
  <c r="J65" i="81"/>
  <c r="J54" i="81"/>
  <c r="J53" i="81"/>
  <c r="J39" i="82"/>
  <c r="J38" i="82"/>
  <c r="J29" i="82"/>
  <c r="J28" i="82"/>
  <c r="J39" i="83"/>
  <c r="J38" i="83"/>
  <c r="J29" i="83"/>
  <c r="J28" i="83"/>
  <c r="U68" i="84"/>
  <c r="V68" i="84"/>
  <c r="W68" i="84"/>
  <c r="X68" i="84"/>
  <c r="Y68" i="84"/>
  <c r="Z68" i="84"/>
  <c r="AA68" i="84"/>
  <c r="AB68" i="84"/>
  <c r="AC68" i="84"/>
  <c r="T68" i="84"/>
  <c r="U67" i="84"/>
  <c r="V67" i="84"/>
  <c r="W67" i="84"/>
  <c r="X67" i="84"/>
  <c r="Y67" i="84"/>
  <c r="Z67" i="84"/>
  <c r="AA67" i="84"/>
  <c r="AB67" i="84"/>
  <c r="AC67" i="84"/>
  <c r="T67" i="84"/>
  <c r="Q56" i="84"/>
  <c r="R56" i="84"/>
  <c r="S56" i="84"/>
  <c r="P56" i="84"/>
  <c r="Q55" i="84"/>
  <c r="R55" i="84"/>
  <c r="S55" i="84"/>
  <c r="P55" i="84"/>
  <c r="J38" i="86"/>
  <c r="J37" i="86"/>
  <c r="J28" i="86"/>
  <c r="J27" i="86"/>
  <c r="J64" i="81"/>
  <c r="J63" i="81"/>
  <c r="J52" i="81"/>
  <c r="J51" i="81"/>
  <c r="J36" i="85"/>
  <c r="J35" i="85"/>
  <c r="J26" i="85"/>
  <c r="J25" i="85"/>
  <c r="J37" i="83"/>
  <c r="J36" i="83"/>
  <c r="J27" i="83"/>
  <c r="J26" i="83"/>
  <c r="U66" i="84"/>
  <c r="V66" i="84"/>
  <c r="W66" i="84"/>
  <c r="X66" i="84"/>
  <c r="Y66" i="84"/>
  <c r="Z66" i="84"/>
  <c r="AA66" i="84"/>
  <c r="AB66" i="84"/>
  <c r="AC66" i="84"/>
  <c r="T66" i="84"/>
  <c r="U65" i="84"/>
  <c r="V65" i="84"/>
  <c r="W65" i="84"/>
  <c r="X65" i="84"/>
  <c r="Y65" i="84"/>
  <c r="Z65" i="84"/>
  <c r="AA65" i="84"/>
  <c r="AB65" i="84"/>
  <c r="AC65" i="84"/>
  <c r="T65" i="84"/>
  <c r="Q54" i="84"/>
  <c r="R54" i="84"/>
  <c r="S54" i="84"/>
  <c r="P54" i="84"/>
  <c r="Q53" i="84"/>
  <c r="R53" i="84"/>
  <c r="S53" i="84"/>
  <c r="P53" i="84"/>
  <c r="J36" i="86" l="1"/>
  <c r="J35" i="86"/>
  <c r="J26" i="86"/>
  <c r="J25" i="86"/>
  <c r="J33" i="86"/>
  <c r="J34" i="86"/>
  <c r="J43" i="86"/>
  <c r="J44" i="86"/>
  <c r="J62" i="81"/>
  <c r="J61" i="81"/>
  <c r="J50" i="81"/>
  <c r="J49" i="81"/>
  <c r="J34" i="85"/>
  <c r="J33" i="85"/>
  <c r="J24" i="85"/>
  <c r="J23" i="85"/>
  <c r="J35" i="82"/>
  <c r="J34" i="82"/>
  <c r="J25" i="82"/>
  <c r="J24" i="82"/>
  <c r="T64" i="84"/>
  <c r="P52" i="84"/>
  <c r="W42" i="84"/>
  <c r="V42" i="84"/>
  <c r="P41" i="84"/>
  <c r="P30" i="84"/>
  <c r="J30" i="84" s="1"/>
  <c r="O12" i="82" l="1"/>
  <c r="O121" i="82" s="1"/>
  <c r="B125" i="82" s="1"/>
  <c r="AC12" i="81" l="1"/>
  <c r="AB12" i="81"/>
  <c r="AA12" i="81"/>
  <c r="Z12" i="81"/>
  <c r="Y12" i="81"/>
  <c r="X12" i="81"/>
  <c r="W12" i="81"/>
  <c r="V12" i="81"/>
  <c r="U12" i="81"/>
  <c r="T12" i="81"/>
  <c r="S12" i="81"/>
  <c r="R12" i="81"/>
  <c r="Q12" i="81"/>
  <c r="P12" i="81"/>
  <c r="AC12" i="82" l="1"/>
  <c r="AC121" i="82" s="1"/>
  <c r="AB12" i="82"/>
  <c r="AB121" i="82" s="1"/>
  <c r="AA12" i="82"/>
  <c r="AA121" i="82" s="1"/>
  <c r="Z12" i="82"/>
  <c r="Z121" i="82" s="1"/>
  <c r="Y12" i="82"/>
  <c r="Y121" i="82" s="1"/>
  <c r="X12" i="82"/>
  <c r="X121" i="82" s="1"/>
  <c r="W12" i="82"/>
  <c r="W121" i="82" s="1"/>
  <c r="V12" i="82"/>
  <c r="V121" i="82" s="1"/>
  <c r="U12" i="82"/>
  <c r="U121" i="82" s="1"/>
  <c r="T12" i="82"/>
  <c r="T121" i="82" s="1"/>
  <c r="S12" i="82"/>
  <c r="S121" i="82" s="1"/>
  <c r="R12" i="82"/>
  <c r="R121" i="82" s="1"/>
  <c r="Q12" i="82"/>
  <c r="Q121" i="82" s="1"/>
  <c r="P12" i="82"/>
  <c r="P121" i="82" s="1"/>
  <c r="O12" i="85" l="1"/>
  <c r="O120" i="85" s="1"/>
  <c r="B124" i="85" s="1"/>
  <c r="U47" i="84" l="1"/>
  <c r="V47" i="84"/>
  <c r="W47" i="84"/>
  <c r="X47" i="84"/>
  <c r="Y47" i="84"/>
  <c r="Z47" i="84"/>
  <c r="AA47" i="84"/>
  <c r="AB47" i="84"/>
  <c r="AC47" i="84"/>
  <c r="U46" i="84"/>
  <c r="V46" i="84"/>
  <c r="W46" i="84"/>
  <c r="X46" i="84"/>
  <c r="Y46" i="84"/>
  <c r="Z46" i="84"/>
  <c r="AA46" i="84"/>
  <c r="AB46" i="84"/>
  <c r="AC46" i="84"/>
  <c r="U45" i="84"/>
  <c r="V45" i="84"/>
  <c r="W45" i="84"/>
  <c r="X45" i="84"/>
  <c r="Y45" i="84"/>
  <c r="Z45" i="84"/>
  <c r="AA45" i="84"/>
  <c r="AB45" i="84"/>
  <c r="AC45" i="84"/>
  <c r="U44" i="84"/>
  <c r="V44" i="84"/>
  <c r="W44" i="84"/>
  <c r="X44" i="84"/>
  <c r="Y44" i="84"/>
  <c r="Z44" i="84"/>
  <c r="AA44" i="84"/>
  <c r="AB44" i="84"/>
  <c r="AC44" i="84"/>
  <c r="T47" i="84"/>
  <c r="T46" i="84"/>
  <c r="T45" i="84"/>
  <c r="T44" i="84"/>
  <c r="U43" i="84"/>
  <c r="V43" i="84"/>
  <c r="W43" i="84"/>
  <c r="X43" i="84"/>
  <c r="Y43" i="84"/>
  <c r="Z43" i="84"/>
  <c r="AA43" i="84"/>
  <c r="AB43" i="84"/>
  <c r="AC43" i="84"/>
  <c r="T43" i="84"/>
  <c r="Q40" i="84"/>
  <c r="R40" i="84"/>
  <c r="S40" i="84"/>
  <c r="P40" i="84"/>
  <c r="Q39" i="84"/>
  <c r="R39" i="84"/>
  <c r="S39" i="84"/>
  <c r="Q38" i="84"/>
  <c r="R38" i="84"/>
  <c r="S38" i="84"/>
  <c r="Q37" i="84"/>
  <c r="R37" i="84"/>
  <c r="S37" i="84"/>
  <c r="Q36" i="84"/>
  <c r="R36" i="84"/>
  <c r="S36" i="84"/>
  <c r="Q35" i="84"/>
  <c r="R35" i="84"/>
  <c r="S35" i="84"/>
  <c r="Q34" i="84"/>
  <c r="R34" i="84"/>
  <c r="S34" i="84"/>
  <c r="Q33" i="84"/>
  <c r="R33" i="84"/>
  <c r="S33" i="84"/>
  <c r="Q32" i="84"/>
  <c r="R32" i="84"/>
  <c r="S32" i="84"/>
  <c r="Q31" i="84"/>
  <c r="R31" i="84"/>
  <c r="S31" i="84"/>
  <c r="P39" i="84"/>
  <c r="P38" i="84"/>
  <c r="P37" i="84"/>
  <c r="P36" i="84"/>
  <c r="P35" i="84"/>
  <c r="P34" i="84"/>
  <c r="P33" i="84"/>
  <c r="P32" i="84"/>
  <c r="P31" i="84"/>
  <c r="J97" i="84" l="1"/>
  <c r="J160" i="84" l="1"/>
  <c r="J148" i="84"/>
  <c r="J164" i="84"/>
  <c r="J152" i="84"/>
  <c r="J162" i="84"/>
  <c r="J150" i="84"/>
  <c r="J161" i="84"/>
  <c r="J149" i="84"/>
  <c r="J66" i="84"/>
  <c r="J65" i="84"/>
  <c r="J54" i="84"/>
  <c r="J53" i="84"/>
  <c r="J74" i="84"/>
  <c r="J73" i="84"/>
  <c r="J62" i="84"/>
  <c r="J61" i="84"/>
  <c r="J70" i="84"/>
  <c r="J69" i="84"/>
  <c r="J58" i="84"/>
  <c r="J57" i="84"/>
  <c r="J68" i="84"/>
  <c r="J67" i="84"/>
  <c r="J56" i="84"/>
  <c r="J55" i="84"/>
  <c r="J117" i="84"/>
  <c r="J96" i="84"/>
  <c r="J116" i="84"/>
  <c r="J95" i="84"/>
  <c r="J125" i="84"/>
  <c r="J104" i="84"/>
  <c r="J124" i="84"/>
  <c r="J103" i="84"/>
  <c r="J121" i="84"/>
  <c r="J100" i="84"/>
  <c r="J120" i="84"/>
  <c r="J99" i="84"/>
  <c r="J119" i="84"/>
  <c r="J98" i="84"/>
  <c r="J118" i="84"/>
  <c r="U207" i="84" l="1"/>
  <c r="V207" i="84"/>
  <c r="W207" i="84"/>
  <c r="X207" i="84"/>
  <c r="Y207" i="84"/>
  <c r="Z207" i="84"/>
  <c r="AA207" i="84"/>
  <c r="AB207" i="84"/>
  <c r="AC207" i="84"/>
  <c r="T207" i="84"/>
  <c r="Q202" i="84"/>
  <c r="R202" i="84"/>
  <c r="S202" i="84"/>
  <c r="P202" i="84"/>
  <c r="T206" i="84"/>
  <c r="J206" i="84" s="1"/>
  <c r="S205" i="84"/>
  <c r="J205" i="84" s="1"/>
  <c r="S204" i="84"/>
  <c r="J204" i="84" s="1"/>
  <c r="S203" i="84"/>
  <c r="J203" i="84" s="1"/>
  <c r="U194" i="84"/>
  <c r="V194" i="84"/>
  <c r="W194" i="84"/>
  <c r="X194" i="84"/>
  <c r="Y194" i="84"/>
  <c r="Z194" i="84"/>
  <c r="AA194" i="84"/>
  <c r="AB194" i="84"/>
  <c r="AC194" i="84"/>
  <c r="T194" i="84"/>
  <c r="Q187" i="84"/>
  <c r="R187" i="84"/>
  <c r="S187" i="84"/>
  <c r="P187" i="84"/>
  <c r="X197" i="84"/>
  <c r="J197" i="84" s="1"/>
  <c r="W196" i="84"/>
  <c r="J196" i="84" s="1"/>
  <c r="V195" i="84"/>
  <c r="J195" i="84" s="1"/>
  <c r="U193" i="84"/>
  <c r="J193" i="84" s="1"/>
  <c r="U192" i="84"/>
  <c r="J192" i="84" s="1"/>
  <c r="T191" i="84"/>
  <c r="J191" i="84" s="1"/>
  <c r="J190" i="84"/>
  <c r="R189" i="84"/>
  <c r="J189" i="84" s="1"/>
  <c r="R188" i="84"/>
  <c r="J188" i="84" s="1"/>
  <c r="Q186" i="84"/>
  <c r="J186" i="84" s="1"/>
  <c r="Q185" i="84"/>
  <c r="J185" i="84" s="1"/>
  <c r="P184" i="84"/>
  <c r="J184" i="84" s="1"/>
  <c r="P183" i="84"/>
  <c r="J183" i="84" s="1"/>
  <c r="U180" i="84"/>
  <c r="V180" i="84"/>
  <c r="W180" i="84"/>
  <c r="X180" i="84"/>
  <c r="Y180" i="84"/>
  <c r="Z180" i="84"/>
  <c r="AA180" i="84"/>
  <c r="AB180" i="84"/>
  <c r="AC180" i="84"/>
  <c r="T180" i="84"/>
  <c r="Q179" i="84"/>
  <c r="R179" i="84"/>
  <c r="S179" i="84"/>
  <c r="P179" i="84"/>
  <c r="Z181" i="84"/>
  <c r="AA181" i="84"/>
  <c r="Y181" i="84"/>
  <c r="J172" i="84"/>
  <c r="J171" i="84"/>
  <c r="J170" i="84"/>
  <c r="J169" i="84"/>
  <c r="V168" i="84"/>
  <c r="J168" i="84" s="1"/>
  <c r="V167" i="84"/>
  <c r="J167" i="84" s="1"/>
  <c r="V166" i="84"/>
  <c r="J166" i="84" s="1"/>
  <c r="V165" i="84"/>
  <c r="J165" i="84" s="1"/>
  <c r="U159" i="84"/>
  <c r="J159" i="84" s="1"/>
  <c r="U158" i="84"/>
  <c r="J158" i="84" s="1"/>
  <c r="T157" i="84"/>
  <c r="J157" i="84" s="1"/>
  <c r="T156" i="84"/>
  <c r="J156" i="84" s="1"/>
  <c r="S155" i="84"/>
  <c r="J155" i="84" s="1"/>
  <c r="R154" i="84"/>
  <c r="J154" i="84" s="1"/>
  <c r="J153" i="84"/>
  <c r="J147" i="84"/>
  <c r="P146" i="84"/>
  <c r="J146" i="84" s="1"/>
  <c r="J113" i="86"/>
  <c r="J145" i="84"/>
  <c r="P142" i="84"/>
  <c r="J142" i="84" s="1"/>
  <c r="AB137" i="84"/>
  <c r="AA137" i="84"/>
  <c r="AB136" i="84"/>
  <c r="AA136" i="84"/>
  <c r="Z135" i="84"/>
  <c r="J135" i="84" s="1"/>
  <c r="Z134" i="84"/>
  <c r="J134" i="84" s="1"/>
  <c r="Y132" i="84"/>
  <c r="J132" i="84" s="1"/>
  <c r="Y131" i="84"/>
  <c r="J131" i="84" s="1"/>
  <c r="J130" i="84"/>
  <c r="J128" i="84"/>
  <c r="J127" i="84"/>
  <c r="V126" i="84"/>
  <c r="J126" i="84" s="1"/>
  <c r="U115" i="84"/>
  <c r="J115" i="84" s="1"/>
  <c r="U114" i="84"/>
  <c r="J114" i="84" s="1"/>
  <c r="U113" i="84"/>
  <c r="J113" i="84" s="1"/>
  <c r="U112" i="84"/>
  <c r="J112" i="84" s="1"/>
  <c r="J111" i="84"/>
  <c r="J110" i="84"/>
  <c r="T109" i="84"/>
  <c r="J109" i="84" s="1"/>
  <c r="J108" i="84"/>
  <c r="J107" i="84"/>
  <c r="J106" i="84"/>
  <c r="J105" i="84"/>
  <c r="J94" i="84"/>
  <c r="J93" i="84"/>
  <c r="J92" i="84"/>
  <c r="P91" i="84"/>
  <c r="J91" i="84" s="1"/>
  <c r="P90" i="84"/>
  <c r="J90" i="84" s="1"/>
  <c r="J89" i="84"/>
  <c r="J88" i="84"/>
  <c r="P87" i="84"/>
  <c r="J87" i="84" s="1"/>
  <c r="J181" i="84" l="1"/>
  <c r="J187" i="84"/>
  <c r="J202" i="84"/>
  <c r="J207" i="84"/>
  <c r="J179" i="84"/>
  <c r="J180" i="84"/>
  <c r="J194" i="84"/>
  <c r="J151" i="84"/>
  <c r="J173" i="84"/>
  <c r="J163" i="84"/>
  <c r="J137" i="84"/>
  <c r="J136" i="84"/>
  <c r="J123" i="84"/>
  <c r="J102" i="84"/>
  <c r="J122" i="84"/>
  <c r="J101" i="84"/>
  <c r="J86" i="84"/>
  <c r="J129" i="84"/>
  <c r="J85" i="84"/>
  <c r="J64" i="84"/>
  <c r="J63" i="84"/>
  <c r="J52" i="84"/>
  <c r="J41" i="84"/>
  <c r="J27" i="84"/>
  <c r="J20" i="84"/>
  <c r="J47" i="84"/>
  <c r="J46" i="84"/>
  <c r="J45" i="84"/>
  <c r="J44" i="84"/>
  <c r="J43" i="84"/>
  <c r="J40" i="84"/>
  <c r="J39" i="84"/>
  <c r="J38" i="84"/>
  <c r="J37" i="84"/>
  <c r="J36" i="84"/>
  <c r="J35" i="84"/>
  <c r="J34" i="84"/>
  <c r="J33" i="84"/>
  <c r="J32" i="84"/>
  <c r="J31" i="84"/>
  <c r="J24" i="84"/>
  <c r="J59" i="84" l="1"/>
  <c r="J60" i="84"/>
  <c r="J71" i="84"/>
  <c r="J72" i="84"/>
  <c r="J42" i="84"/>
  <c r="J26" i="81"/>
  <c r="J27" i="81"/>
  <c r="J28" i="81"/>
  <c r="J29" i="81"/>
  <c r="J30" i="81"/>
  <c r="J31" i="81"/>
  <c r="J32" i="81"/>
  <c r="J33" i="81"/>
  <c r="J34" i="81"/>
  <c r="J35" i="81"/>
  <c r="J42" i="81"/>
  <c r="J41" i="81"/>
  <c r="J40" i="81"/>
  <c r="J39" i="81"/>
  <c r="J38" i="81"/>
  <c r="J193" i="81" l="1"/>
  <c r="J191" i="81"/>
  <c r="J203" i="81"/>
  <c r="J198" i="81"/>
  <c r="J183" i="81"/>
  <c r="J190" i="81"/>
  <c r="J176" i="81"/>
  <c r="J175" i="81"/>
  <c r="J24" i="83"/>
  <c r="J120" i="82"/>
  <c r="J116" i="82"/>
  <c r="J115" i="82"/>
  <c r="J114" i="82"/>
  <c r="J113" i="82"/>
  <c r="J107" i="82"/>
  <c r="J106" i="82"/>
  <c r="J105" i="82"/>
  <c r="J104" i="82"/>
  <c r="J103" i="82"/>
  <c r="J102" i="82"/>
  <c r="J96" i="82"/>
  <c r="J94" i="83" l="1"/>
  <c r="J135" i="81"/>
  <c r="J179" i="81" l="1"/>
  <c r="J177" i="81"/>
  <c r="J15" i="81"/>
  <c r="J22" i="81"/>
  <c r="J15" i="82" l="1"/>
  <c r="J36" i="81" l="1"/>
  <c r="J37" i="81"/>
  <c r="J68" i="81" l="1"/>
  <c r="J56" i="81"/>
  <c r="J67" i="81"/>
  <c r="J55" i="81"/>
  <c r="J37" i="82"/>
  <c r="J27" i="82"/>
  <c r="J36" i="82"/>
  <c r="J26" i="82"/>
  <c r="J38" i="85"/>
  <c r="J28" i="85"/>
  <c r="J37" i="85"/>
  <c r="J27" i="85"/>
  <c r="J72" i="86"/>
  <c r="J73" i="86"/>
  <c r="J119" i="81"/>
  <c r="J98" i="81"/>
  <c r="J118" i="81"/>
  <c r="J97" i="81"/>
  <c r="J159" i="81"/>
  <c r="J147" i="81"/>
  <c r="J109" i="82" l="1"/>
  <c r="J98" i="82"/>
  <c r="J79" i="82"/>
  <c r="J63" i="82"/>
  <c r="J78" i="82"/>
  <c r="J62" i="82"/>
  <c r="J80" i="85"/>
  <c r="J64" i="85"/>
  <c r="J79" i="85"/>
  <c r="J63" i="85"/>
  <c r="J109" i="85"/>
  <c r="J98" i="85"/>
  <c r="J102" i="86"/>
  <c r="J86" i="86"/>
  <c r="J70" i="86"/>
  <c r="J85" i="86"/>
  <c r="J69" i="86"/>
  <c r="J120" i="83" l="1"/>
  <c r="J116" i="83"/>
  <c r="J115" i="83"/>
  <c r="J114" i="83"/>
  <c r="J113" i="83"/>
  <c r="J107" i="83"/>
  <c r="J106" i="83"/>
  <c r="J105" i="83"/>
  <c r="J104" i="83"/>
  <c r="J103" i="83"/>
  <c r="J102" i="83"/>
  <c r="J96" i="83"/>
  <c r="J92" i="83"/>
  <c r="J91" i="83"/>
  <c r="J90" i="83"/>
  <c r="J89" i="83"/>
  <c r="J88" i="83"/>
  <c r="J87" i="83"/>
  <c r="J58" i="83"/>
  <c r="J57" i="83"/>
  <c r="J54" i="83"/>
  <c r="J86" i="83"/>
  <c r="J75" i="83"/>
  <c r="J74" i="83"/>
  <c r="J73" i="83"/>
  <c r="J72" i="83"/>
  <c r="J71" i="83"/>
  <c r="J35" i="83" l="1"/>
  <c r="J25" i="83"/>
  <c r="J34" i="83"/>
  <c r="J76" i="83" l="1"/>
  <c r="J60" i="83"/>
  <c r="J108" i="83"/>
  <c r="J97" i="83"/>
  <c r="J77" i="83"/>
  <c r="J61" i="83"/>
  <c r="P12" i="83" l="1"/>
  <c r="P121" i="83" s="1"/>
  <c r="Q12" i="83"/>
  <c r="Q121" i="83" s="1"/>
  <c r="R12" i="83"/>
  <c r="R121" i="83" s="1"/>
  <c r="S12" i="83"/>
  <c r="S121" i="83" s="1"/>
  <c r="T12" i="83"/>
  <c r="T121" i="83" s="1"/>
  <c r="U12" i="83"/>
  <c r="U121" i="83" s="1"/>
  <c r="V12" i="83"/>
  <c r="V121" i="83" s="1"/>
  <c r="W12" i="83"/>
  <c r="W121" i="83" s="1"/>
  <c r="X12" i="83"/>
  <c r="X121" i="83" s="1"/>
  <c r="Y12" i="83"/>
  <c r="Y121" i="83" s="1"/>
  <c r="Z12" i="83"/>
  <c r="Z121" i="83" s="1"/>
  <c r="AA12" i="83"/>
  <c r="AA121" i="83" s="1"/>
  <c r="AB12" i="83"/>
  <c r="AB121" i="83" s="1"/>
  <c r="AC12" i="83"/>
  <c r="AC121" i="83" s="1"/>
  <c r="O121" i="83"/>
  <c r="B125" i="83" s="1"/>
  <c r="O16" i="84" l="1"/>
  <c r="AB16" i="84"/>
  <c r="Z16" i="84"/>
  <c r="X16" i="84"/>
  <c r="V16" i="84"/>
  <c r="T16" i="84"/>
  <c r="R16" i="84"/>
  <c r="P16" i="84"/>
  <c r="AC16" i="84"/>
  <c r="AA16" i="84"/>
  <c r="Y16" i="84"/>
  <c r="W16" i="84"/>
  <c r="U16" i="84"/>
  <c r="S16" i="84"/>
  <c r="Q16" i="84"/>
  <c r="AC12" i="84"/>
  <c r="AB12" i="84"/>
  <c r="AA12" i="84"/>
  <c r="Z12" i="84"/>
  <c r="Y12" i="84"/>
  <c r="X12" i="84"/>
  <c r="W12" i="84"/>
  <c r="V12" i="84"/>
  <c r="U12" i="84"/>
  <c r="T12" i="84"/>
  <c r="S12" i="84"/>
  <c r="R12" i="84"/>
  <c r="Q12" i="84"/>
  <c r="P12" i="84"/>
  <c r="O12" i="84"/>
  <c r="AC13" i="84"/>
  <c r="AB13" i="84"/>
  <c r="AA13" i="84"/>
  <c r="Z13" i="84"/>
  <c r="Y13" i="84"/>
  <c r="X13" i="84"/>
  <c r="W13" i="84"/>
  <c r="V13" i="84"/>
  <c r="U13" i="84"/>
  <c r="T13" i="84"/>
  <c r="S13" i="84"/>
  <c r="R13" i="84"/>
  <c r="Q13" i="84"/>
  <c r="P13" i="84"/>
  <c r="O13" i="84"/>
  <c r="AC12" i="85"/>
  <c r="AB12" i="85"/>
  <c r="AA12" i="85"/>
  <c r="Z12" i="85"/>
  <c r="Y12" i="85"/>
  <c r="X12" i="85"/>
  <c r="W12" i="85"/>
  <c r="V12" i="85"/>
  <c r="U12" i="85"/>
  <c r="T12" i="85"/>
  <c r="S12" i="85"/>
  <c r="R12" i="85"/>
  <c r="Q12" i="85"/>
  <c r="P12" i="85"/>
  <c r="O14" i="84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O15" i="84"/>
  <c r="Q14" i="84" l="1"/>
  <c r="Q120" i="85"/>
  <c r="S14" i="84"/>
  <c r="S120" i="85"/>
  <c r="U14" i="84"/>
  <c r="U120" i="85"/>
  <c r="W14" i="84"/>
  <c r="W120" i="85"/>
  <c r="Y14" i="84"/>
  <c r="Y120" i="85"/>
  <c r="AA14" i="84"/>
  <c r="AA120" i="85"/>
  <c r="AC14" i="84"/>
  <c r="AC120" i="85"/>
  <c r="P14" i="84"/>
  <c r="P120" i="85"/>
  <c r="R14" i="84"/>
  <c r="R120" i="85"/>
  <c r="T14" i="84"/>
  <c r="T120" i="85"/>
  <c r="V14" i="84"/>
  <c r="V120" i="85"/>
  <c r="X14" i="84"/>
  <c r="X120" i="85"/>
  <c r="Z14" i="84"/>
  <c r="Z120" i="85"/>
  <c r="AB14" i="84"/>
  <c r="AB120" i="85"/>
  <c r="B127" i="83"/>
  <c r="B128" i="83"/>
  <c r="J15" i="84"/>
  <c r="J13" i="84"/>
  <c r="J16" i="84"/>
  <c r="J12" i="84"/>
  <c r="J14" i="84" l="1"/>
  <c r="J174" i="84" s="1"/>
  <c r="J229" i="84" s="1"/>
  <c r="K75" i="84"/>
  <c r="L75" i="84"/>
  <c r="M75" i="84"/>
  <c r="N75" i="84"/>
  <c r="O75" i="84"/>
  <c r="O229" i="84" s="1"/>
  <c r="P75" i="84"/>
  <c r="P229" i="84" s="1"/>
  <c r="Q75" i="84"/>
  <c r="Q229" i="84" s="1"/>
  <c r="R75" i="84"/>
  <c r="R229" i="84" s="1"/>
  <c r="S75" i="84"/>
  <c r="S229" i="84" s="1"/>
  <c r="T75" i="84"/>
  <c r="T229" i="84" s="1"/>
  <c r="U75" i="84"/>
  <c r="U229" i="84" s="1"/>
  <c r="V75" i="84"/>
  <c r="V229" i="84" s="1"/>
  <c r="W75" i="84"/>
  <c r="W229" i="84" s="1"/>
  <c r="X75" i="84"/>
  <c r="X229" i="84" s="1"/>
  <c r="Y75" i="84"/>
  <c r="Y229" i="84" s="1"/>
  <c r="Z75" i="84"/>
  <c r="Z229" i="84" s="1"/>
  <c r="AA75" i="84"/>
  <c r="AA229" i="84" s="1"/>
  <c r="AB75" i="84"/>
  <c r="AB229" i="84" s="1"/>
  <c r="AC75" i="84"/>
  <c r="AC229" i="84" s="1"/>
  <c r="C231" i="81" l="1"/>
  <c r="C230" i="81" l="1"/>
  <c r="J93" i="86" l="1"/>
  <c r="J92" i="86"/>
  <c r="J91" i="86"/>
  <c r="J90" i="86"/>
  <c r="J91" i="85"/>
  <c r="J90" i="85"/>
  <c r="J89" i="85"/>
  <c r="J88" i="85"/>
  <c r="J92" i="82"/>
  <c r="J91" i="82"/>
  <c r="J90" i="82"/>
  <c r="J89" i="82"/>
  <c r="J133" i="81"/>
  <c r="J132" i="81"/>
  <c r="J131" i="81"/>
  <c r="J130" i="81"/>
  <c r="J89" i="86"/>
  <c r="J88" i="86"/>
  <c r="J87" i="85"/>
  <c r="J86" i="85"/>
  <c r="J88" i="82"/>
  <c r="J87" i="82"/>
  <c r="J128" i="81"/>
  <c r="J127" i="81"/>
  <c r="J121" i="86"/>
  <c r="J119" i="85"/>
  <c r="J169" i="81"/>
  <c r="J168" i="81"/>
  <c r="J167" i="81"/>
  <c r="J166" i="81"/>
  <c r="J165" i="81"/>
  <c r="J87" i="86" l="1"/>
  <c r="J85" i="85"/>
  <c r="J86" i="82"/>
  <c r="J124" i="81"/>
  <c r="J123" i="81"/>
  <c r="J117" i="86"/>
  <c r="J116" i="86"/>
  <c r="J115" i="86"/>
  <c r="J114" i="86"/>
  <c r="J115" i="85"/>
  <c r="J114" i="85"/>
  <c r="J113" i="85"/>
  <c r="J112" i="85"/>
  <c r="J164" i="81"/>
  <c r="J163" i="81"/>
  <c r="J162" i="81"/>
  <c r="J161" i="81"/>
  <c r="J60" i="81"/>
  <c r="J122" i="81" l="1"/>
  <c r="J76" i="86"/>
  <c r="J75" i="86"/>
  <c r="J74" i="85"/>
  <c r="J73" i="85"/>
  <c r="J75" i="82"/>
  <c r="J74" i="82"/>
  <c r="J111" i="81"/>
  <c r="J110" i="81"/>
  <c r="J74" i="86"/>
  <c r="J72" i="85"/>
  <c r="J71" i="85"/>
  <c r="J73" i="82"/>
  <c r="J72" i="82"/>
  <c r="J109" i="81"/>
  <c r="J108" i="86"/>
  <c r="J107" i="86"/>
  <c r="J106" i="85"/>
  <c r="J105" i="85"/>
  <c r="J155" i="81"/>
  <c r="J154" i="81"/>
  <c r="J70" i="85"/>
  <c r="J71" i="82"/>
  <c r="J54" i="82"/>
  <c r="J57" i="82"/>
  <c r="J58" i="82"/>
  <c r="J106" i="86"/>
  <c r="J105" i="86"/>
  <c r="J104" i="85"/>
  <c r="J103" i="85"/>
  <c r="J153" i="81"/>
  <c r="J152" i="81"/>
  <c r="J104" i="81"/>
  <c r="J106" i="81"/>
  <c r="J104" i="86"/>
  <c r="J103" i="86"/>
  <c r="J102" i="85"/>
  <c r="J101" i="85"/>
  <c r="J151" i="81"/>
  <c r="J103" i="81"/>
  <c r="J102" i="81"/>
  <c r="J126" i="81"/>
  <c r="J150" i="81"/>
  <c r="J149" i="81"/>
  <c r="J90" i="81"/>
  <c r="J101" i="81"/>
  <c r="J59" i="81"/>
  <c r="J48" i="81"/>
  <c r="J89" i="81"/>
  <c r="J88" i="81"/>
  <c r="J97" i="86"/>
  <c r="J95" i="85"/>
  <c r="J143" i="81"/>
  <c r="J59" i="86"/>
  <c r="J58" i="86"/>
  <c r="J57" i="85"/>
  <c r="J56" i="85"/>
  <c r="J87" i="81"/>
  <c r="J86" i="81"/>
  <c r="J85" i="81"/>
  <c r="J84" i="81"/>
  <c r="J55" i="86"/>
  <c r="J53" i="85"/>
  <c r="J142" i="81" l="1"/>
  <c r="J138" i="81"/>
  <c r="J83" i="81" l="1"/>
  <c r="J108" i="81"/>
  <c r="J105" i="81"/>
  <c r="J129" i="81"/>
  <c r="J125" i="81"/>
  <c r="J107" i="81"/>
  <c r="J192" i="81" l="1"/>
  <c r="J189" i="81"/>
  <c r="J188" i="81"/>
  <c r="J187" i="81"/>
  <c r="J202" i="81"/>
  <c r="J201" i="81"/>
  <c r="J200" i="81"/>
  <c r="J82" i="81"/>
  <c r="J81" i="81"/>
  <c r="J185" i="81"/>
  <c r="J186" i="81"/>
  <c r="J184" i="81"/>
  <c r="J182" i="81"/>
  <c r="J181" i="81"/>
  <c r="J180" i="81" l="1"/>
  <c r="J25" i="81" l="1"/>
  <c r="J12" i="86" l="1"/>
  <c r="J122" i="86" s="1"/>
  <c r="J12" i="83"/>
  <c r="J121" i="83" s="1"/>
  <c r="J12" i="85"/>
  <c r="J120" i="85" s="1"/>
  <c r="J12" i="82"/>
  <c r="J121" i="82" s="1"/>
  <c r="J12" i="81"/>
  <c r="J170" i="81" s="1"/>
  <c r="J225" i="81" s="1"/>
  <c r="C129" i="86" l="1"/>
  <c r="O122" i="86"/>
  <c r="B126" i="86" s="1"/>
  <c r="B233" i="84" s="1"/>
  <c r="Q122" i="86" l="1"/>
  <c r="U122" i="86"/>
  <c r="Y122" i="86"/>
  <c r="AC122" i="86"/>
  <c r="R122" i="86"/>
  <c r="V122" i="86"/>
  <c r="Z122" i="86"/>
  <c r="S122" i="86"/>
  <c r="W122" i="86"/>
  <c r="AA122" i="86"/>
  <c r="T122" i="86"/>
  <c r="X122" i="86"/>
  <c r="AB122" i="86"/>
  <c r="C128" i="86"/>
  <c r="P122" i="86"/>
  <c r="B128" i="86" l="1"/>
  <c r="B129" i="86"/>
  <c r="Q225" i="81" l="1"/>
  <c r="AB225" i="81"/>
  <c r="AC225" i="81"/>
  <c r="AA225" i="81"/>
  <c r="P225" i="81"/>
  <c r="T225" i="81"/>
  <c r="S225" i="81"/>
  <c r="X225" i="81"/>
  <c r="R225" i="81"/>
  <c r="W225" i="81"/>
  <c r="Z225" i="81"/>
  <c r="V225" i="81"/>
  <c r="U225" i="81"/>
  <c r="Y225" i="81"/>
  <c r="C126" i="85"/>
  <c r="C127" i="85"/>
  <c r="B127" i="85" l="1"/>
  <c r="B231" i="81"/>
  <c r="B230" i="81"/>
  <c r="C233" i="84"/>
  <c r="K229" i="84" s="1"/>
  <c r="B127" i="82" l="1"/>
  <c r="B128" i="82"/>
  <c r="B236" i="84" s="1"/>
  <c r="C127" i="83"/>
  <c r="C127" i="82"/>
  <c r="C235" i="84" l="1"/>
  <c r="C128" i="83"/>
  <c r="C128" i="82"/>
  <c r="C236" i="84" l="1"/>
  <c r="B126" i="85"/>
  <c r="B235" i="84" s="1"/>
</calcChain>
</file>

<file path=xl/sharedStrings.xml><?xml version="1.0" encoding="utf-8"?>
<sst xmlns="http://schemas.openxmlformats.org/spreadsheetml/2006/main" count="5766" uniqueCount="247">
  <si>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</si>
  <si>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</si>
  <si>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</si>
  <si>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</si>
  <si>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</si>
  <si>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</si>
  <si>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</si>
  <si>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</si>
  <si>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</si>
  <si>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</si>
  <si>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</si>
  <si>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</si>
  <si>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</si>
  <si>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</si>
  <si>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</si>
  <si>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</si>
  <si>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</si>
  <si>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</si>
  <si>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</si>
  <si>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</si>
  <si>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</si>
  <si>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</si>
  <si>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</si>
  <si>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</si>
  <si>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</si>
  <si>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</si>
  <si>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</si>
  <si>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</si>
  <si>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</si>
  <si>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</si>
  <si>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</si>
  <si>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</si>
  <si>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</si>
  <si>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</si>
  <si>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</si>
  <si>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</si>
  <si>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</si>
  <si>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</si>
  <si>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</si>
  <si>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</si>
  <si>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</si>
  <si>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</si>
  <si>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</si>
  <si>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</si>
  <si>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</si>
  <si>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</si>
  <si>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</si>
  <si>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</si>
  <si>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</si>
  <si>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rövid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</si>
  <si>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</si>
  <si>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</si>
  <si>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</si>
  <si>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</si>
  <si>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</si>
  <si>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</si>
  <si>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</si>
  <si>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</si>
  <si>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</si>
  <si>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</si>
  <si>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</si>
  <si>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</si>
  <si>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</si>
  <si>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</si>
  <si>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</si>
  <si>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</si>
  <si>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</si>
  <si>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</si>
  <si>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</si>
  <si>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</si>
  <si>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</si>
  <si>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</si>
  <si>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</si>
  <si>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</si>
  <si>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</si>
  <si>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</si>
  <si>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</si>
  <si>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</si>
  <si>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</si>
  <si>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</si>
  <si>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</si>
  <si>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</si>
  <si>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</si>
  <si>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</si>
  <si>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</si>
  <si>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</si>
  <si>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</si>
  <si>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</si>
  <si>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</si>
  <si>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</si>
  <si>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</si>
  <si>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</si>
  <si>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</si>
  <si>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Szivattyú csere (FLYGT 3057)</t>
  </si>
  <si>
    <t>Szivattyú csere (FLYGT 3085)</t>
  </si>
  <si>
    <t>Batyk 3.</t>
  </si>
  <si>
    <t>Batyk 1.</t>
  </si>
  <si>
    <t>Zalaszentgrót Tüskeszentpéter</t>
  </si>
  <si>
    <t>Szivattyú csere (FLYGT 3102)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</si>
  <si>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</si>
  <si>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</si>
  <si>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</si>
  <si>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</si>
  <si>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</si>
  <si>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</si>
  <si>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Szivattyú csere (FLYGT 3127)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</si>
  <si>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</si>
  <si>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</si>
  <si>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</si>
  <si>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</si>
  <si>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</si>
  <si>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</si>
  <si>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</si>
  <si>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</si>
  <si>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</si>
  <si>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</si>
  <si>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</si>
  <si>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</si>
  <si>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</si>
  <si>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</si>
  <si>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Batthyány út</t>
  </si>
  <si>
    <t>Gravitációs csatorna NA 300 (327 m)</t>
  </si>
  <si>
    <t>Zalaszentgrót Csáford 2.</t>
  </si>
  <si>
    <t>Zalaszentgrót Kossuth út</t>
  </si>
  <si>
    <t>Gravitációs csatorna NA 200 (282 m)</t>
  </si>
  <si>
    <t>Zalaszentgrót Csáford 4.</t>
  </si>
  <si>
    <t>Zalaszentgrót Felsőaranyod</t>
  </si>
  <si>
    <t>Zalaszentgrót Kisszentgrót 2.</t>
  </si>
  <si>
    <t>Vízzárósági problémák a vezetéken, kontrász szakaszok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</si>
  <si>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</si>
  <si>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</si>
  <si>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</si>
  <si>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</si>
  <si>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</si>
  <si>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</si>
  <si>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</si>
  <si>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</si>
  <si>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</si>
  <si>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</si>
  <si>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</si>
  <si>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</si>
  <si>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</si>
  <si>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</si>
  <si>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</si>
  <si>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</si>
  <si>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</si>
  <si>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</si>
  <si>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</si>
  <si>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</si>
  <si>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</si>
  <si>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</si>
  <si>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</si>
  <si>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</si>
  <si>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</si>
  <si>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</si>
  <si>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</si>
  <si>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</si>
  <si>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</si>
  <si>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</si>
  <si>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</si>
  <si>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</si>
  <si>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</si>
  <si>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</si>
  <si>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</si>
  <si>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</si>
  <si>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</si>
  <si>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</si>
  <si>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</si>
  <si>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</si>
  <si>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</si>
  <si>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</si>
  <si>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</si>
  <si>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</si>
  <si>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</si>
  <si>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</si>
  <si>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</si>
  <si>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</si>
  <si>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</si>
  <si>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</si>
  <si>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</si>
  <si>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</si>
  <si>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</si>
  <si>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</si>
  <si>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</si>
  <si>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</si>
  <si>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</si>
  <si>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</si>
  <si>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</si>
  <si>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</si>
  <si>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</si>
  <si>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</si>
  <si>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</si>
  <si>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</si>
  <si>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 xml:space="preserve">Zalaszentgrót 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</si>
  <si>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</si>
  <si>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</si>
  <si>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</si>
  <si>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</si>
  <si>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</si>
  <si>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2021..01.01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</si>
  <si>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</si>
  <si>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</si>
  <si>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Zalaszentgrót Zalaudvarnok I.</t>
  </si>
  <si>
    <t>8 db fedlap helyreállítás</t>
  </si>
  <si>
    <t>3 db fedlap helyreállítás</t>
  </si>
  <si>
    <t>folyamatfelügyelet kiépítése, és beillesztése a központi rendszerbe, jelenlegi Urh rádiós kommunkiáció átalakítása GPRS rendszerre</t>
  </si>
  <si>
    <t>Zalaszentgrót Szentpéteri utca</t>
  </si>
  <si>
    <t>Zalaszentgrót osztatlan közös</t>
  </si>
  <si>
    <t>Gördülő fejlesztési terv a 2020 - 2034 időszakra</t>
  </si>
  <si>
    <t>Forrás       2020 évre</t>
  </si>
  <si>
    <t>2020 évre a fejlesztési forrás biztosított</t>
  </si>
  <si>
    <t>Használati díj (2020)</t>
  </si>
  <si>
    <t>Használati díj (2021-2024)</t>
  </si>
  <si>
    <t>Használati díj (2025-2034)</t>
  </si>
  <si>
    <t>Pénzügyi megállapodás</t>
  </si>
  <si>
    <t>gépészeti felújítás</t>
  </si>
  <si>
    <t>COCACOLA-nál lévő átfolyásmérő leolvasó egységének kihelyezése közterületre</t>
  </si>
  <si>
    <t>4 db fedlap helyreállítás</t>
  </si>
  <si>
    <t>Kinizsi tér (autóbusz pályaudvar)</t>
  </si>
  <si>
    <t>csatornahálózat rekonstrukció tervezés</t>
  </si>
  <si>
    <t>csatornahálózat rekonstrukció (125 fm NA200)</t>
  </si>
  <si>
    <t xml:space="preserve">Zalaszentgrót Kossuth utca </t>
  </si>
  <si>
    <t>csatornahálózat rekonstrukció (210fm) - nyomvonalas helyreáll. Magyar Közút!</t>
  </si>
  <si>
    <t>Zalaszentgrót Kossuth utca</t>
  </si>
  <si>
    <t>Zalaszentgrót Batthyány u.</t>
  </si>
  <si>
    <t>csatornahálózat rekonstrukció (350 fm NA 300) - nyomvonalas helyrell. Magyar Közút!</t>
  </si>
  <si>
    <t>vezérlőszekrény és műszerezés cseréje, beillesztés a ff. Rendszerbe</t>
  </si>
  <si>
    <t>villamos vezérlő SAIA PLC csere Siemens-re</t>
  </si>
  <si>
    <t>kommunikáció felújítása, server áthelyezése központi irodaházba</t>
  </si>
  <si>
    <t>oszloptranszformátor oszlopának cseréje, 20-as szabványosítás, eszi szekrény csere, aggregátoros csatlakozás átépítése.</t>
  </si>
  <si>
    <t>vezérlőszekrény és műszerezés cseréje,FMC csere Siemens PLC-re</t>
  </si>
  <si>
    <t>Aranyod 3. szv átemelő</t>
  </si>
  <si>
    <t>vezérlőszekrény és műszerezés cseréje,Siemens PLC kiépítése és M2M GPRS kommunikáció, beillesztés folyamat felügyeletbe</t>
  </si>
  <si>
    <t>Aranyod 4. szv átemelő</t>
  </si>
  <si>
    <t>villamos és irányítástechnika felújítása</t>
  </si>
  <si>
    <t>szivattyú csere 2 db - FLYGT 3127.180 250-es jk</t>
  </si>
  <si>
    <t>Tervezett feladatok nettó költsége a teljes ütem tekintetében (eFt)</t>
  </si>
  <si>
    <t>202101.01</t>
  </si>
  <si>
    <t>Rendelkezésre álló források megnevezése</t>
  </si>
  <si>
    <t>Zalaszentgrót Aranyod I. szv.átemelő</t>
  </si>
  <si>
    <t>szivtyú csere</t>
  </si>
  <si>
    <t>szivattyú felújítások átemelőknél</t>
  </si>
  <si>
    <t>gépészeti felújítások átemelőknél</t>
  </si>
  <si>
    <t>nyomócső rekonstrukció</t>
  </si>
  <si>
    <t>egyéb önkormányzati forrás</t>
  </si>
  <si>
    <t>Zalaszentgrót Lombos u. 9.</t>
  </si>
  <si>
    <t>szennyvízcsatorna rekonstrukció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</si>
</sst>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8">
    <xf numFmtId="0" fontId="0" fillId="0" borderId="0" xfId="0"/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3" fontId="0" fillId="7" borderId="3" xfId="0" applyNumberFormat="1" applyFont="1" applyFill="1" applyBorder="1" applyAlignment="1">
      <alignment vertical="center"/>
    </xf>
    <xf numFmtId="3" fontId="0" fillId="8" borderId="3" xfId="0" applyNumberFormat="1" applyFont="1" applyFill="1" applyBorder="1" applyAlignment="1">
      <alignment vertical="center"/>
    </xf>
    <xf numFmtId="3" fontId="0" fillId="7" borderId="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/>
    </xf>
    <xf numFmtId="3" fontId="6" fillId="7" borderId="24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0" fillId="0" borderId="5" xfId="1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11" fillId="0" borderId="3" xfId="1" applyNumberFormat="1" applyFont="1" applyFill="1" applyBorder="1"/>
    <xf numFmtId="164" fontId="11" fillId="0" borderId="3" xfId="1" applyNumberFormat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left"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11" fillId="2" borderId="3" xfId="1" applyNumberFormat="1" applyFont="1" applyFill="1" applyBorder="1" applyAlignment="1">
      <alignment horizontal="right" vertical="center" wrapText="1"/>
    </xf>
    <xf numFmtId="164" fontId="10" fillId="2" borderId="3" xfId="1" applyNumberFormat="1" applyFont="1" applyFill="1" applyBorder="1"/>
    <xf numFmtId="14" fontId="10" fillId="2" borderId="3" xfId="1" applyNumberFormat="1" applyFont="1" applyFill="1" applyBorder="1" applyAlignment="1">
      <alignment horizontal="right" vertical="center" wrapText="1"/>
    </xf>
    <xf numFmtId="14" fontId="10" fillId="2" borderId="3" xfId="1" applyNumberFormat="1" applyFont="1" applyFill="1" applyBorder="1"/>
    <xf numFmtId="164" fontId="10" fillId="2" borderId="9" xfId="1" applyNumberFormat="1" applyFont="1" applyFill="1" applyBorder="1"/>
    <xf numFmtId="164" fontId="11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164" fontId="11" fillId="2" borderId="3" xfId="1" applyNumberFormat="1" applyFont="1" applyFill="1" applyBorder="1"/>
    <xf numFmtId="164" fontId="11" fillId="2" borderId="9" xfId="1" applyNumberFormat="1" applyFont="1" applyFill="1" applyBorder="1"/>
    <xf numFmtId="164" fontId="10" fillId="0" borderId="3" xfId="1" applyNumberFormat="1" applyFont="1" applyFill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 wrapText="1"/>
    </xf>
    <xf numFmtId="164" fontId="11" fillId="0" borderId="3" xfId="1" applyNumberFormat="1" applyFont="1" applyBorder="1"/>
    <xf numFmtId="164" fontId="8" fillId="0" borderId="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/>
    </xf>
    <xf numFmtId="164" fontId="10" fillId="0" borderId="3" xfId="1" applyNumberFormat="1" applyFont="1" applyFill="1" applyBorder="1"/>
    <xf numFmtId="14" fontId="10" fillId="0" borderId="3" xfId="1" applyNumberFormat="1" applyFont="1" applyFill="1" applyBorder="1"/>
    <xf numFmtId="164" fontId="11" fillId="0" borderId="9" xfId="1" applyNumberFormat="1" applyFont="1" applyFill="1" applyBorder="1"/>
    <xf numFmtId="164" fontId="8" fillId="0" borderId="0" xfId="0" applyNumberFormat="1" applyFont="1" applyFill="1"/>
    <xf numFmtId="164" fontId="10" fillId="0" borderId="3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/>
    </xf>
    <xf numFmtId="164" fontId="11" fillId="0" borderId="0" xfId="1" applyNumberFormat="1" applyFont="1" applyBorder="1"/>
    <xf numFmtId="164" fontId="10" fillId="0" borderId="0" xfId="1" applyNumberFormat="1" applyFont="1"/>
    <xf numFmtId="164" fontId="10" fillId="0" borderId="3" xfId="1" applyNumberFormat="1" applyFont="1" applyBorder="1" applyAlignment="1">
      <alignment horizontal="center" vertical="center"/>
    </xf>
    <xf numFmtId="164" fontId="8" fillId="0" borderId="3" xfId="0" applyNumberFormat="1" applyFont="1" applyBorder="1"/>
    <xf numFmtId="164" fontId="10" fillId="0" borderId="3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left" vertical="center" wrapText="1" shrinkToFit="1"/>
    </xf>
    <xf numFmtId="164" fontId="8" fillId="0" borderId="4" xfId="0" applyNumberFormat="1" applyFont="1" applyBorder="1" applyAlignment="1">
      <alignment horizontal="left" vertical="center" wrapText="1"/>
    </xf>
    <xf numFmtId="164" fontId="10" fillId="0" borderId="4" xfId="1" applyNumberFormat="1" applyFont="1" applyFill="1" applyBorder="1" applyAlignment="1">
      <alignment vertical="center" wrapText="1"/>
    </xf>
    <xf numFmtId="0" fontId="10" fillId="0" borderId="3" xfId="1" applyFont="1" applyFill="1" applyBorder="1"/>
    <xf numFmtId="164" fontId="10" fillId="0" borderId="3" xfId="1" applyNumberFormat="1" applyFont="1" applyFill="1" applyBorder="1" applyAlignment="1">
      <alignment wrapText="1"/>
    </xf>
    <xf numFmtId="164" fontId="10" fillId="0" borderId="3" xfId="1" applyNumberFormat="1" applyFont="1" applyFill="1" applyBorder="1" applyAlignment="1">
      <alignment horizontal="left" wrapText="1" shrinkToFit="1"/>
    </xf>
    <xf numFmtId="164" fontId="10" fillId="2" borderId="3" xfId="1" applyNumberFormat="1" applyFont="1" applyFill="1" applyBorder="1" applyAlignment="1">
      <alignment vertical="center"/>
    </xf>
    <xf numFmtId="164" fontId="10" fillId="6" borderId="3" xfId="1" applyNumberFormat="1" applyFont="1" applyFill="1" applyBorder="1"/>
    <xf numFmtId="164" fontId="11" fillId="6" borderId="3" xfId="1" applyNumberFormat="1" applyFont="1" applyFill="1" applyBorder="1" applyAlignment="1">
      <alignment horizontal="center"/>
    </xf>
    <xf numFmtId="164" fontId="11" fillId="6" borderId="3" xfId="1" applyNumberFormat="1" applyFont="1" applyFill="1" applyBorder="1" applyAlignment="1">
      <alignment horizontal="right"/>
    </xf>
    <xf numFmtId="164" fontId="11" fillId="6" borderId="3" xfId="1" applyNumberFormat="1" applyFont="1" applyFill="1" applyBorder="1"/>
    <xf numFmtId="14" fontId="10" fillId="6" borderId="3" xfId="1" applyNumberFormat="1" applyFont="1" applyFill="1" applyBorder="1"/>
    <xf numFmtId="164" fontId="11" fillId="6" borderId="9" xfId="1" applyNumberFormat="1" applyFont="1" applyFill="1" applyBorder="1"/>
    <xf numFmtId="164" fontId="8" fillId="6" borderId="3" xfId="0" applyNumberFormat="1" applyFont="1" applyFill="1" applyBorder="1"/>
    <xf numFmtId="14" fontId="8" fillId="0" borderId="3" xfId="0" applyNumberFormat="1" applyFont="1" applyBorder="1"/>
    <xf numFmtId="164" fontId="8" fillId="2" borderId="3" xfId="0" applyNumberFormat="1" applyFont="1" applyFill="1" applyBorder="1"/>
    <xf numFmtId="14" fontId="8" fillId="2" borderId="3" xfId="0" applyNumberFormat="1" applyFont="1" applyFill="1" applyBorder="1"/>
    <xf numFmtId="14" fontId="8" fillId="6" borderId="3" xfId="0" applyNumberFormat="1" applyFont="1" applyFill="1" applyBorder="1"/>
    <xf numFmtId="164" fontId="11" fillId="0" borderId="23" xfId="1" applyNumberFormat="1" applyFont="1" applyBorder="1"/>
    <xf numFmtId="164" fontId="11" fillId="0" borderId="24" xfId="1" applyNumberFormat="1" applyFont="1" applyBorder="1"/>
    <xf numFmtId="164" fontId="9" fillId="0" borderId="24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3" xfId="2" applyNumberFormat="1" applyFont="1" applyBorder="1" applyAlignment="1">
      <alignment horizontal="center" vertical="center" wrapText="1"/>
    </xf>
    <xf numFmtId="3" fontId="6" fillId="7" borderId="25" xfId="0" applyNumberFormat="1" applyFont="1" applyFill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 wrapText="1"/>
    </xf>
    <xf numFmtId="14" fontId="10" fillId="0" borderId="3" xfId="1" applyNumberFormat="1" applyFont="1" applyBorder="1" applyAlignment="1">
      <alignment horizontal="center" vertical="center"/>
    </xf>
    <xf numFmtId="14" fontId="10" fillId="2" borderId="3" xfId="1" applyNumberFormat="1" applyFont="1" applyFill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wrapText="1"/>
    </xf>
    <xf numFmtId="164" fontId="11" fillId="2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wrapText="1"/>
    </xf>
    <xf numFmtId="164" fontId="10" fillId="6" borderId="3" xfId="1" applyNumberFormat="1" applyFont="1" applyFill="1" applyBorder="1" applyAlignment="1">
      <alignment horizontal="center" wrapText="1"/>
    </xf>
    <xf numFmtId="3" fontId="0" fillId="9" borderId="3" xfId="0" applyNumberFormat="1" applyFon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vertical="center"/>
    </xf>
    <xf numFmtId="164" fontId="11" fillId="0" borderId="24" xfId="1" applyNumberFormat="1" applyFont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wrapText="1"/>
    </xf>
    <xf numFmtId="164" fontId="11" fillId="2" borderId="9" xfId="1" applyNumberFormat="1" applyFont="1" applyFill="1" applyBorder="1" applyAlignment="1">
      <alignment wrapText="1"/>
    </xf>
    <xf numFmtId="164" fontId="10" fillId="0" borderId="3" xfId="0" applyNumberFormat="1" applyFont="1" applyFill="1" applyBorder="1" applyAlignment="1">
      <alignment horizontal="left" wrapText="1"/>
    </xf>
    <xf numFmtId="164" fontId="10" fillId="0" borderId="3" xfId="0" applyNumberFormat="1" applyFont="1" applyFill="1" applyBorder="1" applyAlignment="1"/>
    <xf numFmtId="164" fontId="10" fillId="0" borderId="3" xfId="0" applyNumberFormat="1" applyFont="1" applyFill="1" applyBorder="1" applyAlignment="1">
      <alignment horizontal="left" vertical="center" wrapText="1"/>
    </xf>
    <xf numFmtId="164" fontId="11" fillId="0" borderId="24" xfId="1" applyNumberFormat="1" applyFont="1" applyFill="1" applyBorder="1"/>
    <xf numFmtId="3" fontId="6" fillId="8" borderId="24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 wrapText="1"/>
    </xf>
    <xf numFmtId="164" fontId="10" fillId="0" borderId="3" xfId="1" applyNumberFormat="1" applyFont="1" applyBorder="1" applyAlignment="1">
      <alignment horizontal="left"/>
    </xf>
    <xf numFmtId="164" fontId="11" fillId="0" borderId="3" xfId="1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 wrapText="1"/>
    </xf>
    <xf numFmtId="14" fontId="8" fillId="0" borderId="3" xfId="0" applyNumberFormat="1" applyFont="1" applyBorder="1" applyAlignment="1">
      <alignment horizontal="center" vertical="center"/>
    </xf>
    <xf numFmtId="14" fontId="10" fillId="0" borderId="4" xfId="1" applyNumberFormat="1" applyFont="1" applyFill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9" borderId="4" xfId="0" applyNumberFormat="1" applyFont="1" applyFill="1" applyBorder="1" applyAlignment="1">
      <alignment vertical="center"/>
    </xf>
    <xf numFmtId="3" fontId="0" fillId="7" borderId="4" xfId="0" applyNumberFormat="1" applyFont="1" applyFill="1" applyBorder="1" applyAlignment="1">
      <alignment vertical="center"/>
    </xf>
    <xf numFmtId="3" fontId="0" fillId="7" borderId="27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1" applyNumberFormat="1" applyFont="1" applyFill="1" applyBorder="1" applyAlignment="1">
      <alignment vertical="center"/>
    </xf>
    <xf numFmtId="164" fontId="8" fillId="0" borderId="4" xfId="0" applyNumberFormat="1" applyFont="1" applyBorder="1" applyAlignment="1">
      <alignment vertical="center" wrapText="1"/>
    </xf>
    <xf numFmtId="164" fontId="10" fillId="0" borderId="22" xfId="1" applyNumberFormat="1" applyFont="1" applyBorder="1" applyAlignment="1">
      <alignment horizontal="center" vertical="center"/>
    </xf>
    <xf numFmtId="3" fontId="0" fillId="7" borderId="11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11" fillId="0" borderId="5" xfId="1" applyNumberFormat="1" applyFont="1" applyFill="1" applyBorder="1"/>
    <xf numFmtId="164" fontId="11" fillId="0" borderId="5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/>
    </xf>
    <xf numFmtId="14" fontId="10" fillId="0" borderId="5" xfId="1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10" fillId="0" borderId="3" xfId="1" applyNumberFormat="1" applyFont="1" applyBorder="1"/>
    <xf numFmtId="164" fontId="11" fillId="0" borderId="3" xfId="1" applyNumberFormat="1" applyFont="1" applyBorder="1" applyAlignment="1">
      <alignment horizontal="center" wrapText="1"/>
    </xf>
    <xf numFmtId="164" fontId="11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vertical="center"/>
    </xf>
    <xf numFmtId="3" fontId="6" fillId="9" borderId="3" xfId="0" applyNumberFormat="1" applyFont="1" applyFill="1" applyBorder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3" fontId="0" fillId="5" borderId="7" xfId="0" applyNumberFormat="1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3" fontId="6" fillId="9" borderId="24" xfId="0" applyNumberFormat="1" applyFont="1" applyFill="1" applyBorder="1" applyAlignment="1">
      <alignment horizontal="center" vertical="center"/>
    </xf>
    <xf numFmtId="3" fontId="0" fillId="8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8" fillId="0" borderId="3" xfId="2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20" xfId="2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0" fontId="4" fillId="5" borderId="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164" fontId="0" fillId="0" borderId="5" xfId="2" applyNumberFormat="1" applyFont="1" applyBorder="1" applyAlignment="1">
      <alignment horizontal="center" vertical="center" wrapText="1"/>
    </xf>
    <xf numFmtId="164" fontId="0" fillId="0" borderId="28" xfId="2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wrapText="1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9" xfId="2" applyNumberFormat="1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22" xfId="2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28" xfId="2" applyNumberFormat="1" applyFont="1" applyBorder="1" applyAlignment="1">
      <alignment horizontal="center" vertical="center" wrapText="1"/>
    </xf>
    <xf numFmtId="164" fontId="9" fillId="0" borderId="29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11" fillId="0" borderId="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48"/>
  <sheetViews>
    <sheetView topLeftCell="A121" zoomScale="59" zoomScaleNormal="59" workbookViewId="0">
      <selection activeCell="B125" sqref="B125:B126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2.7109375" style="27" customWidth="1"/>
    <col min="5" max="7" width="41.28515625" style="27" hidden="1" customWidth="1"/>
    <col min="8" max="8" width="17.28515625" style="27" hidden="1" customWidth="1"/>
    <col min="9" max="9" width="14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62</v>
      </c>
      <c r="L3" s="204"/>
      <c r="M3" s="204"/>
      <c r="N3" s="204"/>
      <c r="O3" s="204"/>
      <c r="P3" s="204"/>
      <c r="Q3" s="204"/>
      <c r="R3" s="204" t="s">
        <v>200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67</v>
      </c>
      <c r="D12" s="152" t="s">
        <v>167</v>
      </c>
      <c r="E12" s="67" t="s">
        <v>129</v>
      </c>
      <c r="F12" s="67" t="s">
        <v>130</v>
      </c>
      <c r="G12" s="67" t="s">
        <v>131</v>
      </c>
      <c r="H12" s="147"/>
      <c r="I12" s="149" t="s">
        <v>67</v>
      </c>
      <c r="J12" s="148">
        <f t="shared" ref="J12" si="0">SUM(O12:AC12)</f>
        <v>2941.2000000000007</v>
      </c>
      <c r="K12" s="178"/>
      <c r="L12" s="142">
        <v>43831</v>
      </c>
      <c r="M12" s="142">
        <v>49309</v>
      </c>
      <c r="N12" s="59"/>
      <c r="O12" s="143">
        <f>0.15*$C$125</f>
        <v>83.1</v>
      </c>
      <c r="P12" s="144">
        <f t="shared" ref="P12:AC12" si="1">0.15*$K$121</f>
        <v>204.15</v>
      </c>
      <c r="Q12" s="144">
        <f t="shared" si="1"/>
        <v>204.15</v>
      </c>
      <c r="R12" s="144">
        <f t="shared" si="1"/>
        <v>204.15</v>
      </c>
      <c r="S12" s="144">
        <f t="shared" si="1"/>
        <v>204.15</v>
      </c>
      <c r="T12" s="145">
        <f t="shared" si="1"/>
        <v>204.15</v>
      </c>
      <c r="U12" s="145">
        <f t="shared" si="1"/>
        <v>204.15</v>
      </c>
      <c r="V12" s="145">
        <f t="shared" si="1"/>
        <v>204.15</v>
      </c>
      <c r="W12" s="145">
        <f t="shared" si="1"/>
        <v>204.15</v>
      </c>
      <c r="X12" s="145">
        <f t="shared" si="1"/>
        <v>204.15</v>
      </c>
      <c r="Y12" s="145">
        <f t="shared" si="1"/>
        <v>204.15</v>
      </c>
      <c r="Z12" s="145">
        <f t="shared" si="1"/>
        <v>204.15</v>
      </c>
      <c r="AA12" s="145">
        <f t="shared" si="1"/>
        <v>204.15</v>
      </c>
      <c r="AB12" s="145">
        <f t="shared" si="1"/>
        <v>204.15</v>
      </c>
      <c r="AC12" s="146">
        <f t="shared" si="1"/>
        <v>204.15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8"/>
      <c r="J13" s="111"/>
      <c r="K13" s="82"/>
      <c r="L13" s="108"/>
      <c r="M13" s="109"/>
      <c r="N13" s="82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ht="15" customHeight="1" x14ac:dyDescent="0.25">
      <c r="A14" s="48"/>
      <c r="B14" s="49" t="s">
        <v>1</v>
      </c>
      <c r="C14" s="82"/>
      <c r="D14" s="82"/>
      <c r="E14" s="82"/>
      <c r="F14" s="82"/>
      <c r="G14" s="82"/>
      <c r="H14" s="43"/>
      <c r="I14" s="111"/>
      <c r="J14" s="111"/>
      <c r="K14" s="126"/>
      <c r="L14" s="108"/>
      <c r="M14" s="109"/>
      <c r="N14" s="126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2.75" customHeight="1" x14ac:dyDescent="0.25">
      <c r="A15" s="37">
        <v>23</v>
      </c>
      <c r="B15" s="31"/>
      <c r="C15" s="52" t="s">
        <v>68</v>
      </c>
      <c r="D15" s="57" t="s">
        <v>203</v>
      </c>
      <c r="E15" s="33" t="s">
        <v>173</v>
      </c>
      <c r="F15" s="53" t="s">
        <v>172</v>
      </c>
      <c r="G15" s="53" t="s">
        <v>174</v>
      </c>
      <c r="H15" s="54"/>
      <c r="I15" s="112" t="s">
        <v>207</v>
      </c>
      <c r="J15" s="115">
        <f>SUM(O15:AC15)</f>
        <v>135</v>
      </c>
      <c r="K15" s="55"/>
      <c r="L15" s="106">
        <v>44197</v>
      </c>
      <c r="M15" s="107">
        <v>44561</v>
      </c>
      <c r="N15" s="56" t="s">
        <v>74</v>
      </c>
      <c r="O15" s="21"/>
      <c r="P15" s="2">
        <v>135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24</v>
      </c>
      <c r="B16" s="31"/>
      <c r="C16" s="52" t="s">
        <v>67</v>
      </c>
      <c r="D16" s="57" t="s">
        <v>204</v>
      </c>
      <c r="E16" s="33" t="s">
        <v>173</v>
      </c>
      <c r="F16" s="53" t="s">
        <v>172</v>
      </c>
      <c r="G16" s="53" t="s">
        <v>174</v>
      </c>
      <c r="H16" s="54"/>
      <c r="I16" s="112" t="s">
        <v>207</v>
      </c>
      <c r="J16" s="115">
        <f>SUM(O16:AC16)</f>
        <v>51</v>
      </c>
      <c r="K16" s="55"/>
      <c r="L16" s="106">
        <v>44197</v>
      </c>
      <c r="M16" s="107">
        <v>44561</v>
      </c>
      <c r="N16" s="56" t="s">
        <v>74</v>
      </c>
      <c r="O16" s="21"/>
      <c r="P16" s="2">
        <v>51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25</v>
      </c>
      <c r="B17" s="31"/>
      <c r="C17" s="52" t="s">
        <v>69</v>
      </c>
      <c r="D17" s="58" t="s">
        <v>217</v>
      </c>
      <c r="E17" s="33" t="s">
        <v>173</v>
      </c>
      <c r="F17" s="53" t="s">
        <v>172</v>
      </c>
      <c r="G17" s="53" t="s">
        <v>174</v>
      </c>
      <c r="H17" s="54"/>
      <c r="I17" s="112" t="s">
        <v>207</v>
      </c>
      <c r="J17" s="115">
        <f>SUM(O17:AC17)</f>
        <v>41</v>
      </c>
      <c r="K17" s="55"/>
      <c r="L17" s="106">
        <v>44197</v>
      </c>
      <c r="M17" s="107">
        <v>44561</v>
      </c>
      <c r="N17" s="56" t="s">
        <v>74</v>
      </c>
      <c r="O17" s="21"/>
      <c r="P17" s="2">
        <v>41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82"/>
      <c r="D18" s="82"/>
      <c r="E18" s="82"/>
      <c r="F18" s="82"/>
      <c r="G18" s="82"/>
      <c r="H18" s="50"/>
      <c r="I18" s="111"/>
      <c r="J18" s="124"/>
      <c r="K18" s="126"/>
      <c r="L18" s="109"/>
      <c r="M18" s="109"/>
      <c r="N18" s="126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1"/>
    </row>
    <row r="19" spans="1:29" x14ac:dyDescent="0.25">
      <c r="A19" s="48"/>
      <c r="B19" s="49" t="s">
        <v>1</v>
      </c>
      <c r="C19" s="82"/>
      <c r="D19" s="82"/>
      <c r="E19" s="82"/>
      <c r="F19" s="82"/>
      <c r="G19" s="82"/>
      <c r="H19" s="50"/>
      <c r="I19" s="111"/>
      <c r="J19" s="124"/>
      <c r="K19" s="126"/>
      <c r="L19" s="109"/>
      <c r="M19" s="109"/>
      <c r="N19" s="126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x14ac:dyDescent="0.25">
      <c r="A20" s="60"/>
      <c r="B20" s="31"/>
      <c r="C20" s="32"/>
      <c r="D20" s="39"/>
      <c r="E20" s="52"/>
      <c r="F20" s="134"/>
      <c r="G20" s="65"/>
      <c r="H20" s="35"/>
      <c r="I20" s="113"/>
      <c r="J20" s="115"/>
      <c r="K20" s="36"/>
      <c r="L20" s="105"/>
      <c r="M20" s="105"/>
      <c r="N20" s="59"/>
      <c r="O20" s="1"/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x14ac:dyDescent="0.25">
      <c r="A21" s="48"/>
      <c r="B21" s="50" t="s">
        <v>5</v>
      </c>
      <c r="C21" s="82"/>
      <c r="D21" s="82"/>
      <c r="E21" s="82"/>
      <c r="F21" s="82"/>
      <c r="G21" s="82"/>
      <c r="H21" s="50"/>
      <c r="I21" s="111"/>
      <c r="J21" s="124"/>
      <c r="K21" s="126"/>
      <c r="L21" s="109"/>
      <c r="M21" s="109"/>
      <c r="N21" s="126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1"/>
    </row>
    <row r="22" spans="1:29" x14ac:dyDescent="0.25">
      <c r="A22" s="48"/>
      <c r="B22" s="49" t="s">
        <v>1</v>
      </c>
      <c r="C22" s="82"/>
      <c r="D22" s="82"/>
      <c r="E22" s="82"/>
      <c r="F22" s="82"/>
      <c r="G22" s="82"/>
      <c r="H22" s="50"/>
      <c r="I22" s="111"/>
      <c r="J22" s="124"/>
      <c r="K22" s="126"/>
      <c r="L22" s="109"/>
      <c r="M22" s="109"/>
      <c r="N22" s="126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ht="60" x14ac:dyDescent="0.25">
      <c r="A23" s="30">
        <v>5</v>
      </c>
      <c r="B23" s="31"/>
      <c r="C23" s="65" t="s">
        <v>239</v>
      </c>
      <c r="D23" s="65" t="s">
        <v>243</v>
      </c>
      <c r="E23" s="34" t="s">
        <v>164</v>
      </c>
      <c r="F23" s="34" t="s">
        <v>138</v>
      </c>
      <c r="G23" s="34" t="s">
        <v>137</v>
      </c>
      <c r="H23" s="35"/>
      <c r="I23" s="113" t="s">
        <v>207</v>
      </c>
      <c r="J23" s="115">
        <f t="shared" ref="J23:J33" si="2">SUM(O23:AC23)</f>
        <v>81</v>
      </c>
      <c r="K23" s="36"/>
      <c r="L23" s="105">
        <v>43831</v>
      </c>
      <c r="M23" s="105">
        <v>44196</v>
      </c>
      <c r="N23" s="59" t="s">
        <v>49</v>
      </c>
      <c r="O23" s="1">
        <v>81</v>
      </c>
      <c r="P23" s="2"/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7">
        <v>41</v>
      </c>
      <c r="B24" s="31"/>
      <c r="C24" s="65" t="s">
        <v>67</v>
      </c>
      <c r="D24" s="65" t="s">
        <v>168</v>
      </c>
      <c r="E24" s="34" t="s">
        <v>164</v>
      </c>
      <c r="F24" s="34" t="s">
        <v>138</v>
      </c>
      <c r="G24" s="34" t="s">
        <v>137</v>
      </c>
      <c r="H24" s="35"/>
      <c r="I24" s="113" t="s">
        <v>207</v>
      </c>
      <c r="J24" s="115">
        <f t="shared" si="2"/>
        <v>124</v>
      </c>
      <c r="K24" s="36"/>
      <c r="L24" s="105">
        <v>44197</v>
      </c>
      <c r="M24" s="105">
        <v>45657</v>
      </c>
      <c r="N24" s="59" t="s">
        <v>74</v>
      </c>
      <c r="O24" s="1"/>
      <c r="P24" s="2">
        <v>31</v>
      </c>
      <c r="Q24" s="2">
        <v>31</v>
      </c>
      <c r="R24" s="2">
        <v>31</v>
      </c>
      <c r="S24" s="2">
        <v>31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7">
        <v>42</v>
      </c>
      <c r="B25" s="31"/>
      <c r="C25" s="65" t="s">
        <v>67</v>
      </c>
      <c r="D25" s="65" t="s">
        <v>170</v>
      </c>
      <c r="E25" s="34" t="s">
        <v>164</v>
      </c>
      <c r="F25" s="34" t="s">
        <v>138</v>
      </c>
      <c r="G25" s="34" t="s">
        <v>137</v>
      </c>
      <c r="H25" s="35"/>
      <c r="I25" s="113" t="s">
        <v>207</v>
      </c>
      <c r="J25" s="115">
        <f t="shared" si="2"/>
        <v>124</v>
      </c>
      <c r="K25" s="36"/>
      <c r="L25" s="105">
        <v>44197</v>
      </c>
      <c r="M25" s="105">
        <v>45657</v>
      </c>
      <c r="N25" s="59" t="s">
        <v>74</v>
      </c>
      <c r="O25" s="1"/>
      <c r="P25" s="2">
        <v>31</v>
      </c>
      <c r="Q25" s="2">
        <v>31</v>
      </c>
      <c r="R25" s="2">
        <v>31</v>
      </c>
      <c r="S25" s="2">
        <v>31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37">
        <v>43</v>
      </c>
      <c r="B26" s="31"/>
      <c r="C26" s="65" t="s">
        <v>68</v>
      </c>
      <c r="D26" s="65" t="s">
        <v>168</v>
      </c>
      <c r="E26" s="34" t="s">
        <v>164</v>
      </c>
      <c r="F26" s="34" t="s">
        <v>138</v>
      </c>
      <c r="G26" s="34" t="s">
        <v>137</v>
      </c>
      <c r="H26" s="35"/>
      <c r="I26" s="113" t="s">
        <v>207</v>
      </c>
      <c r="J26" s="115">
        <f t="shared" si="2"/>
        <v>116</v>
      </c>
      <c r="K26" s="36"/>
      <c r="L26" s="106">
        <v>44197</v>
      </c>
      <c r="M26" s="107">
        <v>45657</v>
      </c>
      <c r="N26" s="59" t="s">
        <v>74</v>
      </c>
      <c r="O26" s="1"/>
      <c r="P26" s="2">
        <v>29</v>
      </c>
      <c r="Q26" s="2">
        <v>29</v>
      </c>
      <c r="R26" s="2">
        <v>29</v>
      </c>
      <c r="S26" s="2">
        <v>29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37">
        <v>44</v>
      </c>
      <c r="B27" s="31"/>
      <c r="C27" s="65" t="s">
        <v>68</v>
      </c>
      <c r="D27" s="65" t="s">
        <v>170</v>
      </c>
      <c r="E27" s="34" t="s">
        <v>164</v>
      </c>
      <c r="F27" s="34" t="s">
        <v>138</v>
      </c>
      <c r="G27" s="34" t="s">
        <v>137</v>
      </c>
      <c r="H27" s="35"/>
      <c r="I27" s="113" t="s">
        <v>207</v>
      </c>
      <c r="J27" s="115">
        <f t="shared" si="2"/>
        <v>116</v>
      </c>
      <c r="K27" s="36"/>
      <c r="L27" s="106">
        <v>44197</v>
      </c>
      <c r="M27" s="107">
        <v>45657</v>
      </c>
      <c r="N27" s="59" t="s">
        <v>74</v>
      </c>
      <c r="O27" s="1"/>
      <c r="P27" s="2">
        <v>29</v>
      </c>
      <c r="Q27" s="2">
        <v>29</v>
      </c>
      <c r="R27" s="2">
        <v>29</v>
      </c>
      <c r="S27" s="2">
        <v>29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7">
        <v>45</v>
      </c>
      <c r="B28" s="31"/>
      <c r="C28" s="65" t="s">
        <v>69</v>
      </c>
      <c r="D28" s="65" t="s">
        <v>168</v>
      </c>
      <c r="E28" s="34" t="s">
        <v>164</v>
      </c>
      <c r="F28" s="34" t="s">
        <v>138</v>
      </c>
      <c r="G28" s="34" t="s">
        <v>137</v>
      </c>
      <c r="H28" s="35"/>
      <c r="I28" s="113" t="s">
        <v>207</v>
      </c>
      <c r="J28" s="115">
        <f t="shared" si="2"/>
        <v>248</v>
      </c>
      <c r="K28" s="36"/>
      <c r="L28" s="105">
        <v>44197</v>
      </c>
      <c r="M28" s="105">
        <v>45657</v>
      </c>
      <c r="N28" s="59" t="s">
        <v>74</v>
      </c>
      <c r="O28" s="1"/>
      <c r="P28" s="2">
        <v>62</v>
      </c>
      <c r="Q28" s="2">
        <v>62</v>
      </c>
      <c r="R28" s="2">
        <v>62</v>
      </c>
      <c r="S28" s="2">
        <v>62</v>
      </c>
      <c r="T28" s="3"/>
      <c r="U28" s="3"/>
      <c r="V28" s="3"/>
      <c r="W28" s="3"/>
      <c r="X28" s="3"/>
      <c r="Y28" s="3"/>
      <c r="Z28" s="3"/>
      <c r="AA28" s="3"/>
      <c r="AB28" s="3"/>
      <c r="AC28" s="23"/>
    </row>
    <row r="29" spans="1:29" ht="60" x14ac:dyDescent="0.25">
      <c r="A29" s="37">
        <v>46</v>
      </c>
      <c r="B29" s="31"/>
      <c r="C29" s="65" t="s">
        <v>69</v>
      </c>
      <c r="D29" s="65" t="s">
        <v>170</v>
      </c>
      <c r="E29" s="34" t="s">
        <v>164</v>
      </c>
      <c r="F29" s="34" t="s">
        <v>138</v>
      </c>
      <c r="G29" s="34" t="s">
        <v>137</v>
      </c>
      <c r="H29" s="35"/>
      <c r="I29" s="113" t="s">
        <v>207</v>
      </c>
      <c r="J29" s="115">
        <f t="shared" si="2"/>
        <v>248</v>
      </c>
      <c r="K29" s="36"/>
      <c r="L29" s="105">
        <v>44197</v>
      </c>
      <c r="M29" s="105">
        <v>45657</v>
      </c>
      <c r="N29" s="59" t="s">
        <v>74</v>
      </c>
      <c r="O29" s="1"/>
      <c r="P29" s="2">
        <v>62</v>
      </c>
      <c r="Q29" s="2">
        <v>62</v>
      </c>
      <c r="R29" s="2">
        <v>62</v>
      </c>
      <c r="S29" s="2">
        <v>62</v>
      </c>
      <c r="T29" s="3"/>
      <c r="U29" s="3"/>
      <c r="V29" s="3"/>
      <c r="W29" s="3"/>
      <c r="X29" s="3"/>
      <c r="Y29" s="3"/>
      <c r="Z29" s="3"/>
      <c r="AA29" s="3"/>
      <c r="AB29" s="3"/>
      <c r="AC29" s="23"/>
    </row>
    <row r="30" spans="1:29" ht="60" x14ac:dyDescent="0.25">
      <c r="A30" s="37">
        <v>47</v>
      </c>
      <c r="B30" s="31"/>
      <c r="C30" s="65" t="s">
        <v>66</v>
      </c>
      <c r="D30" s="65" t="s">
        <v>168</v>
      </c>
      <c r="E30" s="34" t="s">
        <v>164</v>
      </c>
      <c r="F30" s="34" t="s">
        <v>138</v>
      </c>
      <c r="G30" s="34" t="s">
        <v>137</v>
      </c>
      <c r="H30" s="35"/>
      <c r="I30" s="113" t="s">
        <v>207</v>
      </c>
      <c r="J30" s="115">
        <f t="shared" si="2"/>
        <v>560</v>
      </c>
      <c r="K30" s="36"/>
      <c r="L30" s="105">
        <v>44197</v>
      </c>
      <c r="M30" s="105">
        <v>45657</v>
      </c>
      <c r="N30" s="59" t="s">
        <v>74</v>
      </c>
      <c r="O30" s="1"/>
      <c r="P30" s="2">
        <v>140</v>
      </c>
      <c r="Q30" s="2">
        <v>140</v>
      </c>
      <c r="R30" s="2">
        <v>140</v>
      </c>
      <c r="S30" s="2">
        <v>140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37">
        <v>48</v>
      </c>
      <c r="B31" s="31"/>
      <c r="C31" s="65" t="s">
        <v>66</v>
      </c>
      <c r="D31" s="65" t="s">
        <v>170</v>
      </c>
      <c r="E31" s="34" t="s">
        <v>164</v>
      </c>
      <c r="F31" s="34" t="s">
        <v>138</v>
      </c>
      <c r="G31" s="34" t="s">
        <v>137</v>
      </c>
      <c r="H31" s="35"/>
      <c r="I31" s="113" t="s">
        <v>207</v>
      </c>
      <c r="J31" s="115">
        <f t="shared" si="2"/>
        <v>560</v>
      </c>
      <c r="K31" s="36"/>
      <c r="L31" s="105">
        <v>44197</v>
      </c>
      <c r="M31" s="105">
        <v>45657</v>
      </c>
      <c r="N31" s="59" t="s">
        <v>74</v>
      </c>
      <c r="O31" s="1"/>
      <c r="P31" s="2">
        <v>140</v>
      </c>
      <c r="Q31" s="2">
        <v>140</v>
      </c>
      <c r="R31" s="2">
        <v>140</v>
      </c>
      <c r="S31" s="2">
        <v>140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37">
        <v>49</v>
      </c>
      <c r="B32" s="31"/>
      <c r="C32" s="65" t="s">
        <v>70</v>
      </c>
      <c r="D32" s="65" t="s">
        <v>168</v>
      </c>
      <c r="E32" s="34" t="s">
        <v>164</v>
      </c>
      <c r="F32" s="34" t="s">
        <v>138</v>
      </c>
      <c r="G32" s="34" t="s">
        <v>137</v>
      </c>
      <c r="H32" s="35"/>
      <c r="I32" s="113" t="s">
        <v>207</v>
      </c>
      <c r="J32" s="115">
        <f t="shared" si="2"/>
        <v>140</v>
      </c>
      <c r="K32" s="36"/>
      <c r="L32" s="105">
        <v>44197</v>
      </c>
      <c r="M32" s="105">
        <v>45657</v>
      </c>
      <c r="N32" s="59" t="s">
        <v>74</v>
      </c>
      <c r="O32" s="1"/>
      <c r="P32" s="2">
        <v>35</v>
      </c>
      <c r="Q32" s="2">
        <v>35</v>
      </c>
      <c r="R32" s="2">
        <v>35</v>
      </c>
      <c r="S32" s="2">
        <v>35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37">
        <v>50</v>
      </c>
      <c r="B33" s="31"/>
      <c r="C33" s="65" t="s">
        <v>70</v>
      </c>
      <c r="D33" s="65" t="s">
        <v>170</v>
      </c>
      <c r="E33" s="34" t="s">
        <v>164</v>
      </c>
      <c r="F33" s="34" t="s">
        <v>138</v>
      </c>
      <c r="G33" s="34" t="s">
        <v>137</v>
      </c>
      <c r="H33" s="35"/>
      <c r="I33" s="113" t="s">
        <v>207</v>
      </c>
      <c r="J33" s="115">
        <f t="shared" si="2"/>
        <v>140</v>
      </c>
      <c r="K33" s="36"/>
      <c r="L33" s="105">
        <v>44197</v>
      </c>
      <c r="M33" s="105">
        <v>45657</v>
      </c>
      <c r="N33" s="59" t="s">
        <v>74</v>
      </c>
      <c r="O33" s="1"/>
      <c r="P33" s="2">
        <v>35</v>
      </c>
      <c r="Q33" s="2">
        <v>35</v>
      </c>
      <c r="R33" s="2">
        <v>35</v>
      </c>
      <c r="S33" s="2">
        <v>35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37">
        <v>120</v>
      </c>
      <c r="B34" s="31"/>
      <c r="C34" s="65" t="s">
        <v>67</v>
      </c>
      <c r="D34" s="65" t="s">
        <v>168</v>
      </c>
      <c r="E34" s="34" t="s">
        <v>164</v>
      </c>
      <c r="F34" s="34" t="s">
        <v>138</v>
      </c>
      <c r="G34" s="34" t="s">
        <v>137</v>
      </c>
      <c r="H34" s="35"/>
      <c r="I34" s="113" t="s">
        <v>207</v>
      </c>
      <c r="J34" s="115">
        <f t="shared" ref="J34" si="3">SUM(O34:AC34)</f>
        <v>270</v>
      </c>
      <c r="K34" s="36"/>
      <c r="L34" s="105">
        <v>45658</v>
      </c>
      <c r="M34" s="105">
        <v>49309</v>
      </c>
      <c r="N34" s="38" t="s">
        <v>50</v>
      </c>
      <c r="O34" s="1"/>
      <c r="P34" s="2"/>
      <c r="Q34" s="2"/>
      <c r="R34" s="2"/>
      <c r="S34" s="2"/>
      <c r="T34" s="3">
        <v>27</v>
      </c>
      <c r="U34" s="3">
        <v>27</v>
      </c>
      <c r="V34" s="3">
        <v>27</v>
      </c>
      <c r="W34" s="3">
        <v>27</v>
      </c>
      <c r="X34" s="3">
        <v>27</v>
      </c>
      <c r="Y34" s="3">
        <v>27</v>
      </c>
      <c r="Z34" s="3">
        <v>27</v>
      </c>
      <c r="AA34" s="3">
        <v>27</v>
      </c>
      <c r="AB34" s="3">
        <v>27</v>
      </c>
      <c r="AC34" s="4">
        <v>27</v>
      </c>
    </row>
    <row r="35" spans="1:29" ht="65.25" customHeight="1" x14ac:dyDescent="0.25">
      <c r="A35" s="37">
        <v>121</v>
      </c>
      <c r="B35" s="31"/>
      <c r="C35" s="65" t="s">
        <v>67</v>
      </c>
      <c r="D35" s="65" t="s">
        <v>170</v>
      </c>
      <c r="E35" s="34" t="s">
        <v>164</v>
      </c>
      <c r="F35" s="34" t="s">
        <v>138</v>
      </c>
      <c r="G35" s="34" t="s">
        <v>137</v>
      </c>
      <c r="H35" s="35"/>
      <c r="I35" s="113" t="s">
        <v>207</v>
      </c>
      <c r="J35" s="115">
        <f t="shared" ref="J35:J41" si="4">SUM(O35:AC35)</f>
        <v>270</v>
      </c>
      <c r="K35" s="36"/>
      <c r="L35" s="105">
        <v>45658</v>
      </c>
      <c r="M35" s="105">
        <v>49309</v>
      </c>
      <c r="N35" s="38" t="s">
        <v>50</v>
      </c>
      <c r="O35" s="1"/>
      <c r="P35" s="2"/>
      <c r="Q35" s="2"/>
      <c r="R35" s="2"/>
      <c r="S35" s="2"/>
      <c r="T35" s="3">
        <v>27</v>
      </c>
      <c r="U35" s="3">
        <v>27</v>
      </c>
      <c r="V35" s="3">
        <v>27</v>
      </c>
      <c r="W35" s="3">
        <v>27</v>
      </c>
      <c r="X35" s="3">
        <v>27</v>
      </c>
      <c r="Y35" s="3">
        <v>27</v>
      </c>
      <c r="Z35" s="3">
        <v>27</v>
      </c>
      <c r="AA35" s="3">
        <v>27</v>
      </c>
      <c r="AB35" s="3">
        <v>27</v>
      </c>
      <c r="AC35" s="4">
        <v>27</v>
      </c>
    </row>
    <row r="36" spans="1:29" ht="60" x14ac:dyDescent="0.25">
      <c r="A36" s="37">
        <v>122</v>
      </c>
      <c r="B36" s="31"/>
      <c r="C36" s="65" t="s">
        <v>68</v>
      </c>
      <c r="D36" s="65" t="s">
        <v>168</v>
      </c>
      <c r="E36" s="34" t="s">
        <v>164</v>
      </c>
      <c r="F36" s="34" t="s">
        <v>138</v>
      </c>
      <c r="G36" s="34" t="s">
        <v>137</v>
      </c>
      <c r="H36" s="35"/>
      <c r="I36" s="113" t="s">
        <v>207</v>
      </c>
      <c r="J36" s="115">
        <f t="shared" si="4"/>
        <v>610</v>
      </c>
      <c r="K36" s="36"/>
      <c r="L36" s="105">
        <v>45658</v>
      </c>
      <c r="M36" s="105">
        <v>49309</v>
      </c>
      <c r="N36" s="38" t="s">
        <v>50</v>
      </c>
      <c r="O36" s="1"/>
      <c r="P36" s="2"/>
      <c r="Q36" s="2"/>
      <c r="R36" s="2"/>
      <c r="S36" s="2"/>
      <c r="T36" s="3">
        <v>61</v>
      </c>
      <c r="U36" s="3">
        <v>61</v>
      </c>
      <c r="V36" s="3">
        <v>61</v>
      </c>
      <c r="W36" s="3">
        <v>61</v>
      </c>
      <c r="X36" s="3">
        <v>61</v>
      </c>
      <c r="Y36" s="3">
        <v>61</v>
      </c>
      <c r="Z36" s="3">
        <v>61</v>
      </c>
      <c r="AA36" s="3">
        <v>61</v>
      </c>
      <c r="AB36" s="3">
        <v>61</v>
      </c>
      <c r="AC36" s="4">
        <v>61</v>
      </c>
    </row>
    <row r="37" spans="1:29" ht="60" x14ac:dyDescent="0.25">
      <c r="A37" s="37">
        <v>123</v>
      </c>
      <c r="B37" s="31"/>
      <c r="C37" s="65" t="s">
        <v>68</v>
      </c>
      <c r="D37" s="65" t="s">
        <v>170</v>
      </c>
      <c r="E37" s="34" t="s">
        <v>164</v>
      </c>
      <c r="F37" s="34" t="s">
        <v>138</v>
      </c>
      <c r="G37" s="34" t="s">
        <v>137</v>
      </c>
      <c r="H37" s="35"/>
      <c r="I37" s="113" t="s">
        <v>207</v>
      </c>
      <c r="J37" s="115">
        <f t="shared" si="4"/>
        <v>610</v>
      </c>
      <c r="K37" s="36"/>
      <c r="L37" s="105">
        <v>45658</v>
      </c>
      <c r="M37" s="105">
        <v>49309</v>
      </c>
      <c r="N37" s="38" t="s">
        <v>50</v>
      </c>
      <c r="O37" s="1"/>
      <c r="P37" s="2"/>
      <c r="Q37" s="2"/>
      <c r="R37" s="2"/>
      <c r="S37" s="2"/>
      <c r="T37" s="3">
        <v>61</v>
      </c>
      <c r="U37" s="3">
        <v>61</v>
      </c>
      <c r="V37" s="3">
        <v>61</v>
      </c>
      <c r="W37" s="3">
        <v>61</v>
      </c>
      <c r="X37" s="3">
        <v>61</v>
      </c>
      <c r="Y37" s="3">
        <v>61</v>
      </c>
      <c r="Z37" s="3">
        <v>61</v>
      </c>
      <c r="AA37" s="3">
        <v>61</v>
      </c>
      <c r="AB37" s="3">
        <v>61</v>
      </c>
      <c r="AC37" s="4">
        <v>61</v>
      </c>
    </row>
    <row r="38" spans="1:29" ht="60" x14ac:dyDescent="0.25">
      <c r="A38" s="37">
        <v>124</v>
      </c>
      <c r="B38" s="31"/>
      <c r="C38" s="65" t="s">
        <v>69</v>
      </c>
      <c r="D38" s="65" t="s">
        <v>168</v>
      </c>
      <c r="E38" s="34" t="s">
        <v>164</v>
      </c>
      <c r="F38" s="34" t="s">
        <v>138</v>
      </c>
      <c r="G38" s="34" t="s">
        <v>137</v>
      </c>
      <c r="H38" s="35"/>
      <c r="I38" s="113" t="s">
        <v>207</v>
      </c>
      <c r="J38" s="115">
        <f t="shared" si="4"/>
        <v>530</v>
      </c>
      <c r="K38" s="36"/>
      <c r="L38" s="105">
        <v>45658</v>
      </c>
      <c r="M38" s="105">
        <v>49309</v>
      </c>
      <c r="N38" s="38" t="s">
        <v>50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0" x14ac:dyDescent="0.25">
      <c r="A39" s="37">
        <v>125</v>
      </c>
      <c r="B39" s="31"/>
      <c r="C39" s="65" t="s">
        <v>69</v>
      </c>
      <c r="D39" s="65" t="s">
        <v>170</v>
      </c>
      <c r="E39" s="34" t="s">
        <v>164</v>
      </c>
      <c r="F39" s="34" t="s">
        <v>138</v>
      </c>
      <c r="G39" s="34" t="s">
        <v>137</v>
      </c>
      <c r="H39" s="35"/>
      <c r="I39" s="113" t="s">
        <v>207</v>
      </c>
      <c r="J39" s="115">
        <f t="shared" si="4"/>
        <v>530</v>
      </c>
      <c r="K39" s="36"/>
      <c r="L39" s="105">
        <v>45658</v>
      </c>
      <c r="M39" s="105">
        <v>49309</v>
      </c>
      <c r="N39" s="38" t="s">
        <v>50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60" x14ac:dyDescent="0.25">
      <c r="A40" s="37">
        <v>126</v>
      </c>
      <c r="B40" s="31"/>
      <c r="C40" s="65" t="s">
        <v>66</v>
      </c>
      <c r="D40" s="65" t="s">
        <v>168</v>
      </c>
      <c r="E40" s="34" t="s">
        <v>164</v>
      </c>
      <c r="F40" s="34" t="s">
        <v>138</v>
      </c>
      <c r="G40" s="34" t="s">
        <v>137</v>
      </c>
      <c r="H40" s="35"/>
      <c r="I40" s="113" t="s">
        <v>207</v>
      </c>
      <c r="J40" s="115">
        <f>SUM(O40:AC40)</f>
        <v>1530</v>
      </c>
      <c r="K40" s="36"/>
      <c r="L40" s="105">
        <v>45658</v>
      </c>
      <c r="M40" s="105">
        <v>49309</v>
      </c>
      <c r="N40" s="38" t="s">
        <v>50</v>
      </c>
      <c r="O40" s="1"/>
      <c r="P40" s="2"/>
      <c r="Q40" s="2"/>
      <c r="R40" s="2"/>
      <c r="S40" s="2"/>
      <c r="T40" s="3">
        <v>153</v>
      </c>
      <c r="U40" s="3">
        <v>153</v>
      </c>
      <c r="V40" s="3">
        <v>153</v>
      </c>
      <c r="W40" s="3">
        <v>153</v>
      </c>
      <c r="X40" s="3">
        <v>153</v>
      </c>
      <c r="Y40" s="3">
        <v>153</v>
      </c>
      <c r="Z40" s="3">
        <v>153</v>
      </c>
      <c r="AA40" s="3">
        <v>153</v>
      </c>
      <c r="AB40" s="3">
        <v>153</v>
      </c>
      <c r="AC40" s="4">
        <v>153</v>
      </c>
    </row>
    <row r="41" spans="1:29" ht="60" x14ac:dyDescent="0.25">
      <c r="A41" s="37">
        <v>127</v>
      </c>
      <c r="B41" s="31"/>
      <c r="C41" s="65" t="s">
        <v>66</v>
      </c>
      <c r="D41" s="65" t="s">
        <v>170</v>
      </c>
      <c r="E41" s="34" t="s">
        <v>164</v>
      </c>
      <c r="F41" s="34" t="s">
        <v>138</v>
      </c>
      <c r="G41" s="34" t="s">
        <v>137</v>
      </c>
      <c r="H41" s="35"/>
      <c r="I41" s="113" t="s">
        <v>207</v>
      </c>
      <c r="J41" s="115">
        <f t="shared" si="4"/>
        <v>1530</v>
      </c>
      <c r="K41" s="36"/>
      <c r="L41" s="105">
        <v>45658</v>
      </c>
      <c r="M41" s="105">
        <v>49309</v>
      </c>
      <c r="N41" s="38" t="s">
        <v>50</v>
      </c>
      <c r="O41" s="1"/>
      <c r="P41" s="2"/>
      <c r="Q41" s="2"/>
      <c r="R41" s="2"/>
      <c r="S41" s="2"/>
      <c r="T41" s="3">
        <v>153</v>
      </c>
      <c r="U41" s="3">
        <v>153</v>
      </c>
      <c r="V41" s="3">
        <v>153</v>
      </c>
      <c r="W41" s="3">
        <v>153</v>
      </c>
      <c r="X41" s="3">
        <v>153</v>
      </c>
      <c r="Y41" s="3">
        <v>153</v>
      </c>
      <c r="Z41" s="3">
        <v>153</v>
      </c>
      <c r="AA41" s="3">
        <v>153</v>
      </c>
      <c r="AB41" s="3">
        <v>153</v>
      </c>
      <c r="AC41" s="4">
        <v>153</v>
      </c>
    </row>
    <row r="42" spans="1:29" ht="60" x14ac:dyDescent="0.25">
      <c r="A42" s="37">
        <v>128</v>
      </c>
      <c r="B42" s="31"/>
      <c r="C42" s="65" t="s">
        <v>70</v>
      </c>
      <c r="D42" s="65" t="s">
        <v>168</v>
      </c>
      <c r="E42" s="34" t="s">
        <v>164</v>
      </c>
      <c r="F42" s="34" t="s">
        <v>138</v>
      </c>
      <c r="G42" s="34" t="s">
        <v>137</v>
      </c>
      <c r="H42" s="35"/>
      <c r="I42" s="113" t="s">
        <v>207</v>
      </c>
      <c r="J42" s="115">
        <f t="shared" ref="J42:J43" si="5">SUM(O42:AC42)</f>
        <v>300</v>
      </c>
      <c r="K42" s="36"/>
      <c r="L42" s="105">
        <v>45658</v>
      </c>
      <c r="M42" s="105">
        <v>49309</v>
      </c>
      <c r="N42" s="38" t="s">
        <v>50</v>
      </c>
      <c r="O42" s="1"/>
      <c r="P42" s="2"/>
      <c r="Q42" s="2"/>
      <c r="R42" s="2"/>
      <c r="S42" s="2"/>
      <c r="T42" s="3">
        <v>30</v>
      </c>
      <c r="U42" s="3">
        <v>30</v>
      </c>
      <c r="V42" s="3">
        <v>30</v>
      </c>
      <c r="W42" s="3">
        <v>30</v>
      </c>
      <c r="X42" s="3">
        <v>30</v>
      </c>
      <c r="Y42" s="3">
        <v>30</v>
      </c>
      <c r="Z42" s="3">
        <v>30</v>
      </c>
      <c r="AA42" s="3">
        <v>30</v>
      </c>
      <c r="AB42" s="3">
        <v>30</v>
      </c>
      <c r="AC42" s="4">
        <v>30</v>
      </c>
    </row>
    <row r="43" spans="1:29" ht="60" x14ac:dyDescent="0.25">
      <c r="A43" s="37">
        <v>129</v>
      </c>
      <c r="B43" s="31"/>
      <c r="C43" s="65" t="s">
        <v>70</v>
      </c>
      <c r="D43" s="65" t="s">
        <v>170</v>
      </c>
      <c r="E43" s="34" t="s">
        <v>164</v>
      </c>
      <c r="F43" s="34" t="s">
        <v>138</v>
      </c>
      <c r="G43" s="34" t="s">
        <v>137</v>
      </c>
      <c r="H43" s="35"/>
      <c r="I43" s="113" t="s">
        <v>207</v>
      </c>
      <c r="J43" s="115">
        <f t="shared" si="5"/>
        <v>300</v>
      </c>
      <c r="K43" s="36"/>
      <c r="L43" s="105">
        <v>45658</v>
      </c>
      <c r="M43" s="105">
        <v>49309</v>
      </c>
      <c r="N43" s="38" t="s">
        <v>50</v>
      </c>
      <c r="O43" s="1"/>
      <c r="P43" s="2"/>
      <c r="Q43" s="2"/>
      <c r="R43" s="2"/>
      <c r="S43" s="2"/>
      <c r="T43" s="3">
        <v>30</v>
      </c>
      <c r="U43" s="3">
        <v>30</v>
      </c>
      <c r="V43" s="3">
        <v>30</v>
      </c>
      <c r="W43" s="3">
        <v>30</v>
      </c>
      <c r="X43" s="3">
        <v>30</v>
      </c>
      <c r="Y43" s="3">
        <v>30</v>
      </c>
      <c r="Z43" s="3">
        <v>30</v>
      </c>
      <c r="AA43" s="3">
        <v>30</v>
      </c>
      <c r="AB43" s="3">
        <v>30</v>
      </c>
      <c r="AC43" s="4">
        <v>30</v>
      </c>
    </row>
    <row r="44" spans="1:29" x14ac:dyDescent="0.25">
      <c r="A44" s="48"/>
      <c r="B44" s="49" t="s">
        <v>2</v>
      </c>
      <c r="C44" s="82"/>
      <c r="D44" s="82"/>
      <c r="E44" s="82"/>
      <c r="F44" s="82"/>
      <c r="G44" s="82"/>
      <c r="H44" s="50"/>
      <c r="I44" s="111"/>
      <c r="J44" s="124"/>
      <c r="K44" s="126"/>
      <c r="L44" s="109"/>
      <c r="M44" s="109"/>
      <c r="N44" s="126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1"/>
    </row>
    <row r="45" spans="1:29" ht="45" x14ac:dyDescent="0.25">
      <c r="A45" s="30">
        <v>6</v>
      </c>
      <c r="B45" s="31"/>
      <c r="C45" s="65" t="s">
        <v>239</v>
      </c>
      <c r="D45" s="65" t="s">
        <v>240</v>
      </c>
      <c r="E45" s="34" t="s">
        <v>143</v>
      </c>
      <c r="F45" s="34" t="s">
        <v>141</v>
      </c>
      <c r="G45" s="34" t="s">
        <v>142</v>
      </c>
      <c r="H45" s="35"/>
      <c r="I45" s="113" t="s">
        <v>207</v>
      </c>
      <c r="J45" s="115">
        <f t="shared" ref="J45" si="6">SUM(O45:AC45)</f>
        <v>911</v>
      </c>
      <c r="K45" s="36"/>
      <c r="L45" s="106">
        <v>43831</v>
      </c>
      <c r="M45" s="107">
        <v>44196</v>
      </c>
      <c r="N45" s="38" t="s">
        <v>49</v>
      </c>
      <c r="O45" s="1">
        <v>911</v>
      </c>
      <c r="P45" s="2"/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7</v>
      </c>
      <c r="B46" s="31"/>
      <c r="C46" s="65" t="s">
        <v>68</v>
      </c>
      <c r="D46" s="65" t="s">
        <v>241</v>
      </c>
      <c r="E46" s="34" t="s">
        <v>143</v>
      </c>
      <c r="F46" s="34" t="s">
        <v>141</v>
      </c>
      <c r="G46" s="34" t="s">
        <v>142</v>
      </c>
      <c r="H46" s="35"/>
      <c r="I46" s="113" t="s">
        <v>207</v>
      </c>
      <c r="J46" s="115">
        <f t="shared" ref="J46" si="7">SUM(O46:AC46)</f>
        <v>187</v>
      </c>
      <c r="K46" s="36"/>
      <c r="L46" s="106">
        <v>43831</v>
      </c>
      <c r="M46" s="107">
        <v>44196</v>
      </c>
      <c r="N46" s="38" t="s">
        <v>49</v>
      </c>
      <c r="O46" s="1">
        <v>187</v>
      </c>
      <c r="P46" s="2"/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8</v>
      </c>
      <c r="B47" s="31"/>
      <c r="C47" s="65" t="s">
        <v>69</v>
      </c>
      <c r="D47" s="65" t="s">
        <v>241</v>
      </c>
      <c r="E47" s="34" t="s">
        <v>143</v>
      </c>
      <c r="F47" s="34" t="s">
        <v>141</v>
      </c>
      <c r="G47" s="34" t="s">
        <v>142</v>
      </c>
      <c r="H47" s="35"/>
      <c r="I47" s="113" t="s">
        <v>207</v>
      </c>
      <c r="J47" s="115">
        <f t="shared" ref="J47:J48" si="8">SUM(O47:AC47)</f>
        <v>36</v>
      </c>
      <c r="K47" s="36"/>
      <c r="L47" s="106">
        <v>43831</v>
      </c>
      <c r="M47" s="107">
        <v>44196</v>
      </c>
      <c r="N47" s="38" t="s">
        <v>49</v>
      </c>
      <c r="O47" s="1">
        <v>36</v>
      </c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9</v>
      </c>
      <c r="B48" s="31"/>
      <c r="C48" s="65" t="s">
        <v>70</v>
      </c>
      <c r="D48" s="65" t="s">
        <v>241</v>
      </c>
      <c r="E48" s="34" t="s">
        <v>143</v>
      </c>
      <c r="F48" s="34" t="s">
        <v>141</v>
      </c>
      <c r="G48" s="34" t="s">
        <v>142</v>
      </c>
      <c r="H48" s="35"/>
      <c r="I48" s="113" t="s">
        <v>207</v>
      </c>
      <c r="J48" s="115">
        <f t="shared" si="8"/>
        <v>30</v>
      </c>
      <c r="K48" s="36"/>
      <c r="L48" s="106">
        <v>43831</v>
      </c>
      <c r="M48" s="107">
        <v>44196</v>
      </c>
      <c r="N48" s="38" t="s">
        <v>49</v>
      </c>
      <c r="O48" s="1">
        <v>30</v>
      </c>
      <c r="P48" s="2"/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10</v>
      </c>
      <c r="B49" s="31"/>
      <c r="C49" s="65" t="s">
        <v>67</v>
      </c>
      <c r="D49" s="65" t="s">
        <v>241</v>
      </c>
      <c r="E49" s="34" t="s">
        <v>143</v>
      </c>
      <c r="F49" s="34" t="s">
        <v>141</v>
      </c>
      <c r="G49" s="34" t="s">
        <v>142</v>
      </c>
      <c r="H49" s="35"/>
      <c r="I49" s="113" t="s">
        <v>207</v>
      </c>
      <c r="J49" s="115">
        <f t="shared" ref="J49" si="9">SUM(O49:AC49)</f>
        <v>21</v>
      </c>
      <c r="K49" s="36"/>
      <c r="L49" s="106">
        <v>43831</v>
      </c>
      <c r="M49" s="107">
        <v>44196</v>
      </c>
      <c r="N49" s="38" t="s">
        <v>49</v>
      </c>
      <c r="O49" s="1">
        <v>21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11</v>
      </c>
      <c r="B50" s="31"/>
      <c r="C50" s="65" t="s">
        <v>67</v>
      </c>
      <c r="D50" s="65" t="s">
        <v>242</v>
      </c>
      <c r="E50" s="34" t="s">
        <v>143</v>
      </c>
      <c r="F50" s="34" t="s">
        <v>141</v>
      </c>
      <c r="G50" s="34" t="s">
        <v>142</v>
      </c>
      <c r="H50" s="35"/>
      <c r="I50" s="113" t="s">
        <v>207</v>
      </c>
      <c r="J50" s="115">
        <f t="shared" ref="J50" si="10">SUM(O50:AC50)</f>
        <v>12</v>
      </c>
      <c r="K50" s="36"/>
      <c r="L50" s="106">
        <v>43831</v>
      </c>
      <c r="M50" s="107">
        <v>44196</v>
      </c>
      <c r="N50" s="38" t="s">
        <v>49</v>
      </c>
      <c r="O50" s="1">
        <v>12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7">
        <v>51</v>
      </c>
      <c r="B51" s="31"/>
      <c r="C51" s="65" t="s">
        <v>95</v>
      </c>
      <c r="D51" s="65" t="s">
        <v>215</v>
      </c>
      <c r="E51" s="34" t="s">
        <v>143</v>
      </c>
      <c r="F51" s="34" t="s">
        <v>141</v>
      </c>
      <c r="G51" s="34" t="s">
        <v>142</v>
      </c>
      <c r="H51" s="35"/>
      <c r="I51" s="113" t="s">
        <v>207</v>
      </c>
      <c r="J51" s="115">
        <f t="shared" ref="J51:J52" si="11">SUM(O51:AC51)</f>
        <v>149</v>
      </c>
      <c r="K51" s="36"/>
      <c r="L51" s="106">
        <v>44197</v>
      </c>
      <c r="M51" s="107">
        <v>44561</v>
      </c>
      <c r="N51" s="38" t="s">
        <v>74</v>
      </c>
      <c r="O51" s="1"/>
      <c r="P51" s="2">
        <v>149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7">
        <v>52</v>
      </c>
      <c r="B52" s="31"/>
      <c r="C52" s="65" t="s">
        <v>97</v>
      </c>
      <c r="D52" s="137" t="s">
        <v>216</v>
      </c>
      <c r="E52" s="34" t="s">
        <v>143</v>
      </c>
      <c r="F52" s="34" t="s">
        <v>141</v>
      </c>
      <c r="G52" s="34" t="s">
        <v>142</v>
      </c>
      <c r="H52" s="35"/>
      <c r="I52" s="113" t="s">
        <v>207</v>
      </c>
      <c r="J52" s="115">
        <f t="shared" si="11"/>
        <v>52</v>
      </c>
      <c r="K52" s="36"/>
      <c r="L52" s="106">
        <v>44197</v>
      </c>
      <c r="M52" s="107">
        <v>44561</v>
      </c>
      <c r="N52" s="38" t="s">
        <v>74</v>
      </c>
      <c r="O52" s="1"/>
      <c r="P52" s="2">
        <v>52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7">
        <v>53</v>
      </c>
      <c r="B53" s="31"/>
      <c r="C53" s="65" t="s">
        <v>99</v>
      </c>
      <c r="D53" s="137" t="s">
        <v>235</v>
      </c>
      <c r="E53" s="34" t="s">
        <v>140</v>
      </c>
      <c r="F53" s="34" t="s">
        <v>141</v>
      </c>
      <c r="G53" s="34" t="s">
        <v>142</v>
      </c>
      <c r="H53" s="35"/>
      <c r="I53" s="113" t="s">
        <v>207</v>
      </c>
      <c r="J53" s="115">
        <f t="shared" ref="J53" si="12">SUM(O53:AC53)</f>
        <v>287</v>
      </c>
      <c r="K53" s="36"/>
      <c r="L53" s="106">
        <v>44197</v>
      </c>
      <c r="M53" s="107">
        <v>44561</v>
      </c>
      <c r="N53" s="38" t="s">
        <v>74</v>
      </c>
      <c r="O53" s="1"/>
      <c r="P53" s="2">
        <v>287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7">
        <v>56</v>
      </c>
      <c r="B54" s="31"/>
      <c r="C54" s="65" t="s">
        <v>96</v>
      </c>
      <c r="D54" s="65" t="s">
        <v>195</v>
      </c>
      <c r="E54" s="34" t="s">
        <v>143</v>
      </c>
      <c r="F54" s="34" t="s">
        <v>141</v>
      </c>
      <c r="G54" s="34" t="s">
        <v>142</v>
      </c>
      <c r="H54" s="35"/>
      <c r="I54" s="113" t="s">
        <v>207</v>
      </c>
      <c r="J54" s="115">
        <f t="shared" ref="J54" si="13">SUM(O54:AC54)</f>
        <v>55</v>
      </c>
      <c r="K54" s="36"/>
      <c r="L54" s="106">
        <v>44197</v>
      </c>
      <c r="M54" s="107">
        <v>44561</v>
      </c>
      <c r="N54" s="38" t="s">
        <v>74</v>
      </c>
      <c r="O54" s="1"/>
      <c r="P54" s="2">
        <v>55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7">
        <v>57</v>
      </c>
      <c r="B55" s="31"/>
      <c r="C55" s="65" t="s">
        <v>103</v>
      </c>
      <c r="D55" s="65" t="s">
        <v>93</v>
      </c>
      <c r="E55" s="34" t="s">
        <v>140</v>
      </c>
      <c r="F55" s="34" t="s">
        <v>141</v>
      </c>
      <c r="G55" s="34" t="s">
        <v>142</v>
      </c>
      <c r="H55" s="35"/>
      <c r="I55" s="113" t="s">
        <v>207</v>
      </c>
      <c r="J55" s="115">
        <f>SUM(O55:AC55)</f>
        <v>37</v>
      </c>
      <c r="K55" s="35"/>
      <c r="L55" s="105">
        <v>44197</v>
      </c>
      <c r="M55" s="105">
        <v>44561</v>
      </c>
      <c r="N55" s="38" t="s">
        <v>74</v>
      </c>
      <c r="O55" s="1"/>
      <c r="P55" s="2">
        <v>37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7">
        <v>58</v>
      </c>
      <c r="B56" s="31"/>
      <c r="C56" s="65" t="s">
        <v>103</v>
      </c>
      <c r="D56" s="65" t="s">
        <v>195</v>
      </c>
      <c r="E56" s="34" t="s">
        <v>143</v>
      </c>
      <c r="F56" s="34" t="s">
        <v>141</v>
      </c>
      <c r="G56" s="34" t="s">
        <v>142</v>
      </c>
      <c r="H56" s="35"/>
      <c r="I56" s="113" t="s">
        <v>207</v>
      </c>
      <c r="J56" s="115">
        <f>SUM(O56:AC56)</f>
        <v>182</v>
      </c>
      <c r="K56" s="35"/>
      <c r="L56" s="105">
        <v>44197</v>
      </c>
      <c r="M56" s="105">
        <v>44561</v>
      </c>
      <c r="N56" s="38" t="s">
        <v>74</v>
      </c>
      <c r="O56" s="1"/>
      <c r="P56" s="2">
        <v>182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7">
        <v>59</v>
      </c>
      <c r="B57" s="31"/>
      <c r="C57" s="65" t="s">
        <v>99</v>
      </c>
      <c r="D57" s="65" t="s">
        <v>105</v>
      </c>
      <c r="E57" s="34" t="s">
        <v>140</v>
      </c>
      <c r="F57" s="34" t="s">
        <v>141</v>
      </c>
      <c r="G57" s="34" t="s">
        <v>142</v>
      </c>
      <c r="H57" s="35"/>
      <c r="I57" s="113" t="s">
        <v>207</v>
      </c>
      <c r="J57" s="115">
        <f t="shared" ref="J57:J58" si="14">SUM(O57:AC57)</f>
        <v>64</v>
      </c>
      <c r="K57" s="36"/>
      <c r="L57" s="106">
        <v>44197</v>
      </c>
      <c r="M57" s="107">
        <v>44561</v>
      </c>
      <c r="N57" s="38" t="s">
        <v>74</v>
      </c>
      <c r="O57" s="1"/>
      <c r="P57" s="2">
        <v>64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7">
        <v>60</v>
      </c>
      <c r="B58" s="31"/>
      <c r="C58" s="65" t="s">
        <v>99</v>
      </c>
      <c r="D58" s="65" t="s">
        <v>195</v>
      </c>
      <c r="E58" s="34" t="s">
        <v>143</v>
      </c>
      <c r="F58" s="34" t="s">
        <v>141</v>
      </c>
      <c r="G58" s="34" t="s">
        <v>142</v>
      </c>
      <c r="H58" s="35"/>
      <c r="I58" s="113" t="s">
        <v>207</v>
      </c>
      <c r="J58" s="115">
        <f t="shared" si="14"/>
        <v>55</v>
      </c>
      <c r="K58" s="36"/>
      <c r="L58" s="106">
        <v>44197</v>
      </c>
      <c r="M58" s="107">
        <v>44561</v>
      </c>
      <c r="N58" s="38" t="s">
        <v>74</v>
      </c>
      <c r="O58" s="1"/>
      <c r="P58" s="2">
        <v>55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7">
        <v>63</v>
      </c>
      <c r="B59" s="31"/>
      <c r="C59" s="65" t="s">
        <v>108</v>
      </c>
      <c r="D59" s="65" t="s">
        <v>195</v>
      </c>
      <c r="E59" s="34" t="s">
        <v>143</v>
      </c>
      <c r="F59" s="34" t="s">
        <v>141</v>
      </c>
      <c r="G59" s="34" t="s">
        <v>142</v>
      </c>
      <c r="H59" s="35"/>
      <c r="I59" s="113" t="s">
        <v>207</v>
      </c>
      <c r="J59" s="115">
        <f t="shared" ref="J59:J69" si="15">SUM(O59:AC59)</f>
        <v>182</v>
      </c>
      <c r="K59" s="35"/>
      <c r="L59" s="105">
        <v>44197</v>
      </c>
      <c r="M59" s="105">
        <v>44561</v>
      </c>
      <c r="N59" s="38" t="s">
        <v>74</v>
      </c>
      <c r="O59" s="1"/>
      <c r="P59" s="2">
        <v>182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7">
        <v>64</v>
      </c>
      <c r="B60" s="31"/>
      <c r="C60" s="65" t="s">
        <v>67</v>
      </c>
      <c r="D60" s="65" t="s">
        <v>169</v>
      </c>
      <c r="E60" s="34" t="s">
        <v>143</v>
      </c>
      <c r="F60" s="34" t="s">
        <v>141</v>
      </c>
      <c r="G60" s="34" t="s">
        <v>142</v>
      </c>
      <c r="H60" s="35"/>
      <c r="I60" s="113" t="s">
        <v>207</v>
      </c>
      <c r="J60" s="115">
        <f t="shared" si="15"/>
        <v>124</v>
      </c>
      <c r="K60" s="36"/>
      <c r="L60" s="105">
        <v>44197</v>
      </c>
      <c r="M60" s="105">
        <v>45657</v>
      </c>
      <c r="N60" s="59" t="s">
        <v>74</v>
      </c>
      <c r="O60" s="1"/>
      <c r="P60" s="2">
        <v>31</v>
      </c>
      <c r="Q60" s="2">
        <v>31</v>
      </c>
      <c r="R60" s="2">
        <v>31</v>
      </c>
      <c r="S60" s="2">
        <v>31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37">
        <v>65</v>
      </c>
      <c r="B61" s="31"/>
      <c r="C61" s="65" t="s">
        <v>67</v>
      </c>
      <c r="D61" s="65" t="s">
        <v>171</v>
      </c>
      <c r="E61" s="34" t="s">
        <v>143</v>
      </c>
      <c r="F61" s="34" t="s">
        <v>141</v>
      </c>
      <c r="G61" s="34" t="s">
        <v>142</v>
      </c>
      <c r="H61" s="35"/>
      <c r="I61" s="113" t="s">
        <v>207</v>
      </c>
      <c r="J61" s="115">
        <f t="shared" si="15"/>
        <v>124</v>
      </c>
      <c r="K61" s="36"/>
      <c r="L61" s="105">
        <v>44197</v>
      </c>
      <c r="M61" s="105">
        <v>45657</v>
      </c>
      <c r="N61" s="59" t="s">
        <v>74</v>
      </c>
      <c r="O61" s="1"/>
      <c r="P61" s="2">
        <v>31</v>
      </c>
      <c r="Q61" s="2">
        <v>31</v>
      </c>
      <c r="R61" s="2">
        <v>31</v>
      </c>
      <c r="S61" s="2">
        <v>31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37">
        <v>66</v>
      </c>
      <c r="B62" s="31"/>
      <c r="C62" s="65" t="s">
        <v>68</v>
      </c>
      <c r="D62" s="65" t="s">
        <v>169</v>
      </c>
      <c r="E62" s="34" t="s">
        <v>143</v>
      </c>
      <c r="F62" s="34" t="s">
        <v>141</v>
      </c>
      <c r="G62" s="34" t="s">
        <v>142</v>
      </c>
      <c r="H62" s="35"/>
      <c r="I62" s="113" t="s">
        <v>207</v>
      </c>
      <c r="J62" s="115">
        <f t="shared" si="15"/>
        <v>284</v>
      </c>
      <c r="K62" s="36"/>
      <c r="L62" s="105">
        <v>44197</v>
      </c>
      <c r="M62" s="105">
        <v>45657</v>
      </c>
      <c r="N62" s="59" t="s">
        <v>74</v>
      </c>
      <c r="O62" s="1"/>
      <c r="P62" s="2">
        <v>71</v>
      </c>
      <c r="Q62" s="2">
        <v>71</v>
      </c>
      <c r="R62" s="2">
        <v>71</v>
      </c>
      <c r="S62" s="2">
        <v>71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37">
        <v>67</v>
      </c>
      <c r="B63" s="31"/>
      <c r="C63" s="65" t="s">
        <v>68</v>
      </c>
      <c r="D63" s="65" t="s">
        <v>171</v>
      </c>
      <c r="E63" s="34" t="s">
        <v>143</v>
      </c>
      <c r="F63" s="34" t="s">
        <v>141</v>
      </c>
      <c r="G63" s="34" t="s">
        <v>142</v>
      </c>
      <c r="H63" s="35"/>
      <c r="I63" s="113" t="s">
        <v>207</v>
      </c>
      <c r="J63" s="115">
        <f t="shared" si="15"/>
        <v>284</v>
      </c>
      <c r="K63" s="36"/>
      <c r="L63" s="105">
        <v>44197</v>
      </c>
      <c r="M63" s="105">
        <v>45657</v>
      </c>
      <c r="N63" s="59" t="s">
        <v>74</v>
      </c>
      <c r="O63" s="1"/>
      <c r="P63" s="2">
        <v>71</v>
      </c>
      <c r="Q63" s="2">
        <v>71</v>
      </c>
      <c r="R63" s="2">
        <v>71</v>
      </c>
      <c r="S63" s="2">
        <v>71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37">
        <v>68</v>
      </c>
      <c r="B64" s="31"/>
      <c r="C64" s="65" t="s">
        <v>69</v>
      </c>
      <c r="D64" s="65" t="s">
        <v>169</v>
      </c>
      <c r="E64" s="34" t="s">
        <v>143</v>
      </c>
      <c r="F64" s="34" t="s">
        <v>141</v>
      </c>
      <c r="G64" s="34" t="s">
        <v>142</v>
      </c>
      <c r="H64" s="35"/>
      <c r="I64" s="113" t="s">
        <v>207</v>
      </c>
      <c r="J64" s="115">
        <f t="shared" si="15"/>
        <v>248</v>
      </c>
      <c r="K64" s="36"/>
      <c r="L64" s="105">
        <v>44197</v>
      </c>
      <c r="M64" s="105">
        <v>45657</v>
      </c>
      <c r="N64" s="59" t="s">
        <v>74</v>
      </c>
      <c r="O64" s="1"/>
      <c r="P64" s="2">
        <v>62</v>
      </c>
      <c r="Q64" s="2">
        <v>62</v>
      </c>
      <c r="R64" s="2">
        <v>62</v>
      </c>
      <c r="S64" s="2">
        <v>62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37">
        <v>69</v>
      </c>
      <c r="B65" s="31"/>
      <c r="C65" s="65" t="s">
        <v>69</v>
      </c>
      <c r="D65" s="65" t="s">
        <v>171</v>
      </c>
      <c r="E65" s="34" t="s">
        <v>143</v>
      </c>
      <c r="F65" s="34" t="s">
        <v>141</v>
      </c>
      <c r="G65" s="34" t="s">
        <v>142</v>
      </c>
      <c r="H65" s="35"/>
      <c r="I65" s="113" t="s">
        <v>207</v>
      </c>
      <c r="J65" s="115">
        <f t="shared" si="15"/>
        <v>248</v>
      </c>
      <c r="K65" s="36"/>
      <c r="L65" s="105">
        <v>44197</v>
      </c>
      <c r="M65" s="105">
        <v>45657</v>
      </c>
      <c r="N65" s="59" t="s">
        <v>74</v>
      </c>
      <c r="O65" s="1"/>
      <c r="P65" s="2">
        <v>62</v>
      </c>
      <c r="Q65" s="2">
        <v>62</v>
      </c>
      <c r="R65" s="2">
        <v>62</v>
      </c>
      <c r="S65" s="2">
        <v>62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37">
        <v>70</v>
      </c>
      <c r="B66" s="31"/>
      <c r="C66" s="65" t="s">
        <v>66</v>
      </c>
      <c r="D66" s="65" t="s">
        <v>169</v>
      </c>
      <c r="E66" s="34" t="s">
        <v>143</v>
      </c>
      <c r="F66" s="34" t="s">
        <v>141</v>
      </c>
      <c r="G66" s="34" t="s">
        <v>142</v>
      </c>
      <c r="H66" s="35"/>
      <c r="I66" s="113" t="s">
        <v>207</v>
      </c>
      <c r="J66" s="115">
        <f t="shared" si="15"/>
        <v>408</v>
      </c>
      <c r="K66" s="36"/>
      <c r="L66" s="105">
        <v>44197</v>
      </c>
      <c r="M66" s="105">
        <v>45657</v>
      </c>
      <c r="N66" s="59" t="s">
        <v>74</v>
      </c>
      <c r="O66" s="1"/>
      <c r="P66" s="2">
        <v>102</v>
      </c>
      <c r="Q66" s="2">
        <v>102</v>
      </c>
      <c r="R66" s="2">
        <v>102</v>
      </c>
      <c r="S66" s="2">
        <v>102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7">
        <v>71</v>
      </c>
      <c r="B67" s="31"/>
      <c r="C67" s="65" t="s">
        <v>66</v>
      </c>
      <c r="D67" s="65" t="s">
        <v>171</v>
      </c>
      <c r="E67" s="34" t="s">
        <v>143</v>
      </c>
      <c r="F67" s="34" t="s">
        <v>141</v>
      </c>
      <c r="G67" s="34" t="s">
        <v>142</v>
      </c>
      <c r="H67" s="35"/>
      <c r="I67" s="113" t="s">
        <v>207</v>
      </c>
      <c r="J67" s="115">
        <f t="shared" si="15"/>
        <v>588</v>
      </c>
      <c r="K67" s="36"/>
      <c r="L67" s="105">
        <v>44197</v>
      </c>
      <c r="M67" s="105">
        <v>45657</v>
      </c>
      <c r="N67" s="59" t="s">
        <v>74</v>
      </c>
      <c r="O67" s="1"/>
      <c r="P67" s="2">
        <v>147</v>
      </c>
      <c r="Q67" s="2">
        <v>147</v>
      </c>
      <c r="R67" s="2">
        <v>147</v>
      </c>
      <c r="S67" s="2">
        <v>147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7">
        <v>72</v>
      </c>
      <c r="B68" s="31"/>
      <c r="C68" s="65" t="s">
        <v>70</v>
      </c>
      <c r="D68" s="65" t="s">
        <v>169</v>
      </c>
      <c r="E68" s="34" t="s">
        <v>143</v>
      </c>
      <c r="F68" s="34" t="s">
        <v>141</v>
      </c>
      <c r="G68" s="34" t="s">
        <v>142</v>
      </c>
      <c r="H68" s="35"/>
      <c r="I68" s="113" t="s">
        <v>207</v>
      </c>
      <c r="J68" s="115">
        <f t="shared" si="15"/>
        <v>140</v>
      </c>
      <c r="K68" s="36"/>
      <c r="L68" s="105">
        <v>44197</v>
      </c>
      <c r="M68" s="105">
        <v>45657</v>
      </c>
      <c r="N68" s="59" t="s">
        <v>74</v>
      </c>
      <c r="O68" s="1"/>
      <c r="P68" s="2">
        <v>35</v>
      </c>
      <c r="Q68" s="2">
        <v>35</v>
      </c>
      <c r="R68" s="2">
        <v>35</v>
      </c>
      <c r="S68" s="2">
        <v>35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7">
        <v>73</v>
      </c>
      <c r="B69" s="31"/>
      <c r="C69" s="65" t="s">
        <v>70</v>
      </c>
      <c r="D69" s="65" t="s">
        <v>171</v>
      </c>
      <c r="E69" s="34" t="s">
        <v>143</v>
      </c>
      <c r="F69" s="34" t="s">
        <v>141</v>
      </c>
      <c r="G69" s="34" t="s">
        <v>142</v>
      </c>
      <c r="H69" s="35"/>
      <c r="I69" s="113" t="s">
        <v>207</v>
      </c>
      <c r="J69" s="115">
        <f t="shared" si="15"/>
        <v>140</v>
      </c>
      <c r="K69" s="36"/>
      <c r="L69" s="105">
        <v>44197</v>
      </c>
      <c r="M69" s="105">
        <v>45657</v>
      </c>
      <c r="N69" s="59" t="s">
        <v>74</v>
      </c>
      <c r="O69" s="1"/>
      <c r="P69" s="2">
        <v>35</v>
      </c>
      <c r="Q69" s="2">
        <v>35</v>
      </c>
      <c r="R69" s="2">
        <v>35</v>
      </c>
      <c r="S69" s="2">
        <v>35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7">
        <v>95</v>
      </c>
      <c r="B70" s="31"/>
      <c r="C70" s="65" t="s">
        <v>108</v>
      </c>
      <c r="D70" s="65" t="s">
        <v>93</v>
      </c>
      <c r="E70" s="34" t="s">
        <v>140</v>
      </c>
      <c r="F70" s="34" t="s">
        <v>141</v>
      </c>
      <c r="G70" s="34" t="s">
        <v>142</v>
      </c>
      <c r="H70" s="35"/>
      <c r="I70" s="113" t="s">
        <v>207</v>
      </c>
      <c r="J70" s="115">
        <f t="shared" ref="J70" si="16">SUM(O70:AC70)</f>
        <v>37</v>
      </c>
      <c r="K70" s="35"/>
      <c r="L70" s="105">
        <v>44562</v>
      </c>
      <c r="M70" s="105">
        <v>44926</v>
      </c>
      <c r="N70" s="38" t="s">
        <v>74</v>
      </c>
      <c r="O70" s="1"/>
      <c r="P70" s="2"/>
      <c r="Q70" s="2">
        <v>37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7">
        <v>106</v>
      </c>
      <c r="B71" s="31"/>
      <c r="C71" s="65" t="s">
        <v>100</v>
      </c>
      <c r="D71" s="65" t="s">
        <v>195</v>
      </c>
      <c r="E71" s="34" t="s">
        <v>143</v>
      </c>
      <c r="F71" s="34" t="s">
        <v>141</v>
      </c>
      <c r="G71" s="34" t="s">
        <v>142</v>
      </c>
      <c r="H71" s="35"/>
      <c r="I71" s="113" t="s">
        <v>207</v>
      </c>
      <c r="J71" s="115">
        <f t="shared" ref="J71:J86" si="17">SUM(O71:AC71)</f>
        <v>55</v>
      </c>
      <c r="K71" s="36"/>
      <c r="L71" s="105">
        <v>45292</v>
      </c>
      <c r="M71" s="105">
        <v>45657</v>
      </c>
      <c r="N71" s="38" t="s">
        <v>74</v>
      </c>
      <c r="O71" s="1"/>
      <c r="P71" s="2"/>
      <c r="Q71" s="2"/>
      <c r="R71" s="2"/>
      <c r="S71" s="2">
        <v>55</v>
      </c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7">
        <v>131</v>
      </c>
      <c r="B72" s="31"/>
      <c r="C72" s="65" t="s">
        <v>101</v>
      </c>
      <c r="D72" s="65" t="s">
        <v>94</v>
      </c>
      <c r="E72" s="34" t="s">
        <v>140</v>
      </c>
      <c r="F72" s="34" t="s">
        <v>141</v>
      </c>
      <c r="G72" s="34" t="s">
        <v>142</v>
      </c>
      <c r="H72" s="35"/>
      <c r="I72" s="113" t="s">
        <v>207</v>
      </c>
      <c r="J72" s="115">
        <f t="shared" si="17"/>
        <v>24</v>
      </c>
      <c r="K72" s="36"/>
      <c r="L72" s="105">
        <v>45658</v>
      </c>
      <c r="M72" s="105">
        <v>46022</v>
      </c>
      <c r="N72" s="38" t="s">
        <v>50</v>
      </c>
      <c r="O72" s="1"/>
      <c r="P72" s="2"/>
      <c r="Q72" s="2"/>
      <c r="R72" s="2"/>
      <c r="S72" s="2"/>
      <c r="T72" s="3">
        <v>24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7">
        <v>132</v>
      </c>
      <c r="B73" s="31"/>
      <c r="C73" s="65" t="s">
        <v>101</v>
      </c>
      <c r="D73" s="65" t="s">
        <v>195</v>
      </c>
      <c r="E73" s="34" t="s">
        <v>143</v>
      </c>
      <c r="F73" s="34" t="s">
        <v>141</v>
      </c>
      <c r="G73" s="34" t="s">
        <v>142</v>
      </c>
      <c r="H73" s="35"/>
      <c r="I73" s="113" t="s">
        <v>207</v>
      </c>
      <c r="J73" s="115">
        <f t="shared" si="17"/>
        <v>55</v>
      </c>
      <c r="K73" s="36"/>
      <c r="L73" s="105">
        <v>45658</v>
      </c>
      <c r="M73" s="105">
        <v>46022</v>
      </c>
      <c r="N73" s="38" t="s">
        <v>50</v>
      </c>
      <c r="O73" s="1"/>
      <c r="P73" s="2"/>
      <c r="Q73" s="2"/>
      <c r="R73" s="2"/>
      <c r="S73" s="2"/>
      <c r="T73" s="3">
        <v>55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7">
        <v>133</v>
      </c>
      <c r="B74" s="31"/>
      <c r="C74" s="65" t="s">
        <v>102</v>
      </c>
      <c r="D74" s="65" t="s">
        <v>94</v>
      </c>
      <c r="E74" s="34" t="s">
        <v>140</v>
      </c>
      <c r="F74" s="34" t="s">
        <v>141</v>
      </c>
      <c r="G74" s="34" t="s">
        <v>142</v>
      </c>
      <c r="H74" s="35"/>
      <c r="I74" s="113" t="s">
        <v>207</v>
      </c>
      <c r="J74" s="115">
        <f t="shared" si="17"/>
        <v>24</v>
      </c>
      <c r="K74" s="36"/>
      <c r="L74" s="105">
        <v>45658</v>
      </c>
      <c r="M74" s="105">
        <v>46022</v>
      </c>
      <c r="N74" s="38" t="s">
        <v>50</v>
      </c>
      <c r="O74" s="1"/>
      <c r="P74" s="2"/>
      <c r="Q74" s="2"/>
      <c r="R74" s="2"/>
      <c r="S74" s="2"/>
      <c r="T74" s="3">
        <v>24</v>
      </c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37">
        <v>134</v>
      </c>
      <c r="B75" s="31"/>
      <c r="C75" s="65" t="s">
        <v>102</v>
      </c>
      <c r="D75" s="65" t="s">
        <v>195</v>
      </c>
      <c r="E75" s="34" t="s">
        <v>143</v>
      </c>
      <c r="F75" s="34" t="s">
        <v>141</v>
      </c>
      <c r="G75" s="34" t="s">
        <v>142</v>
      </c>
      <c r="H75" s="35"/>
      <c r="I75" s="113" t="s">
        <v>207</v>
      </c>
      <c r="J75" s="115">
        <f t="shared" si="17"/>
        <v>55</v>
      </c>
      <c r="K75" s="36"/>
      <c r="L75" s="105">
        <v>45658</v>
      </c>
      <c r="M75" s="105">
        <v>46022</v>
      </c>
      <c r="N75" s="38" t="s">
        <v>50</v>
      </c>
      <c r="O75" s="1"/>
      <c r="P75" s="2"/>
      <c r="Q75" s="2"/>
      <c r="R75" s="2"/>
      <c r="S75" s="2"/>
      <c r="T75" s="3">
        <v>55</v>
      </c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7">
        <v>135</v>
      </c>
      <c r="B76" s="31"/>
      <c r="C76" s="65" t="s">
        <v>67</v>
      </c>
      <c r="D76" s="65" t="s">
        <v>169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ref="J76" si="18">SUM(O76:AC76)</f>
        <v>270</v>
      </c>
      <c r="K76" s="36"/>
      <c r="L76" s="105">
        <v>45658</v>
      </c>
      <c r="M76" s="105">
        <v>49309</v>
      </c>
      <c r="N76" s="38" t="s">
        <v>50</v>
      </c>
      <c r="O76" s="1"/>
      <c r="P76" s="2"/>
      <c r="Q76" s="2"/>
      <c r="R76" s="2"/>
      <c r="S76" s="2"/>
      <c r="T76" s="3">
        <v>27</v>
      </c>
      <c r="U76" s="3">
        <v>27</v>
      </c>
      <c r="V76" s="3">
        <v>27</v>
      </c>
      <c r="W76" s="3">
        <v>27</v>
      </c>
      <c r="X76" s="3">
        <v>27</v>
      </c>
      <c r="Y76" s="3">
        <v>27</v>
      </c>
      <c r="Z76" s="3">
        <v>27</v>
      </c>
      <c r="AA76" s="3">
        <v>27</v>
      </c>
      <c r="AB76" s="3">
        <v>27</v>
      </c>
      <c r="AC76" s="4">
        <v>27</v>
      </c>
    </row>
    <row r="77" spans="1:29" ht="45" x14ac:dyDescent="0.25">
      <c r="A77" s="37">
        <v>136</v>
      </c>
      <c r="B77" s="31"/>
      <c r="C77" s="65" t="s">
        <v>67</v>
      </c>
      <c r="D77" s="65" t="s">
        <v>171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 t="shared" ref="J77:J79" si="19">SUM(O77:AC77)</f>
        <v>270</v>
      </c>
      <c r="K77" s="36"/>
      <c r="L77" s="105">
        <v>45658</v>
      </c>
      <c r="M77" s="105">
        <v>49309</v>
      </c>
      <c r="N77" s="38" t="s">
        <v>50</v>
      </c>
      <c r="O77" s="1"/>
      <c r="P77" s="2"/>
      <c r="Q77" s="2"/>
      <c r="R77" s="2"/>
      <c r="S77" s="2"/>
      <c r="T77" s="3">
        <v>27</v>
      </c>
      <c r="U77" s="3">
        <v>27</v>
      </c>
      <c r="V77" s="3">
        <v>27</v>
      </c>
      <c r="W77" s="3">
        <v>27</v>
      </c>
      <c r="X77" s="3">
        <v>27</v>
      </c>
      <c r="Y77" s="3">
        <v>27</v>
      </c>
      <c r="Z77" s="3">
        <v>27</v>
      </c>
      <c r="AA77" s="3">
        <v>27</v>
      </c>
      <c r="AB77" s="3">
        <v>27</v>
      </c>
      <c r="AC77" s="4">
        <v>27</v>
      </c>
    </row>
    <row r="78" spans="1:29" ht="45" x14ac:dyDescent="0.25">
      <c r="A78" s="37">
        <v>137</v>
      </c>
      <c r="B78" s="31"/>
      <c r="C78" s="65" t="s">
        <v>68</v>
      </c>
      <c r="D78" s="65" t="s">
        <v>169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>SUM(O78:AC78)</f>
        <v>610</v>
      </c>
      <c r="K78" s="36"/>
      <c r="L78" s="105">
        <v>45658</v>
      </c>
      <c r="M78" s="105">
        <v>49309</v>
      </c>
      <c r="N78" s="38" t="s">
        <v>50</v>
      </c>
      <c r="O78" s="1"/>
      <c r="P78" s="2"/>
      <c r="Q78" s="2"/>
      <c r="R78" s="2"/>
      <c r="S78" s="2"/>
      <c r="T78" s="3">
        <v>61</v>
      </c>
      <c r="U78" s="3">
        <v>61</v>
      </c>
      <c r="V78" s="3">
        <v>61</v>
      </c>
      <c r="W78" s="3">
        <v>61</v>
      </c>
      <c r="X78" s="3">
        <v>61</v>
      </c>
      <c r="Y78" s="3">
        <v>61</v>
      </c>
      <c r="Z78" s="3">
        <v>61</v>
      </c>
      <c r="AA78" s="3">
        <v>61</v>
      </c>
      <c r="AB78" s="3">
        <v>61</v>
      </c>
      <c r="AC78" s="4">
        <v>61</v>
      </c>
    </row>
    <row r="79" spans="1:29" ht="45" x14ac:dyDescent="0.25">
      <c r="A79" s="37">
        <v>138</v>
      </c>
      <c r="B79" s="31"/>
      <c r="C79" s="65" t="s">
        <v>68</v>
      </c>
      <c r="D79" s="65" t="s">
        <v>171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 t="shared" si="19"/>
        <v>610</v>
      </c>
      <c r="K79" s="36"/>
      <c r="L79" s="105">
        <v>45658</v>
      </c>
      <c r="M79" s="105">
        <v>49309</v>
      </c>
      <c r="N79" s="38" t="s">
        <v>50</v>
      </c>
      <c r="O79" s="1"/>
      <c r="P79" s="2"/>
      <c r="Q79" s="2"/>
      <c r="R79" s="2"/>
      <c r="S79" s="2"/>
      <c r="T79" s="3">
        <v>61</v>
      </c>
      <c r="U79" s="3">
        <v>61</v>
      </c>
      <c r="V79" s="3">
        <v>61</v>
      </c>
      <c r="W79" s="3">
        <v>61</v>
      </c>
      <c r="X79" s="3">
        <v>61</v>
      </c>
      <c r="Y79" s="3">
        <v>61</v>
      </c>
      <c r="Z79" s="3">
        <v>61</v>
      </c>
      <c r="AA79" s="3">
        <v>61</v>
      </c>
      <c r="AB79" s="3">
        <v>61</v>
      </c>
      <c r="AC79" s="4">
        <v>61</v>
      </c>
    </row>
    <row r="80" spans="1:29" ht="45" x14ac:dyDescent="0.25">
      <c r="A80" s="37">
        <v>139</v>
      </c>
      <c r="B80" s="31"/>
      <c r="C80" s="65" t="s">
        <v>69</v>
      </c>
      <c r="D80" s="65" t="s">
        <v>169</v>
      </c>
      <c r="E80" s="34" t="s">
        <v>143</v>
      </c>
      <c r="F80" s="34" t="s">
        <v>141</v>
      </c>
      <c r="G80" s="34" t="s">
        <v>142</v>
      </c>
      <c r="H80" s="35"/>
      <c r="I80" s="113" t="s">
        <v>207</v>
      </c>
      <c r="J80" s="115">
        <f>SUM(O80:AC80)</f>
        <v>530</v>
      </c>
      <c r="K80" s="36"/>
      <c r="L80" s="105">
        <v>45658</v>
      </c>
      <c r="M80" s="105">
        <v>49309</v>
      </c>
      <c r="N80" s="38" t="s">
        <v>50</v>
      </c>
      <c r="O80" s="1"/>
      <c r="P80" s="2"/>
      <c r="Q80" s="2"/>
      <c r="R80" s="2"/>
      <c r="S80" s="2"/>
      <c r="T80" s="3">
        <v>53</v>
      </c>
      <c r="U80" s="3">
        <v>53</v>
      </c>
      <c r="V80" s="3">
        <v>53</v>
      </c>
      <c r="W80" s="3">
        <v>53</v>
      </c>
      <c r="X80" s="3">
        <v>53</v>
      </c>
      <c r="Y80" s="3">
        <v>53</v>
      </c>
      <c r="Z80" s="3">
        <v>53</v>
      </c>
      <c r="AA80" s="3">
        <v>53</v>
      </c>
      <c r="AB80" s="3">
        <v>53</v>
      </c>
      <c r="AC80" s="4">
        <v>53</v>
      </c>
    </row>
    <row r="81" spans="1:30" ht="45" x14ac:dyDescent="0.25">
      <c r="A81" s="37">
        <v>140</v>
      </c>
      <c r="B81" s="31"/>
      <c r="C81" s="65" t="s">
        <v>69</v>
      </c>
      <c r="D81" s="65" t="s">
        <v>171</v>
      </c>
      <c r="E81" s="34" t="s">
        <v>143</v>
      </c>
      <c r="F81" s="34" t="s">
        <v>141</v>
      </c>
      <c r="G81" s="34" t="s">
        <v>142</v>
      </c>
      <c r="H81" s="35"/>
      <c r="I81" s="113" t="s">
        <v>207</v>
      </c>
      <c r="J81" s="115">
        <f t="shared" ref="J81:J83" si="20">SUM(O81:AC81)</f>
        <v>530</v>
      </c>
      <c r="K81" s="36"/>
      <c r="L81" s="105">
        <v>45658</v>
      </c>
      <c r="M81" s="105">
        <v>49309</v>
      </c>
      <c r="N81" s="38" t="s">
        <v>50</v>
      </c>
      <c r="O81" s="1"/>
      <c r="P81" s="2"/>
      <c r="Q81" s="2"/>
      <c r="R81" s="2"/>
      <c r="S81" s="2"/>
      <c r="T81" s="3">
        <v>53</v>
      </c>
      <c r="U81" s="3">
        <v>53</v>
      </c>
      <c r="V81" s="3">
        <v>53</v>
      </c>
      <c r="W81" s="3">
        <v>53</v>
      </c>
      <c r="X81" s="3">
        <v>53</v>
      </c>
      <c r="Y81" s="3">
        <v>53</v>
      </c>
      <c r="Z81" s="3">
        <v>53</v>
      </c>
      <c r="AA81" s="3">
        <v>53</v>
      </c>
      <c r="AB81" s="3">
        <v>53</v>
      </c>
      <c r="AC81" s="4">
        <v>53</v>
      </c>
    </row>
    <row r="82" spans="1:30" ht="45" x14ac:dyDescent="0.25">
      <c r="A82" s="37">
        <v>141</v>
      </c>
      <c r="B82" s="31"/>
      <c r="C82" s="65" t="s">
        <v>66</v>
      </c>
      <c r="D82" s="65" t="s">
        <v>169</v>
      </c>
      <c r="E82" s="34" t="s">
        <v>143</v>
      </c>
      <c r="F82" s="34" t="s">
        <v>141</v>
      </c>
      <c r="G82" s="34" t="s">
        <v>142</v>
      </c>
      <c r="H82" s="35"/>
      <c r="I82" s="113" t="s">
        <v>207</v>
      </c>
      <c r="J82" s="115">
        <f>SUM(O82:AC82)</f>
        <v>1530</v>
      </c>
      <c r="K82" s="36"/>
      <c r="L82" s="105">
        <v>45658</v>
      </c>
      <c r="M82" s="105">
        <v>49309</v>
      </c>
      <c r="N82" s="38" t="s">
        <v>50</v>
      </c>
      <c r="O82" s="1"/>
      <c r="P82" s="2"/>
      <c r="Q82" s="2"/>
      <c r="R82" s="2"/>
      <c r="S82" s="2"/>
      <c r="T82" s="3">
        <v>153</v>
      </c>
      <c r="U82" s="3">
        <v>153</v>
      </c>
      <c r="V82" s="3">
        <v>153</v>
      </c>
      <c r="W82" s="3">
        <v>153</v>
      </c>
      <c r="X82" s="3">
        <v>153</v>
      </c>
      <c r="Y82" s="3">
        <v>153</v>
      </c>
      <c r="Z82" s="3">
        <v>153</v>
      </c>
      <c r="AA82" s="3">
        <v>153</v>
      </c>
      <c r="AB82" s="3">
        <v>153</v>
      </c>
      <c r="AC82" s="4">
        <v>153</v>
      </c>
    </row>
    <row r="83" spans="1:30" ht="45" x14ac:dyDescent="0.25">
      <c r="A83" s="37">
        <v>142</v>
      </c>
      <c r="B83" s="31"/>
      <c r="C83" s="65" t="s">
        <v>66</v>
      </c>
      <c r="D83" s="65" t="s">
        <v>171</v>
      </c>
      <c r="E83" s="34" t="s">
        <v>143</v>
      </c>
      <c r="F83" s="34" t="s">
        <v>141</v>
      </c>
      <c r="G83" s="34" t="s">
        <v>142</v>
      </c>
      <c r="H83" s="35"/>
      <c r="I83" s="113" t="s">
        <v>207</v>
      </c>
      <c r="J83" s="115">
        <f t="shared" si="20"/>
        <v>1520</v>
      </c>
      <c r="K83" s="36"/>
      <c r="L83" s="105">
        <v>45658</v>
      </c>
      <c r="M83" s="105">
        <v>49309</v>
      </c>
      <c r="N83" s="38" t="s">
        <v>50</v>
      </c>
      <c r="O83" s="1"/>
      <c r="P83" s="2"/>
      <c r="Q83" s="2"/>
      <c r="R83" s="2"/>
      <c r="S83" s="2"/>
      <c r="T83" s="3">
        <v>152</v>
      </c>
      <c r="U83" s="3">
        <v>152</v>
      </c>
      <c r="V83" s="3">
        <v>152</v>
      </c>
      <c r="W83" s="3">
        <v>152</v>
      </c>
      <c r="X83" s="3">
        <v>152</v>
      </c>
      <c r="Y83" s="3">
        <v>152</v>
      </c>
      <c r="Z83" s="3">
        <v>152</v>
      </c>
      <c r="AA83" s="3">
        <v>152</v>
      </c>
      <c r="AB83" s="3">
        <v>152</v>
      </c>
      <c r="AC83" s="4">
        <v>152</v>
      </c>
    </row>
    <row r="84" spans="1:30" ht="45" x14ac:dyDescent="0.25">
      <c r="A84" s="37">
        <v>143</v>
      </c>
      <c r="B84" s="31"/>
      <c r="C84" s="65" t="s">
        <v>70</v>
      </c>
      <c r="D84" s="65" t="s">
        <v>169</v>
      </c>
      <c r="E84" s="34" t="s">
        <v>143</v>
      </c>
      <c r="F84" s="34" t="s">
        <v>141</v>
      </c>
      <c r="G84" s="34" t="s">
        <v>142</v>
      </c>
      <c r="H84" s="35"/>
      <c r="I84" s="113" t="s">
        <v>207</v>
      </c>
      <c r="J84" s="115">
        <f>SUM(O84:AC84)</f>
        <v>300</v>
      </c>
      <c r="K84" s="36"/>
      <c r="L84" s="105">
        <v>45658</v>
      </c>
      <c r="M84" s="105">
        <v>49309</v>
      </c>
      <c r="N84" s="38" t="s">
        <v>50</v>
      </c>
      <c r="O84" s="1"/>
      <c r="P84" s="2"/>
      <c r="Q84" s="2"/>
      <c r="R84" s="2"/>
      <c r="S84" s="2"/>
      <c r="T84" s="3">
        <v>30</v>
      </c>
      <c r="U84" s="3">
        <v>30</v>
      </c>
      <c r="V84" s="3">
        <v>30</v>
      </c>
      <c r="W84" s="3">
        <v>30</v>
      </c>
      <c r="X84" s="3">
        <v>30</v>
      </c>
      <c r="Y84" s="3">
        <v>30</v>
      </c>
      <c r="Z84" s="3">
        <v>30</v>
      </c>
      <c r="AA84" s="3">
        <v>30</v>
      </c>
      <c r="AB84" s="3">
        <v>30</v>
      </c>
      <c r="AC84" s="4">
        <v>30</v>
      </c>
    </row>
    <row r="85" spans="1:30" ht="45" x14ac:dyDescent="0.25">
      <c r="A85" s="37">
        <v>144</v>
      </c>
      <c r="B85" s="31"/>
      <c r="C85" s="65" t="s">
        <v>70</v>
      </c>
      <c r="D85" s="65" t="s">
        <v>171</v>
      </c>
      <c r="E85" s="34" t="s">
        <v>143</v>
      </c>
      <c r="F85" s="34" t="s">
        <v>141</v>
      </c>
      <c r="G85" s="34" t="s">
        <v>142</v>
      </c>
      <c r="H85" s="35"/>
      <c r="I85" s="113" t="s">
        <v>207</v>
      </c>
      <c r="J85" s="115">
        <f t="shared" ref="J85" si="21">SUM(O85:AC85)</f>
        <v>300</v>
      </c>
      <c r="K85" s="36"/>
      <c r="L85" s="105">
        <v>45658</v>
      </c>
      <c r="M85" s="105">
        <v>49309</v>
      </c>
      <c r="N85" s="38" t="s">
        <v>50</v>
      </c>
      <c r="O85" s="1"/>
      <c r="P85" s="2"/>
      <c r="Q85" s="2"/>
      <c r="R85" s="2"/>
      <c r="S85" s="2"/>
      <c r="T85" s="3">
        <v>30</v>
      </c>
      <c r="U85" s="3">
        <v>30</v>
      </c>
      <c r="V85" s="3">
        <v>30</v>
      </c>
      <c r="W85" s="3">
        <v>30</v>
      </c>
      <c r="X85" s="3">
        <v>30</v>
      </c>
      <c r="Y85" s="3">
        <v>30</v>
      </c>
      <c r="Z85" s="3">
        <v>30</v>
      </c>
      <c r="AA85" s="3">
        <v>30</v>
      </c>
      <c r="AB85" s="3">
        <v>30</v>
      </c>
      <c r="AC85" s="4">
        <v>30</v>
      </c>
    </row>
    <row r="86" spans="1:30" ht="45" x14ac:dyDescent="0.25">
      <c r="A86" s="37">
        <v>153</v>
      </c>
      <c r="B86" s="31"/>
      <c r="C86" s="65" t="s">
        <v>96</v>
      </c>
      <c r="D86" s="65" t="s">
        <v>94</v>
      </c>
      <c r="E86" s="34" t="s">
        <v>140</v>
      </c>
      <c r="F86" s="34" t="s">
        <v>141</v>
      </c>
      <c r="G86" s="34" t="s">
        <v>142</v>
      </c>
      <c r="H86" s="35"/>
      <c r="I86" s="113" t="s">
        <v>207</v>
      </c>
      <c r="J86" s="115">
        <f t="shared" si="17"/>
        <v>24</v>
      </c>
      <c r="K86" s="36"/>
      <c r="L86" s="105">
        <v>46023</v>
      </c>
      <c r="M86" s="105">
        <v>46387</v>
      </c>
      <c r="N86" s="38" t="s">
        <v>50</v>
      </c>
      <c r="O86" s="1"/>
      <c r="P86" s="2"/>
      <c r="Q86" s="2"/>
      <c r="R86" s="2"/>
      <c r="S86" s="2"/>
      <c r="T86" s="3"/>
      <c r="U86" s="3">
        <v>24</v>
      </c>
      <c r="V86" s="3"/>
      <c r="W86" s="3"/>
      <c r="X86" s="3"/>
      <c r="Y86" s="3"/>
      <c r="Z86" s="3"/>
      <c r="AA86" s="3"/>
      <c r="AB86" s="3"/>
      <c r="AC86" s="4"/>
    </row>
    <row r="87" spans="1:30" ht="45" x14ac:dyDescent="0.25">
      <c r="A87" s="37">
        <v>167</v>
      </c>
      <c r="B87" s="31"/>
      <c r="C87" s="65" t="s">
        <v>111</v>
      </c>
      <c r="D87" s="65" t="s">
        <v>93</v>
      </c>
      <c r="E87" s="34" t="s">
        <v>140</v>
      </c>
      <c r="F87" s="34" t="s">
        <v>141</v>
      </c>
      <c r="G87" s="34" t="s">
        <v>142</v>
      </c>
      <c r="H87" s="35"/>
      <c r="I87" s="113" t="s">
        <v>207</v>
      </c>
      <c r="J87" s="115">
        <f t="shared" ref="J87:J92" si="22">SUM(O87:AC87)</f>
        <v>11</v>
      </c>
      <c r="K87" s="36"/>
      <c r="L87" s="105">
        <v>47119</v>
      </c>
      <c r="M87" s="105">
        <v>47483</v>
      </c>
      <c r="N87" s="38" t="s">
        <v>50</v>
      </c>
      <c r="O87" s="1"/>
      <c r="P87" s="2"/>
      <c r="Q87" s="2"/>
      <c r="R87" s="2"/>
      <c r="S87" s="2"/>
      <c r="T87" s="3"/>
      <c r="U87" s="3"/>
      <c r="V87" s="3"/>
      <c r="W87" s="3"/>
      <c r="X87" s="3">
        <v>11</v>
      </c>
      <c r="Y87" s="3"/>
      <c r="Z87" s="3"/>
      <c r="AA87" s="3"/>
      <c r="AB87" s="3"/>
      <c r="AC87" s="4"/>
    </row>
    <row r="88" spans="1:30" ht="45" x14ac:dyDescent="0.25">
      <c r="A88" s="37">
        <v>168</v>
      </c>
      <c r="B88" s="31"/>
      <c r="C88" s="65" t="s">
        <v>111</v>
      </c>
      <c r="D88" s="65" t="s">
        <v>195</v>
      </c>
      <c r="E88" s="34" t="s">
        <v>143</v>
      </c>
      <c r="F88" s="34" t="s">
        <v>141</v>
      </c>
      <c r="G88" s="34" t="s">
        <v>142</v>
      </c>
      <c r="H88" s="35"/>
      <c r="I88" s="113" t="s">
        <v>207</v>
      </c>
      <c r="J88" s="115">
        <f t="shared" si="22"/>
        <v>55</v>
      </c>
      <c r="K88" s="36"/>
      <c r="L88" s="105">
        <v>47119</v>
      </c>
      <c r="M88" s="105">
        <v>47483</v>
      </c>
      <c r="N88" s="38" t="s">
        <v>50</v>
      </c>
      <c r="O88" s="1"/>
      <c r="P88" s="2"/>
      <c r="Q88" s="2"/>
      <c r="R88" s="2"/>
      <c r="S88" s="2"/>
      <c r="T88" s="3"/>
      <c r="U88" s="3"/>
      <c r="V88" s="3"/>
      <c r="W88" s="3"/>
      <c r="X88" s="3">
        <v>55</v>
      </c>
      <c r="Y88" s="3"/>
      <c r="Z88" s="3"/>
      <c r="AA88" s="3"/>
      <c r="AB88" s="3"/>
      <c r="AC88" s="4"/>
    </row>
    <row r="89" spans="1:30" ht="45" x14ac:dyDescent="0.25">
      <c r="A89" s="37">
        <v>171</v>
      </c>
      <c r="B89" s="31"/>
      <c r="C89" s="65" t="s">
        <v>116</v>
      </c>
      <c r="D89" s="65" t="s">
        <v>93</v>
      </c>
      <c r="E89" s="34" t="s">
        <v>140</v>
      </c>
      <c r="F89" s="34" t="s">
        <v>141</v>
      </c>
      <c r="G89" s="34" t="s">
        <v>142</v>
      </c>
      <c r="H89" s="35"/>
      <c r="I89" s="113" t="s">
        <v>207</v>
      </c>
      <c r="J89" s="115">
        <f t="shared" si="22"/>
        <v>11</v>
      </c>
      <c r="K89" s="36"/>
      <c r="L89" s="105">
        <v>47484</v>
      </c>
      <c r="M89" s="105">
        <v>47848</v>
      </c>
      <c r="N89" s="38" t="s">
        <v>50</v>
      </c>
      <c r="O89" s="1"/>
      <c r="P89" s="2"/>
      <c r="Q89" s="2"/>
      <c r="R89" s="2"/>
      <c r="S89" s="2"/>
      <c r="T89" s="3"/>
      <c r="U89" s="3"/>
      <c r="V89" s="3"/>
      <c r="W89" s="3"/>
      <c r="X89" s="3"/>
      <c r="Y89" s="3">
        <v>11</v>
      </c>
      <c r="Z89" s="3"/>
      <c r="AA89" s="3"/>
      <c r="AB89" s="3"/>
      <c r="AC89" s="4"/>
    </row>
    <row r="90" spans="1:30" ht="45" x14ac:dyDescent="0.25">
      <c r="A90" s="37">
        <v>172</v>
      </c>
      <c r="B90" s="31"/>
      <c r="C90" s="65" t="s">
        <v>116</v>
      </c>
      <c r="D90" s="65" t="s">
        <v>195</v>
      </c>
      <c r="E90" s="34" t="s">
        <v>143</v>
      </c>
      <c r="F90" s="34" t="s">
        <v>141</v>
      </c>
      <c r="G90" s="34" t="s">
        <v>142</v>
      </c>
      <c r="H90" s="35"/>
      <c r="I90" s="113" t="s">
        <v>207</v>
      </c>
      <c r="J90" s="115">
        <f t="shared" si="22"/>
        <v>55</v>
      </c>
      <c r="K90" s="36"/>
      <c r="L90" s="105">
        <v>47484</v>
      </c>
      <c r="M90" s="105">
        <v>47848</v>
      </c>
      <c r="N90" s="38" t="s">
        <v>50</v>
      </c>
      <c r="O90" s="1"/>
      <c r="P90" s="2"/>
      <c r="Q90" s="2"/>
      <c r="R90" s="2"/>
      <c r="S90" s="2"/>
      <c r="T90" s="3"/>
      <c r="U90" s="3"/>
      <c r="V90" s="3"/>
      <c r="W90" s="3"/>
      <c r="X90" s="3"/>
      <c r="Y90" s="3">
        <v>55</v>
      </c>
      <c r="Z90" s="3"/>
      <c r="AA90" s="3"/>
      <c r="AB90" s="3"/>
      <c r="AC90" s="4"/>
    </row>
    <row r="91" spans="1:30" ht="45" x14ac:dyDescent="0.25">
      <c r="A91" s="37">
        <v>174</v>
      </c>
      <c r="B91" s="31"/>
      <c r="C91" s="65" t="s">
        <v>117</v>
      </c>
      <c r="D91" s="65" t="s">
        <v>93</v>
      </c>
      <c r="E91" s="34" t="s">
        <v>140</v>
      </c>
      <c r="F91" s="34" t="s">
        <v>141</v>
      </c>
      <c r="G91" s="34" t="s">
        <v>142</v>
      </c>
      <c r="H91" s="35"/>
      <c r="I91" s="113" t="s">
        <v>207</v>
      </c>
      <c r="J91" s="115">
        <f t="shared" si="22"/>
        <v>22</v>
      </c>
      <c r="K91" s="36"/>
      <c r="L91" s="105">
        <v>47849</v>
      </c>
      <c r="M91" s="105">
        <v>48579</v>
      </c>
      <c r="N91" s="38" t="s">
        <v>50</v>
      </c>
      <c r="O91" s="1"/>
      <c r="P91" s="2"/>
      <c r="Q91" s="2"/>
      <c r="R91" s="2"/>
      <c r="S91" s="2"/>
      <c r="T91" s="3"/>
      <c r="U91" s="3"/>
      <c r="V91" s="3"/>
      <c r="W91" s="3"/>
      <c r="X91" s="3"/>
      <c r="Y91" s="3"/>
      <c r="Z91" s="3">
        <v>11</v>
      </c>
      <c r="AA91" s="3">
        <v>11</v>
      </c>
      <c r="AB91" s="3"/>
      <c r="AC91" s="4"/>
    </row>
    <row r="92" spans="1:30" ht="45" x14ac:dyDescent="0.25">
      <c r="A92" s="37">
        <v>175</v>
      </c>
      <c r="B92" s="31"/>
      <c r="C92" s="65" t="s">
        <v>117</v>
      </c>
      <c r="D92" s="65" t="s">
        <v>195</v>
      </c>
      <c r="E92" s="34" t="s">
        <v>143</v>
      </c>
      <c r="F92" s="34" t="s">
        <v>141</v>
      </c>
      <c r="G92" s="34" t="s">
        <v>142</v>
      </c>
      <c r="H92" s="35"/>
      <c r="I92" s="113" t="s">
        <v>207</v>
      </c>
      <c r="J92" s="115">
        <f t="shared" si="22"/>
        <v>110</v>
      </c>
      <c r="K92" s="36"/>
      <c r="L92" s="105">
        <v>47849</v>
      </c>
      <c r="M92" s="105">
        <v>48579</v>
      </c>
      <c r="N92" s="38" t="s">
        <v>50</v>
      </c>
      <c r="O92" s="1"/>
      <c r="P92" s="2"/>
      <c r="Q92" s="2"/>
      <c r="R92" s="2"/>
      <c r="S92" s="2"/>
      <c r="T92" s="3"/>
      <c r="U92" s="3"/>
      <c r="V92" s="3"/>
      <c r="W92" s="3"/>
      <c r="X92" s="3"/>
      <c r="Y92" s="3"/>
      <c r="Z92" s="3">
        <v>55</v>
      </c>
      <c r="AA92" s="3">
        <v>55</v>
      </c>
      <c r="AB92" s="3"/>
      <c r="AC92" s="4"/>
    </row>
    <row r="93" spans="1:30" x14ac:dyDescent="0.25">
      <c r="A93" s="48"/>
      <c r="B93" s="49" t="s">
        <v>3</v>
      </c>
      <c r="C93" s="82"/>
      <c r="D93" s="82"/>
      <c r="E93" s="82"/>
      <c r="F93" s="82"/>
      <c r="G93" s="82"/>
      <c r="H93" s="50"/>
      <c r="I93" s="111"/>
      <c r="J93" s="124"/>
      <c r="K93" s="126"/>
      <c r="L93" s="109"/>
      <c r="M93" s="109"/>
      <c r="N93" s="126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1"/>
    </row>
    <row r="94" spans="1:30" s="64" customFormat="1" ht="60" x14ac:dyDescent="0.25">
      <c r="A94" s="30">
        <v>78</v>
      </c>
      <c r="B94" s="31"/>
      <c r="C94" s="137" t="s">
        <v>231</v>
      </c>
      <c r="D94" s="183" t="s">
        <v>230</v>
      </c>
      <c r="E94" s="67" t="s">
        <v>144</v>
      </c>
      <c r="F94" s="67" t="s">
        <v>145</v>
      </c>
      <c r="G94" s="67" t="s">
        <v>146</v>
      </c>
      <c r="H94" s="35"/>
      <c r="I94" s="113" t="s">
        <v>207</v>
      </c>
      <c r="J94" s="115">
        <f t="shared" ref="J94" si="23">SUM(O94:AC94)</f>
        <v>278</v>
      </c>
      <c r="K94" s="36"/>
      <c r="L94" s="105">
        <v>44197</v>
      </c>
      <c r="M94" s="105">
        <v>44561</v>
      </c>
      <c r="N94" s="56" t="s">
        <v>74</v>
      </c>
      <c r="O94" s="21"/>
      <c r="P94" s="2">
        <v>278</v>
      </c>
      <c r="Q94" s="2"/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0">
        <v>79</v>
      </c>
      <c r="B95" s="31"/>
      <c r="C95" s="137" t="s">
        <v>233</v>
      </c>
      <c r="D95" s="183" t="s">
        <v>232</v>
      </c>
      <c r="E95" s="67" t="s">
        <v>144</v>
      </c>
      <c r="F95" s="67" t="s">
        <v>145</v>
      </c>
      <c r="G95" s="67" t="s">
        <v>146</v>
      </c>
      <c r="H95" s="35"/>
      <c r="I95" s="113" t="s">
        <v>207</v>
      </c>
      <c r="J95" s="115">
        <f t="shared" ref="J95" si="24">SUM(O95:AC95)</f>
        <v>278</v>
      </c>
      <c r="K95" s="36"/>
      <c r="L95" s="105">
        <v>44197</v>
      </c>
      <c r="M95" s="105">
        <v>44561</v>
      </c>
      <c r="N95" s="56" t="s">
        <v>74</v>
      </c>
      <c r="O95" s="21"/>
      <c r="P95" s="2">
        <v>278</v>
      </c>
      <c r="Q95" s="2"/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7">
        <v>81</v>
      </c>
      <c r="B96" s="31"/>
      <c r="C96" s="65" t="s">
        <v>102</v>
      </c>
      <c r="D96" s="183" t="s">
        <v>230</v>
      </c>
      <c r="E96" s="67" t="s">
        <v>144</v>
      </c>
      <c r="F96" s="67" t="s">
        <v>145</v>
      </c>
      <c r="G96" s="67" t="s">
        <v>146</v>
      </c>
      <c r="H96" s="35"/>
      <c r="I96" s="113" t="s">
        <v>207</v>
      </c>
      <c r="J96" s="115">
        <f t="shared" ref="J96:J120" si="25">SUM(O96:AC96)</f>
        <v>278</v>
      </c>
      <c r="K96" s="36"/>
      <c r="L96" s="106">
        <v>44197</v>
      </c>
      <c r="M96" s="107">
        <v>44561</v>
      </c>
      <c r="N96" s="59" t="s">
        <v>74</v>
      </c>
      <c r="O96" s="1"/>
      <c r="P96" s="2">
        <v>278</v>
      </c>
      <c r="Q96" s="2"/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7">
        <v>83</v>
      </c>
      <c r="B97" s="31"/>
      <c r="C97" s="65" t="s">
        <v>67</v>
      </c>
      <c r="D97" s="66" t="s">
        <v>234</v>
      </c>
      <c r="E97" s="67" t="s">
        <v>144</v>
      </c>
      <c r="F97" s="67" t="s">
        <v>145</v>
      </c>
      <c r="G97" s="67" t="s">
        <v>146</v>
      </c>
      <c r="H97" s="35"/>
      <c r="I97" s="113" t="s">
        <v>207</v>
      </c>
      <c r="J97" s="115">
        <f>SUM(O97:AC97)</f>
        <v>124</v>
      </c>
      <c r="K97" s="36"/>
      <c r="L97" s="105">
        <v>44197</v>
      </c>
      <c r="M97" s="105">
        <v>45657</v>
      </c>
      <c r="N97" s="59" t="s">
        <v>74</v>
      </c>
      <c r="O97" s="1"/>
      <c r="P97" s="2">
        <v>31</v>
      </c>
      <c r="Q97" s="2">
        <v>31</v>
      </c>
      <c r="R97" s="2">
        <v>31</v>
      </c>
      <c r="S97" s="2">
        <v>31</v>
      </c>
      <c r="T97" s="3"/>
      <c r="U97" s="3"/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7">
        <v>84</v>
      </c>
      <c r="B98" s="31"/>
      <c r="C98" s="65" t="s">
        <v>68</v>
      </c>
      <c r="D98" s="66" t="s">
        <v>234</v>
      </c>
      <c r="E98" s="67" t="s">
        <v>144</v>
      </c>
      <c r="F98" s="67" t="s">
        <v>145</v>
      </c>
      <c r="G98" s="67" t="s">
        <v>146</v>
      </c>
      <c r="H98" s="35"/>
      <c r="I98" s="113" t="s">
        <v>207</v>
      </c>
      <c r="J98" s="115">
        <f>SUM(O98:AC98)</f>
        <v>284</v>
      </c>
      <c r="K98" s="36"/>
      <c r="L98" s="105">
        <v>44197</v>
      </c>
      <c r="M98" s="105">
        <v>45657</v>
      </c>
      <c r="N98" s="59" t="s">
        <v>74</v>
      </c>
      <c r="O98" s="1"/>
      <c r="P98" s="2">
        <v>71</v>
      </c>
      <c r="Q98" s="2">
        <v>71</v>
      </c>
      <c r="R98" s="2">
        <v>71</v>
      </c>
      <c r="S98" s="2">
        <v>71</v>
      </c>
      <c r="T98" s="3"/>
      <c r="U98" s="3"/>
      <c r="V98" s="3"/>
      <c r="W98" s="3"/>
      <c r="X98" s="3"/>
      <c r="Y98" s="3"/>
      <c r="Z98" s="3"/>
      <c r="AA98" s="3"/>
      <c r="AB98" s="3"/>
      <c r="AC98" s="25"/>
      <c r="AD98" s="27"/>
    </row>
    <row r="99" spans="1:30" s="64" customFormat="1" ht="60" x14ac:dyDescent="0.25">
      <c r="A99" s="37">
        <v>85</v>
      </c>
      <c r="B99" s="31"/>
      <c r="C99" s="65" t="s">
        <v>69</v>
      </c>
      <c r="D99" s="66" t="s">
        <v>234</v>
      </c>
      <c r="E99" s="67" t="s">
        <v>144</v>
      </c>
      <c r="F99" s="67" t="s">
        <v>145</v>
      </c>
      <c r="G99" s="67" t="s">
        <v>146</v>
      </c>
      <c r="H99" s="35"/>
      <c r="I99" s="113" t="s">
        <v>207</v>
      </c>
      <c r="J99" s="115">
        <f>SUM(O99:AC99)</f>
        <v>248</v>
      </c>
      <c r="K99" s="36"/>
      <c r="L99" s="105">
        <v>44197</v>
      </c>
      <c r="M99" s="105">
        <v>45657</v>
      </c>
      <c r="N99" s="59" t="s">
        <v>74</v>
      </c>
      <c r="O99" s="1"/>
      <c r="P99" s="2">
        <v>62</v>
      </c>
      <c r="Q99" s="2">
        <v>62</v>
      </c>
      <c r="R99" s="2">
        <v>62</v>
      </c>
      <c r="S99" s="2">
        <v>62</v>
      </c>
      <c r="T99" s="3"/>
      <c r="U99" s="3"/>
      <c r="V99" s="3"/>
      <c r="W99" s="3"/>
      <c r="X99" s="3"/>
      <c r="Y99" s="3"/>
      <c r="Z99" s="3"/>
      <c r="AA99" s="3"/>
      <c r="AB99" s="3"/>
      <c r="AC99" s="24"/>
      <c r="AD99" s="27"/>
    </row>
    <row r="100" spans="1:30" s="64" customFormat="1" ht="60" x14ac:dyDescent="0.25">
      <c r="A100" s="37">
        <v>86</v>
      </c>
      <c r="B100" s="31"/>
      <c r="C100" s="65" t="s">
        <v>66</v>
      </c>
      <c r="D100" s="66" t="s">
        <v>234</v>
      </c>
      <c r="E100" s="67" t="s">
        <v>144</v>
      </c>
      <c r="F100" s="67" t="s">
        <v>145</v>
      </c>
      <c r="G100" s="67" t="s">
        <v>146</v>
      </c>
      <c r="H100" s="35"/>
      <c r="I100" s="113" t="s">
        <v>207</v>
      </c>
      <c r="J100" s="115">
        <f>SUM(O100:AC100)</f>
        <v>592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v>148</v>
      </c>
      <c r="Q100" s="2">
        <v>148</v>
      </c>
      <c r="R100" s="2">
        <v>148</v>
      </c>
      <c r="S100" s="2">
        <v>148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7">
        <v>87</v>
      </c>
      <c r="B101" s="31"/>
      <c r="C101" s="65" t="s">
        <v>70</v>
      </c>
      <c r="D101" s="66" t="s">
        <v>234</v>
      </c>
      <c r="E101" s="67" t="s">
        <v>144</v>
      </c>
      <c r="F101" s="67" t="s">
        <v>145</v>
      </c>
      <c r="G101" s="67" t="s">
        <v>146</v>
      </c>
      <c r="H101" s="35"/>
      <c r="I101" s="113" t="s">
        <v>207</v>
      </c>
      <c r="J101" s="115">
        <f>SUM(O101:AC101)</f>
        <v>140</v>
      </c>
      <c r="K101" s="36"/>
      <c r="L101" s="105">
        <v>44197</v>
      </c>
      <c r="M101" s="105">
        <v>45657</v>
      </c>
      <c r="N101" s="59" t="s">
        <v>74</v>
      </c>
      <c r="O101" s="1"/>
      <c r="P101" s="2">
        <v>35</v>
      </c>
      <c r="Q101" s="2">
        <v>35</v>
      </c>
      <c r="R101" s="2">
        <v>35</v>
      </c>
      <c r="S101" s="2">
        <v>35</v>
      </c>
      <c r="T101" s="3"/>
      <c r="U101" s="3"/>
      <c r="V101" s="3"/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7">
        <v>99</v>
      </c>
      <c r="B102" s="31"/>
      <c r="C102" s="65" t="s">
        <v>100</v>
      </c>
      <c r="D102" s="66" t="s">
        <v>234</v>
      </c>
      <c r="E102" s="67" t="s">
        <v>144</v>
      </c>
      <c r="F102" s="67" t="s">
        <v>145</v>
      </c>
      <c r="G102" s="67" t="s">
        <v>146</v>
      </c>
      <c r="H102" s="35"/>
      <c r="I102" s="113" t="s">
        <v>207</v>
      </c>
      <c r="J102" s="115">
        <f t="shared" si="25"/>
        <v>64</v>
      </c>
      <c r="K102" s="36"/>
      <c r="L102" s="105">
        <v>44562</v>
      </c>
      <c r="M102" s="105">
        <v>44926</v>
      </c>
      <c r="N102" s="59" t="s">
        <v>74</v>
      </c>
      <c r="O102" s="1"/>
      <c r="P102" s="2"/>
      <c r="Q102" s="2">
        <v>64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7">
        <v>102</v>
      </c>
      <c r="B103" s="31"/>
      <c r="C103" s="65" t="s">
        <v>112</v>
      </c>
      <c r="D103" s="66" t="s">
        <v>234</v>
      </c>
      <c r="E103" s="67" t="s">
        <v>144</v>
      </c>
      <c r="F103" s="67" t="s">
        <v>145</v>
      </c>
      <c r="G103" s="67" t="s">
        <v>146</v>
      </c>
      <c r="H103" s="35"/>
      <c r="I103" s="113" t="s">
        <v>207</v>
      </c>
      <c r="J103" s="115">
        <f t="shared" si="25"/>
        <v>64</v>
      </c>
      <c r="K103" s="36"/>
      <c r="L103" s="105">
        <v>44927</v>
      </c>
      <c r="M103" s="105">
        <v>45291</v>
      </c>
      <c r="N103" s="59" t="s">
        <v>74</v>
      </c>
      <c r="O103" s="1"/>
      <c r="P103" s="2"/>
      <c r="Q103" s="2"/>
      <c r="R103" s="2">
        <v>64</v>
      </c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4" customFormat="1" ht="60" x14ac:dyDescent="0.25">
      <c r="A104" s="37">
        <v>108</v>
      </c>
      <c r="B104" s="31"/>
      <c r="C104" s="65" t="s">
        <v>113</v>
      </c>
      <c r="D104" s="66" t="s">
        <v>234</v>
      </c>
      <c r="E104" s="67" t="s">
        <v>144</v>
      </c>
      <c r="F104" s="67" t="s">
        <v>145</v>
      </c>
      <c r="G104" s="67" t="s">
        <v>146</v>
      </c>
      <c r="H104" s="35"/>
      <c r="I104" s="113" t="s">
        <v>207</v>
      </c>
      <c r="J104" s="115">
        <f t="shared" si="25"/>
        <v>64</v>
      </c>
      <c r="K104" s="36"/>
      <c r="L104" s="105">
        <v>45292</v>
      </c>
      <c r="M104" s="105">
        <v>45657</v>
      </c>
      <c r="N104" s="59" t="s">
        <v>74</v>
      </c>
      <c r="O104" s="1"/>
      <c r="P104" s="2"/>
      <c r="Q104" s="2"/>
      <c r="R104" s="2"/>
      <c r="S104" s="2">
        <v>64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4" customFormat="1" ht="60" x14ac:dyDescent="0.25">
      <c r="A105" s="37">
        <v>109</v>
      </c>
      <c r="B105" s="31"/>
      <c r="C105" s="65" t="s">
        <v>95</v>
      </c>
      <c r="D105" s="66" t="s">
        <v>234</v>
      </c>
      <c r="E105" s="67" t="s">
        <v>144</v>
      </c>
      <c r="F105" s="67" t="s">
        <v>145</v>
      </c>
      <c r="G105" s="67" t="s">
        <v>146</v>
      </c>
      <c r="H105" s="35"/>
      <c r="I105" s="113" t="s">
        <v>207</v>
      </c>
      <c r="J105" s="115">
        <f t="shared" si="25"/>
        <v>64</v>
      </c>
      <c r="K105" s="36"/>
      <c r="L105" s="105">
        <v>45292</v>
      </c>
      <c r="M105" s="105">
        <v>45657</v>
      </c>
      <c r="N105" s="59" t="s">
        <v>74</v>
      </c>
      <c r="O105" s="1"/>
      <c r="P105" s="2"/>
      <c r="Q105" s="2"/>
      <c r="R105" s="2"/>
      <c r="S105" s="2">
        <v>64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4" customFormat="1" ht="60" x14ac:dyDescent="0.25">
      <c r="A106" s="37">
        <v>145</v>
      </c>
      <c r="B106" s="31"/>
      <c r="C106" s="65" t="s">
        <v>114</v>
      </c>
      <c r="D106" s="66" t="s">
        <v>234</v>
      </c>
      <c r="E106" s="67" t="s">
        <v>144</v>
      </c>
      <c r="F106" s="67" t="s">
        <v>145</v>
      </c>
      <c r="G106" s="67" t="s">
        <v>146</v>
      </c>
      <c r="H106" s="35"/>
      <c r="I106" s="113" t="s">
        <v>207</v>
      </c>
      <c r="J106" s="115">
        <f t="shared" si="25"/>
        <v>64</v>
      </c>
      <c r="K106" s="36"/>
      <c r="L106" s="105">
        <v>45658</v>
      </c>
      <c r="M106" s="105">
        <v>46022</v>
      </c>
      <c r="N106" s="59" t="s">
        <v>50</v>
      </c>
      <c r="O106" s="1"/>
      <c r="P106" s="2"/>
      <c r="Q106" s="2"/>
      <c r="R106" s="2"/>
      <c r="S106" s="2"/>
      <c r="T106" s="3">
        <v>64</v>
      </c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4" customFormat="1" ht="60" x14ac:dyDescent="0.25">
      <c r="A107" s="37">
        <v>146</v>
      </c>
      <c r="B107" s="31"/>
      <c r="C107" s="65" t="s">
        <v>101</v>
      </c>
      <c r="D107" s="66" t="s">
        <v>234</v>
      </c>
      <c r="E107" s="67" t="s">
        <v>144</v>
      </c>
      <c r="F107" s="67" t="s">
        <v>145</v>
      </c>
      <c r="G107" s="67" t="s">
        <v>146</v>
      </c>
      <c r="H107" s="35"/>
      <c r="I107" s="113" t="s">
        <v>207</v>
      </c>
      <c r="J107" s="115">
        <f t="shared" si="25"/>
        <v>64</v>
      </c>
      <c r="K107" s="36"/>
      <c r="L107" s="105">
        <v>45658</v>
      </c>
      <c r="M107" s="105">
        <v>46022</v>
      </c>
      <c r="N107" s="59" t="s">
        <v>50</v>
      </c>
      <c r="O107" s="1"/>
      <c r="P107" s="2"/>
      <c r="Q107" s="2"/>
      <c r="R107" s="2"/>
      <c r="S107" s="2"/>
      <c r="T107" s="3">
        <v>64</v>
      </c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4" customFormat="1" ht="60" x14ac:dyDescent="0.25">
      <c r="A108" s="37">
        <v>147</v>
      </c>
      <c r="B108" s="31"/>
      <c r="C108" s="65" t="s">
        <v>67</v>
      </c>
      <c r="D108" s="66" t="s">
        <v>234</v>
      </c>
      <c r="E108" s="67" t="s">
        <v>144</v>
      </c>
      <c r="F108" s="67" t="s">
        <v>145</v>
      </c>
      <c r="G108" s="67" t="s">
        <v>146</v>
      </c>
      <c r="H108" s="35"/>
      <c r="I108" s="113" t="s">
        <v>207</v>
      </c>
      <c r="J108" s="115">
        <f t="shared" ref="J108:J112" si="26">SUM(O108:AC108)</f>
        <v>270</v>
      </c>
      <c r="K108" s="36"/>
      <c r="L108" s="105">
        <v>45658</v>
      </c>
      <c r="M108" s="105">
        <v>49309</v>
      </c>
      <c r="N108" s="38" t="s">
        <v>50</v>
      </c>
      <c r="O108" s="1"/>
      <c r="P108" s="2"/>
      <c r="Q108" s="2"/>
      <c r="R108" s="2"/>
      <c r="S108" s="2"/>
      <c r="T108" s="3">
        <v>27</v>
      </c>
      <c r="U108" s="3">
        <v>27</v>
      </c>
      <c r="V108" s="3">
        <v>27</v>
      </c>
      <c r="W108" s="3">
        <v>27</v>
      </c>
      <c r="X108" s="3">
        <v>27</v>
      </c>
      <c r="Y108" s="3">
        <v>27</v>
      </c>
      <c r="Z108" s="3">
        <v>27</v>
      </c>
      <c r="AA108" s="3">
        <v>27</v>
      </c>
      <c r="AB108" s="3">
        <v>27</v>
      </c>
      <c r="AC108" s="4">
        <v>27</v>
      </c>
      <c r="AD108" s="27"/>
    </row>
    <row r="109" spans="1:30" s="64" customFormat="1" ht="60" x14ac:dyDescent="0.25">
      <c r="A109" s="37">
        <v>148</v>
      </c>
      <c r="B109" s="31"/>
      <c r="C109" s="65" t="s">
        <v>68</v>
      </c>
      <c r="D109" s="66" t="s">
        <v>234</v>
      </c>
      <c r="E109" s="67" t="s">
        <v>144</v>
      </c>
      <c r="F109" s="67" t="s">
        <v>145</v>
      </c>
      <c r="G109" s="67" t="s">
        <v>146</v>
      </c>
      <c r="H109" s="35"/>
      <c r="I109" s="113" t="s">
        <v>207</v>
      </c>
      <c r="J109" s="115">
        <f t="shared" si="26"/>
        <v>610</v>
      </c>
      <c r="K109" s="36"/>
      <c r="L109" s="105">
        <v>45658</v>
      </c>
      <c r="M109" s="105">
        <v>49309</v>
      </c>
      <c r="N109" s="38" t="s">
        <v>50</v>
      </c>
      <c r="O109" s="1"/>
      <c r="P109" s="2"/>
      <c r="Q109" s="2"/>
      <c r="R109" s="2"/>
      <c r="S109" s="2"/>
      <c r="T109" s="3">
        <v>61</v>
      </c>
      <c r="U109" s="3">
        <v>61</v>
      </c>
      <c r="V109" s="3">
        <v>61</v>
      </c>
      <c r="W109" s="3">
        <v>61</v>
      </c>
      <c r="X109" s="3">
        <v>61</v>
      </c>
      <c r="Y109" s="3">
        <v>61</v>
      </c>
      <c r="Z109" s="3">
        <v>61</v>
      </c>
      <c r="AA109" s="3">
        <v>61</v>
      </c>
      <c r="AB109" s="3">
        <v>61</v>
      </c>
      <c r="AC109" s="4">
        <v>61</v>
      </c>
      <c r="AD109" s="27"/>
    </row>
    <row r="110" spans="1:30" s="64" customFormat="1" ht="60" x14ac:dyDescent="0.25">
      <c r="A110" s="37">
        <v>149</v>
      </c>
      <c r="B110" s="31"/>
      <c r="C110" s="65" t="s">
        <v>69</v>
      </c>
      <c r="D110" s="66" t="s">
        <v>234</v>
      </c>
      <c r="E110" s="67" t="s">
        <v>144</v>
      </c>
      <c r="F110" s="67" t="s">
        <v>145</v>
      </c>
      <c r="G110" s="67" t="s">
        <v>146</v>
      </c>
      <c r="H110" s="35"/>
      <c r="I110" s="113" t="s">
        <v>207</v>
      </c>
      <c r="J110" s="115">
        <f t="shared" si="26"/>
        <v>530</v>
      </c>
      <c r="K110" s="36"/>
      <c r="L110" s="105">
        <v>45658</v>
      </c>
      <c r="M110" s="105">
        <v>49309</v>
      </c>
      <c r="N110" s="38" t="s">
        <v>50</v>
      </c>
      <c r="O110" s="1"/>
      <c r="P110" s="2"/>
      <c r="Q110" s="2"/>
      <c r="R110" s="2"/>
      <c r="S110" s="2"/>
      <c r="T110" s="3">
        <v>53</v>
      </c>
      <c r="U110" s="3">
        <v>53</v>
      </c>
      <c r="V110" s="3">
        <v>53</v>
      </c>
      <c r="W110" s="3">
        <v>53</v>
      </c>
      <c r="X110" s="3">
        <v>53</v>
      </c>
      <c r="Y110" s="3">
        <v>53</v>
      </c>
      <c r="Z110" s="3">
        <v>53</v>
      </c>
      <c r="AA110" s="3">
        <v>53</v>
      </c>
      <c r="AB110" s="3">
        <v>53</v>
      </c>
      <c r="AC110" s="4">
        <v>53</v>
      </c>
      <c r="AD110" s="27"/>
    </row>
    <row r="111" spans="1:30" s="64" customFormat="1" ht="60" x14ac:dyDescent="0.25">
      <c r="A111" s="37">
        <v>150</v>
      </c>
      <c r="B111" s="31"/>
      <c r="C111" s="65" t="s">
        <v>66</v>
      </c>
      <c r="D111" s="66" t="s">
        <v>234</v>
      </c>
      <c r="E111" s="67" t="s">
        <v>144</v>
      </c>
      <c r="F111" s="67" t="s">
        <v>145</v>
      </c>
      <c r="G111" s="67" t="s">
        <v>146</v>
      </c>
      <c r="H111" s="35"/>
      <c r="I111" s="113" t="s">
        <v>207</v>
      </c>
      <c r="J111" s="115">
        <f t="shared" si="26"/>
        <v>1520</v>
      </c>
      <c r="K111" s="36"/>
      <c r="L111" s="105">
        <v>45658</v>
      </c>
      <c r="M111" s="105">
        <v>49309</v>
      </c>
      <c r="N111" s="38" t="s">
        <v>50</v>
      </c>
      <c r="O111" s="1"/>
      <c r="P111" s="2"/>
      <c r="Q111" s="2"/>
      <c r="R111" s="2"/>
      <c r="S111" s="2"/>
      <c r="T111" s="3">
        <v>152</v>
      </c>
      <c r="U111" s="3">
        <v>152</v>
      </c>
      <c r="V111" s="3">
        <v>152</v>
      </c>
      <c r="W111" s="3">
        <v>152</v>
      </c>
      <c r="X111" s="3">
        <v>152</v>
      </c>
      <c r="Y111" s="3">
        <v>152</v>
      </c>
      <c r="Z111" s="3">
        <v>152</v>
      </c>
      <c r="AA111" s="3">
        <v>152</v>
      </c>
      <c r="AB111" s="3">
        <v>152</v>
      </c>
      <c r="AC111" s="4">
        <v>152</v>
      </c>
      <c r="AD111" s="27"/>
    </row>
    <row r="112" spans="1:30" s="64" customFormat="1" ht="60.75" thickBot="1" x14ac:dyDescent="0.3">
      <c r="A112" s="37">
        <v>151</v>
      </c>
      <c r="B112" s="31"/>
      <c r="C112" s="65" t="s">
        <v>70</v>
      </c>
      <c r="D112" s="66" t="s">
        <v>234</v>
      </c>
      <c r="E112" s="67" t="s">
        <v>144</v>
      </c>
      <c r="F112" s="67" t="s">
        <v>145</v>
      </c>
      <c r="G112" s="67" t="s">
        <v>146</v>
      </c>
      <c r="H112" s="35"/>
      <c r="I112" s="113" t="s">
        <v>207</v>
      </c>
      <c r="J112" s="115">
        <f t="shared" si="26"/>
        <v>300</v>
      </c>
      <c r="K112" s="36"/>
      <c r="L112" s="105">
        <v>45658</v>
      </c>
      <c r="M112" s="105">
        <v>49309</v>
      </c>
      <c r="N112" s="38" t="s">
        <v>50</v>
      </c>
      <c r="O112" s="1"/>
      <c r="P112" s="2"/>
      <c r="Q112" s="2"/>
      <c r="R112" s="2"/>
      <c r="S112" s="2"/>
      <c r="T112" s="3">
        <v>30</v>
      </c>
      <c r="U112" s="3">
        <v>30</v>
      </c>
      <c r="V112" s="3">
        <v>30</v>
      </c>
      <c r="W112" s="3">
        <v>30</v>
      </c>
      <c r="X112" s="3">
        <v>30</v>
      </c>
      <c r="Y112" s="3">
        <v>30</v>
      </c>
      <c r="Z112" s="3">
        <v>30</v>
      </c>
      <c r="AA112" s="3">
        <v>30</v>
      </c>
      <c r="AB112" s="3">
        <v>30</v>
      </c>
      <c r="AC112" s="17">
        <v>30</v>
      </c>
      <c r="AD112" s="27"/>
    </row>
    <row r="113" spans="1:30" s="64" customFormat="1" ht="60" x14ac:dyDescent="0.25">
      <c r="A113" s="37">
        <v>156</v>
      </c>
      <c r="B113" s="31"/>
      <c r="C113" s="65" t="s">
        <v>115</v>
      </c>
      <c r="D113" s="66" t="s">
        <v>234</v>
      </c>
      <c r="E113" s="67" t="s">
        <v>144</v>
      </c>
      <c r="F113" s="67" t="s">
        <v>145</v>
      </c>
      <c r="G113" s="67" t="s">
        <v>146</v>
      </c>
      <c r="H113" s="35"/>
      <c r="I113" s="113" t="s">
        <v>207</v>
      </c>
      <c r="J113" s="115">
        <f t="shared" si="25"/>
        <v>64</v>
      </c>
      <c r="K113" s="36"/>
      <c r="L113" s="105">
        <v>46023</v>
      </c>
      <c r="M113" s="105">
        <v>46387</v>
      </c>
      <c r="N113" s="59" t="s">
        <v>50</v>
      </c>
      <c r="O113" s="1"/>
      <c r="P113" s="2"/>
      <c r="Q113" s="2"/>
      <c r="R113" s="2"/>
      <c r="S113" s="2"/>
      <c r="T113" s="3"/>
      <c r="U113" s="3">
        <v>64</v>
      </c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4" customFormat="1" ht="60" x14ac:dyDescent="0.25">
      <c r="A114" s="37">
        <v>157</v>
      </c>
      <c r="B114" s="31"/>
      <c r="C114" s="65" t="s">
        <v>116</v>
      </c>
      <c r="D114" s="66" t="s">
        <v>234</v>
      </c>
      <c r="E114" s="67" t="s">
        <v>144</v>
      </c>
      <c r="F114" s="67" t="s">
        <v>145</v>
      </c>
      <c r="G114" s="67" t="s">
        <v>146</v>
      </c>
      <c r="H114" s="35"/>
      <c r="I114" s="113" t="s">
        <v>207</v>
      </c>
      <c r="J114" s="115">
        <f t="shared" si="25"/>
        <v>64</v>
      </c>
      <c r="K114" s="36"/>
      <c r="L114" s="105">
        <v>46023</v>
      </c>
      <c r="M114" s="105">
        <v>46387</v>
      </c>
      <c r="N114" s="59" t="s">
        <v>50</v>
      </c>
      <c r="O114" s="1"/>
      <c r="P114" s="2"/>
      <c r="Q114" s="2"/>
      <c r="R114" s="2"/>
      <c r="S114" s="2"/>
      <c r="T114" s="3"/>
      <c r="U114" s="3">
        <v>64</v>
      </c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4" customFormat="1" ht="60" x14ac:dyDescent="0.25">
      <c r="A115" s="37">
        <v>158</v>
      </c>
      <c r="B115" s="31"/>
      <c r="C115" s="65" t="s">
        <v>117</v>
      </c>
      <c r="D115" s="66" t="s">
        <v>234</v>
      </c>
      <c r="E115" s="67" t="s">
        <v>144</v>
      </c>
      <c r="F115" s="67" t="s">
        <v>145</v>
      </c>
      <c r="G115" s="67" t="s">
        <v>146</v>
      </c>
      <c r="H115" s="35"/>
      <c r="I115" s="113" t="s">
        <v>207</v>
      </c>
      <c r="J115" s="115">
        <f t="shared" si="25"/>
        <v>64</v>
      </c>
      <c r="K115" s="36"/>
      <c r="L115" s="105">
        <v>46023</v>
      </c>
      <c r="M115" s="105">
        <v>46387</v>
      </c>
      <c r="N115" s="59" t="s">
        <v>50</v>
      </c>
      <c r="O115" s="1"/>
      <c r="P115" s="2"/>
      <c r="Q115" s="2"/>
      <c r="R115" s="2"/>
      <c r="S115" s="2"/>
      <c r="T115" s="3"/>
      <c r="U115" s="3">
        <v>64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4" customFormat="1" ht="60" x14ac:dyDescent="0.25">
      <c r="A116" s="37">
        <v>159</v>
      </c>
      <c r="B116" s="31"/>
      <c r="C116" s="65" t="s">
        <v>118</v>
      </c>
      <c r="D116" s="66" t="s">
        <v>234</v>
      </c>
      <c r="E116" s="67" t="s">
        <v>144</v>
      </c>
      <c r="F116" s="67" t="s">
        <v>145</v>
      </c>
      <c r="G116" s="67" t="s">
        <v>146</v>
      </c>
      <c r="H116" s="35"/>
      <c r="I116" s="113" t="s">
        <v>207</v>
      </c>
      <c r="J116" s="115">
        <f t="shared" si="25"/>
        <v>64</v>
      </c>
      <c r="K116" s="36"/>
      <c r="L116" s="105">
        <v>46023</v>
      </c>
      <c r="M116" s="105">
        <v>46387</v>
      </c>
      <c r="N116" s="59" t="s">
        <v>50</v>
      </c>
      <c r="O116" s="1"/>
      <c r="P116" s="2"/>
      <c r="Q116" s="2"/>
      <c r="R116" s="2"/>
      <c r="S116" s="2"/>
      <c r="T116" s="3"/>
      <c r="U116" s="3">
        <v>64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4" customFormat="1" ht="60" x14ac:dyDescent="0.25">
      <c r="A117" s="37">
        <v>161</v>
      </c>
      <c r="B117" s="31"/>
      <c r="C117" s="65" t="s">
        <v>122</v>
      </c>
      <c r="D117" s="66" t="s">
        <v>234</v>
      </c>
      <c r="E117" s="67" t="s">
        <v>144</v>
      </c>
      <c r="F117" s="67" t="s">
        <v>145</v>
      </c>
      <c r="G117" s="67" t="s">
        <v>146</v>
      </c>
      <c r="H117" s="35"/>
      <c r="I117" s="113" t="s">
        <v>207</v>
      </c>
      <c r="J117" s="115">
        <f t="shared" ref="J117:J119" si="27">SUM(O117:AB117)</f>
        <v>213</v>
      </c>
      <c r="K117" s="35"/>
      <c r="L117" s="105">
        <v>46388</v>
      </c>
      <c r="M117" s="105">
        <v>46752</v>
      </c>
      <c r="N117" s="59" t="s">
        <v>50</v>
      </c>
      <c r="O117" s="1"/>
      <c r="P117" s="2"/>
      <c r="Q117" s="2"/>
      <c r="R117" s="2"/>
      <c r="S117" s="2"/>
      <c r="T117" s="3"/>
      <c r="U117" s="3"/>
      <c r="V117" s="3">
        <v>213</v>
      </c>
      <c r="W117" s="3"/>
      <c r="X117" s="3"/>
      <c r="Y117" s="3"/>
      <c r="Z117" s="3"/>
      <c r="AA117" s="3"/>
      <c r="AB117" s="3"/>
      <c r="AC117" s="4"/>
      <c r="AD117" s="27"/>
    </row>
    <row r="118" spans="1:30" s="64" customFormat="1" ht="60" x14ac:dyDescent="0.25">
      <c r="A118" s="37">
        <v>162</v>
      </c>
      <c r="B118" s="31"/>
      <c r="C118" s="65" t="s">
        <v>108</v>
      </c>
      <c r="D118" s="66" t="s">
        <v>234</v>
      </c>
      <c r="E118" s="67" t="s">
        <v>144</v>
      </c>
      <c r="F118" s="67" t="s">
        <v>145</v>
      </c>
      <c r="G118" s="67" t="s">
        <v>146</v>
      </c>
      <c r="H118" s="35"/>
      <c r="I118" s="113" t="s">
        <v>207</v>
      </c>
      <c r="J118" s="115">
        <f t="shared" si="27"/>
        <v>213</v>
      </c>
      <c r="K118" s="35"/>
      <c r="L118" s="105">
        <v>46388</v>
      </c>
      <c r="M118" s="105">
        <v>46752</v>
      </c>
      <c r="N118" s="59" t="s">
        <v>50</v>
      </c>
      <c r="O118" s="1"/>
      <c r="P118" s="2"/>
      <c r="Q118" s="2"/>
      <c r="R118" s="2"/>
      <c r="S118" s="2"/>
      <c r="T118" s="3"/>
      <c r="U118" s="3"/>
      <c r="V118" s="3">
        <v>213</v>
      </c>
      <c r="W118" s="3"/>
      <c r="X118" s="3"/>
      <c r="Y118" s="3"/>
      <c r="Z118" s="3"/>
      <c r="AA118" s="3"/>
      <c r="AB118" s="3"/>
      <c r="AC118" s="4"/>
      <c r="AD118" s="27"/>
    </row>
    <row r="119" spans="1:30" s="64" customFormat="1" ht="60" x14ac:dyDescent="0.25">
      <c r="A119" s="37">
        <v>169</v>
      </c>
      <c r="B119" s="31"/>
      <c r="C119" s="65" t="s">
        <v>125</v>
      </c>
      <c r="D119" s="66" t="s">
        <v>234</v>
      </c>
      <c r="E119" s="67" t="s">
        <v>144</v>
      </c>
      <c r="F119" s="67" t="s">
        <v>145</v>
      </c>
      <c r="G119" s="67" t="s">
        <v>146</v>
      </c>
      <c r="H119" s="35"/>
      <c r="I119" s="113" t="s">
        <v>207</v>
      </c>
      <c r="J119" s="115">
        <f t="shared" si="27"/>
        <v>213</v>
      </c>
      <c r="K119" s="35"/>
      <c r="L119" s="105">
        <v>47119</v>
      </c>
      <c r="M119" s="105">
        <v>47483</v>
      </c>
      <c r="N119" s="59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213</v>
      </c>
      <c r="Y119" s="3"/>
      <c r="Z119" s="3"/>
      <c r="AA119" s="3"/>
      <c r="AB119" s="3"/>
      <c r="AC119" s="4"/>
      <c r="AD119" s="27"/>
    </row>
    <row r="120" spans="1:30" s="64" customFormat="1" ht="60.75" thickBot="1" x14ac:dyDescent="0.3">
      <c r="A120" s="37">
        <v>173</v>
      </c>
      <c r="B120" s="31"/>
      <c r="C120" s="65" t="s">
        <v>126</v>
      </c>
      <c r="D120" s="66" t="s">
        <v>234</v>
      </c>
      <c r="E120" s="67" t="s">
        <v>144</v>
      </c>
      <c r="F120" s="67" t="s">
        <v>145</v>
      </c>
      <c r="G120" s="67" t="s">
        <v>146</v>
      </c>
      <c r="H120" s="35"/>
      <c r="I120" s="113" t="s">
        <v>207</v>
      </c>
      <c r="J120" s="115">
        <f t="shared" si="25"/>
        <v>64</v>
      </c>
      <c r="K120" s="36"/>
      <c r="L120" s="105">
        <v>47484</v>
      </c>
      <c r="M120" s="105">
        <v>47848</v>
      </c>
      <c r="N120" s="59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64</v>
      </c>
      <c r="Z120" s="3"/>
      <c r="AA120" s="3"/>
      <c r="AB120" s="3"/>
      <c r="AC120" s="4"/>
      <c r="AD120" s="27"/>
    </row>
    <row r="121" spans="1:30" s="97" customFormat="1" ht="15.75" thickBot="1" x14ac:dyDescent="0.3">
      <c r="A121" s="94"/>
      <c r="B121" s="95" t="s">
        <v>0</v>
      </c>
      <c r="C121" s="95"/>
      <c r="D121" s="95"/>
      <c r="E121" s="95"/>
      <c r="F121" s="95"/>
      <c r="G121" s="95"/>
      <c r="H121" s="95"/>
      <c r="I121" s="125"/>
      <c r="J121" s="125">
        <f>SUM(J12:J120)</f>
        <v>30756.2</v>
      </c>
      <c r="K121" s="127">
        <f>C125+C126</f>
        <v>1361</v>
      </c>
      <c r="L121" s="95"/>
      <c r="M121" s="95"/>
      <c r="N121" s="96"/>
      <c r="O121" s="13">
        <f t="shared" ref="O121:AC121" si="28">SUM(O12:O120)</f>
        <v>1361.1</v>
      </c>
      <c r="P121" s="14">
        <f t="shared" si="28"/>
        <v>3916.15</v>
      </c>
      <c r="Q121" s="14">
        <f t="shared" si="28"/>
        <v>1893.15</v>
      </c>
      <c r="R121" s="14">
        <f t="shared" si="28"/>
        <v>1856.15</v>
      </c>
      <c r="S121" s="14">
        <f t="shared" si="28"/>
        <v>1975.15</v>
      </c>
      <c r="T121" s="15">
        <f t="shared" si="28"/>
        <v>2108.15</v>
      </c>
      <c r="U121" s="15">
        <f t="shared" si="28"/>
        <v>2102.15</v>
      </c>
      <c r="V121" s="15">
        <f t="shared" si="28"/>
        <v>2248.15</v>
      </c>
      <c r="W121" s="15">
        <f t="shared" si="28"/>
        <v>1822.15</v>
      </c>
      <c r="X121" s="15">
        <f t="shared" si="28"/>
        <v>2101.15</v>
      </c>
      <c r="Y121" s="15">
        <f t="shared" si="28"/>
        <v>1952.15</v>
      </c>
      <c r="Z121" s="15">
        <f t="shared" si="28"/>
        <v>1888.15</v>
      </c>
      <c r="AA121" s="15">
        <f t="shared" si="28"/>
        <v>1888.15</v>
      </c>
      <c r="AB121" s="15">
        <f t="shared" si="28"/>
        <v>1822.15</v>
      </c>
      <c r="AC121" s="15">
        <f t="shared" si="28"/>
        <v>1822.15</v>
      </c>
    </row>
    <row r="122" spans="1:30" ht="15.75" x14ac:dyDescent="0.25">
      <c r="A122" s="123"/>
      <c r="B122" s="69"/>
      <c r="C122" s="69"/>
      <c r="D122" s="69"/>
      <c r="E122" s="69"/>
      <c r="F122" s="69"/>
      <c r="G122" s="69"/>
      <c r="H122" s="69"/>
      <c r="I122" s="70"/>
      <c r="K122" s="98" t="s">
        <v>210</v>
      </c>
    </row>
    <row r="123" spans="1:30" s="28" customFormat="1" ht="15.75" x14ac:dyDescent="0.25">
      <c r="K123" s="99"/>
    </row>
    <row r="124" spans="1:30" s="28" customFormat="1" ht="60" x14ac:dyDescent="0.25">
      <c r="A124" s="5"/>
      <c r="B124" s="6" t="s">
        <v>236</v>
      </c>
      <c r="C124" s="6" t="s">
        <v>56</v>
      </c>
      <c r="D124" s="186" t="s">
        <v>238</v>
      </c>
      <c r="K124" s="99"/>
    </row>
    <row r="125" spans="1:30" s="28" customFormat="1" ht="15.75" x14ac:dyDescent="0.25">
      <c r="A125" s="7" t="s">
        <v>57</v>
      </c>
      <c r="B125" s="189">
        <f>O121</f>
        <v>1361.1</v>
      </c>
      <c r="C125" s="8">
        <v>554</v>
      </c>
      <c r="D125" s="186" t="s">
        <v>211</v>
      </c>
      <c r="K125" s="99"/>
    </row>
    <row r="126" spans="1:30" s="28" customFormat="1" ht="15.75" x14ac:dyDescent="0.25">
      <c r="A126" s="7" t="s">
        <v>57</v>
      </c>
      <c r="B126" s="190"/>
      <c r="C126" s="8">
        <v>807</v>
      </c>
      <c r="D126" s="188" t="s">
        <v>244</v>
      </c>
      <c r="K126" s="99"/>
    </row>
    <row r="127" spans="1:30" s="28" customFormat="1" ht="15.75" x14ac:dyDescent="0.25">
      <c r="A127" s="7" t="s">
        <v>58</v>
      </c>
      <c r="B127" s="8">
        <f>SUM(P121:S121)</f>
        <v>9640.6</v>
      </c>
      <c r="C127" s="8">
        <f>C125*4</f>
        <v>2216</v>
      </c>
      <c r="D127" s="186" t="s">
        <v>212</v>
      </c>
      <c r="K127" s="99"/>
    </row>
    <row r="128" spans="1:30" s="28" customFormat="1" ht="15.75" thickBot="1" x14ac:dyDescent="0.3">
      <c r="A128" s="9" t="s">
        <v>59</v>
      </c>
      <c r="B128" s="10">
        <f>SUM(T121:AC121)</f>
        <v>19754.5</v>
      </c>
      <c r="C128" s="10">
        <f>C125*10</f>
        <v>5540</v>
      </c>
      <c r="D128" s="187" t="s">
        <v>213</v>
      </c>
    </row>
    <row r="129" spans="1:3" s="28" customFormat="1" x14ac:dyDescent="0.25">
      <c r="A129" s="11"/>
      <c r="B129" s="12"/>
      <c r="C129" s="12"/>
    </row>
    <row r="131" spans="1:3" x14ac:dyDescent="0.25">
      <c r="B131" s="100" t="s">
        <v>16</v>
      </c>
    </row>
    <row r="132" spans="1:3" ht="45" x14ac:dyDescent="0.25">
      <c r="B132" s="101" t="s">
        <v>15</v>
      </c>
    </row>
    <row r="133" spans="1:3" ht="45" x14ac:dyDescent="0.25">
      <c r="B133" s="101" t="s">
        <v>19</v>
      </c>
    </row>
    <row r="134" spans="1:3" ht="45" x14ac:dyDescent="0.25">
      <c r="B134" s="101" t="s">
        <v>17</v>
      </c>
    </row>
    <row r="135" spans="1:3" ht="30" x14ac:dyDescent="0.25">
      <c r="B135" s="101" t="s">
        <v>18</v>
      </c>
    </row>
    <row r="137" spans="1:3" x14ac:dyDescent="0.25">
      <c r="B137" s="102" t="s">
        <v>196</v>
      </c>
    </row>
    <row r="138" spans="1:3" x14ac:dyDescent="0.25">
      <c r="B138" s="27" t="s">
        <v>24</v>
      </c>
    </row>
    <row r="139" spans="1:3" x14ac:dyDescent="0.25">
      <c r="B139" s="27" t="s">
        <v>25</v>
      </c>
    </row>
    <row r="140" spans="1:3" x14ac:dyDescent="0.25">
      <c r="B140" s="27" t="s">
        <v>26</v>
      </c>
    </row>
    <row r="141" spans="1:3" x14ac:dyDescent="0.25">
      <c r="B141" s="27" t="s">
        <v>27</v>
      </c>
    </row>
    <row r="142" spans="1:3" x14ac:dyDescent="0.25">
      <c r="B142" s="27" t="s">
        <v>28</v>
      </c>
    </row>
    <row r="143" spans="1:3" x14ac:dyDescent="0.25">
      <c r="B143" s="27" t="s">
        <v>29</v>
      </c>
    </row>
    <row r="145" spans="2:2" x14ac:dyDescent="0.25">
      <c r="B145" s="102" t="s">
        <v>197</v>
      </c>
    </row>
    <row r="146" spans="2:2" x14ac:dyDescent="0.25">
      <c r="B146" s="27" t="s">
        <v>21</v>
      </c>
    </row>
    <row r="147" spans="2:2" x14ac:dyDescent="0.25">
      <c r="B147" s="27" t="s">
        <v>22</v>
      </c>
    </row>
    <row r="148" spans="2:2" x14ac:dyDescent="0.25">
      <c r="B148" s="27" t="s">
        <v>23</v>
      </c>
    </row>
  </sheetData>
  <mergeCells count="49"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Z10:Z11"/>
    <mergeCell ref="U10:U11"/>
    <mergeCell ref="V10:V11"/>
    <mergeCell ref="W10:W11"/>
    <mergeCell ref="X10:X11"/>
    <mergeCell ref="Y10:Y11"/>
    <mergeCell ref="B125:B126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48"/>
  <sheetViews>
    <sheetView topLeftCell="A4" zoomScale="60" zoomScaleNormal="60" workbookViewId="0">
      <selection activeCell="D126" sqref="D126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hidden="1" customWidth="1"/>
    <col min="8" max="8" width="17.28515625" style="27" hidden="1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63</v>
      </c>
      <c r="L3" s="204"/>
      <c r="M3" s="204"/>
      <c r="N3" s="204"/>
      <c r="O3" s="204"/>
      <c r="P3" s="204"/>
      <c r="Q3" s="204"/>
      <c r="R3" s="204" t="s">
        <v>201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68</v>
      </c>
      <c r="D12" s="152" t="s">
        <v>167</v>
      </c>
      <c r="E12" s="67" t="s">
        <v>176</v>
      </c>
      <c r="F12" s="67" t="s">
        <v>130</v>
      </c>
      <c r="G12" s="67" t="s">
        <v>131</v>
      </c>
      <c r="H12" s="147"/>
      <c r="I12" s="149" t="s">
        <v>68</v>
      </c>
      <c r="J12" s="148">
        <f t="shared" ref="J12" si="0">SUM(O12:AC12)</f>
        <v>3111.7499999999991</v>
      </c>
      <c r="K12" s="147"/>
      <c r="L12" s="142">
        <v>43831</v>
      </c>
      <c r="M12" s="142">
        <v>49309</v>
      </c>
      <c r="N12" s="59"/>
      <c r="O12" s="143">
        <f t="shared" ref="O12:AC12" si="1">0.15*$C$125</f>
        <v>207.45</v>
      </c>
      <c r="P12" s="155">
        <f t="shared" si="1"/>
        <v>207.45</v>
      </c>
      <c r="Q12" s="155">
        <f t="shared" si="1"/>
        <v>207.45</v>
      </c>
      <c r="R12" s="155">
        <f t="shared" si="1"/>
        <v>207.45</v>
      </c>
      <c r="S12" s="155">
        <f t="shared" si="1"/>
        <v>207.45</v>
      </c>
      <c r="T12" s="156">
        <f t="shared" si="1"/>
        <v>207.45</v>
      </c>
      <c r="U12" s="156">
        <f t="shared" si="1"/>
        <v>207.45</v>
      </c>
      <c r="V12" s="156">
        <f t="shared" si="1"/>
        <v>207.45</v>
      </c>
      <c r="W12" s="156">
        <f t="shared" si="1"/>
        <v>207.45</v>
      </c>
      <c r="X12" s="156">
        <f t="shared" si="1"/>
        <v>207.45</v>
      </c>
      <c r="Y12" s="156">
        <f t="shared" si="1"/>
        <v>207.45</v>
      </c>
      <c r="Z12" s="156">
        <f t="shared" si="1"/>
        <v>207.45</v>
      </c>
      <c r="AA12" s="156">
        <f t="shared" si="1"/>
        <v>207.45</v>
      </c>
      <c r="AB12" s="156">
        <f t="shared" si="1"/>
        <v>207.45</v>
      </c>
      <c r="AC12" s="25">
        <f t="shared" si="1"/>
        <v>207.45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8"/>
      <c r="J13" s="111"/>
      <c r="K13" s="44"/>
      <c r="L13" s="108"/>
      <c r="M13" s="109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ht="15" customHeight="1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1"/>
      <c r="J14" s="111"/>
      <c r="K14" s="50"/>
      <c r="L14" s="108"/>
      <c r="M14" s="10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2.75" customHeight="1" x14ac:dyDescent="0.25">
      <c r="A15" s="37">
        <v>23</v>
      </c>
      <c r="B15" s="31"/>
      <c r="C15" s="52" t="s">
        <v>68</v>
      </c>
      <c r="D15" s="57" t="s">
        <v>203</v>
      </c>
      <c r="E15" s="33" t="s">
        <v>173</v>
      </c>
      <c r="F15" s="53" t="s">
        <v>172</v>
      </c>
      <c r="G15" s="53" t="s">
        <v>174</v>
      </c>
      <c r="H15" s="54"/>
      <c r="I15" s="112" t="s">
        <v>207</v>
      </c>
      <c r="J15" s="115">
        <f>SUM(O15:AC15)</f>
        <v>238</v>
      </c>
      <c r="K15" s="55"/>
      <c r="L15" s="106">
        <v>44197</v>
      </c>
      <c r="M15" s="107">
        <v>44561</v>
      </c>
      <c r="N15" s="56" t="s">
        <v>74</v>
      </c>
      <c r="O15" s="21"/>
      <c r="P15" s="2">
        <v>238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24</v>
      </c>
      <c r="B16" s="31"/>
      <c r="C16" s="52" t="s">
        <v>67</v>
      </c>
      <c r="D16" s="57" t="s">
        <v>204</v>
      </c>
      <c r="E16" s="33" t="s">
        <v>173</v>
      </c>
      <c r="F16" s="53" t="s">
        <v>172</v>
      </c>
      <c r="G16" s="53" t="s">
        <v>174</v>
      </c>
      <c r="H16" s="54"/>
      <c r="I16" s="112" t="s">
        <v>207</v>
      </c>
      <c r="J16" s="115">
        <f>SUM(O16:AC16)</f>
        <v>89</v>
      </c>
      <c r="K16" s="55"/>
      <c r="L16" s="106">
        <v>44197</v>
      </c>
      <c r="M16" s="107">
        <v>44561</v>
      </c>
      <c r="N16" s="56" t="s">
        <v>74</v>
      </c>
      <c r="O16" s="21"/>
      <c r="P16" s="2">
        <v>89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25</v>
      </c>
      <c r="B17" s="31"/>
      <c r="C17" s="52" t="s">
        <v>69</v>
      </c>
      <c r="D17" s="58" t="s">
        <v>217</v>
      </c>
      <c r="E17" s="33" t="s">
        <v>173</v>
      </c>
      <c r="F17" s="53" t="s">
        <v>172</v>
      </c>
      <c r="G17" s="53" t="s">
        <v>174</v>
      </c>
      <c r="H17" s="54"/>
      <c r="I17" s="112" t="s">
        <v>207</v>
      </c>
      <c r="J17" s="115">
        <f>SUM(O17:AC17)</f>
        <v>72</v>
      </c>
      <c r="K17" s="55"/>
      <c r="L17" s="106" t="s">
        <v>237</v>
      </c>
      <c r="M17" s="107">
        <v>44561</v>
      </c>
      <c r="N17" s="56" t="s">
        <v>74</v>
      </c>
      <c r="O17" s="21"/>
      <c r="P17" s="2">
        <v>72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44"/>
      <c r="D18" s="44"/>
      <c r="E18" s="44"/>
      <c r="F18" s="44"/>
      <c r="G18" s="44"/>
      <c r="H18" s="50"/>
      <c r="I18" s="111"/>
      <c r="J18" s="124"/>
      <c r="K18" s="50"/>
      <c r="L18" s="109"/>
      <c r="M18" s="109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1"/>
    </row>
    <row r="19" spans="1:29" x14ac:dyDescent="0.25">
      <c r="A19" s="48"/>
      <c r="B19" s="49" t="s">
        <v>1</v>
      </c>
      <c r="C19" s="44"/>
      <c r="D19" s="44"/>
      <c r="E19" s="44"/>
      <c r="F19" s="44"/>
      <c r="G19" s="44"/>
      <c r="H19" s="50"/>
      <c r="I19" s="111"/>
      <c r="J19" s="124"/>
      <c r="K19" s="50"/>
      <c r="L19" s="109"/>
      <c r="M19" s="10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s="64" customFormat="1" x14ac:dyDescent="0.25">
      <c r="A20" s="60"/>
      <c r="B20" s="31"/>
      <c r="C20" s="61"/>
      <c r="D20" s="61"/>
      <c r="E20" s="61"/>
      <c r="F20" s="61"/>
      <c r="G20" s="61"/>
      <c r="H20" s="35"/>
      <c r="I20" s="113"/>
      <c r="J20" s="115"/>
      <c r="K20" s="35"/>
      <c r="L20" s="105"/>
      <c r="M20" s="10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63"/>
    </row>
    <row r="21" spans="1:29" x14ac:dyDescent="0.25">
      <c r="A21" s="48"/>
      <c r="B21" s="50" t="s">
        <v>5</v>
      </c>
      <c r="C21" s="44"/>
      <c r="D21" s="44"/>
      <c r="E21" s="44"/>
      <c r="F21" s="44"/>
      <c r="G21" s="44"/>
      <c r="H21" s="50"/>
      <c r="I21" s="111"/>
      <c r="J21" s="124"/>
      <c r="K21" s="50"/>
      <c r="L21" s="109"/>
      <c r="M21" s="109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1"/>
    </row>
    <row r="22" spans="1:29" x14ac:dyDescent="0.25">
      <c r="A22" s="48"/>
      <c r="B22" s="49" t="s">
        <v>1</v>
      </c>
      <c r="C22" s="44"/>
      <c r="D22" s="44"/>
      <c r="E22" s="44"/>
      <c r="F22" s="44"/>
      <c r="G22" s="44"/>
      <c r="H22" s="50"/>
      <c r="I22" s="111"/>
      <c r="J22" s="124"/>
      <c r="K22" s="50"/>
      <c r="L22" s="109"/>
      <c r="M22" s="109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ht="60" x14ac:dyDescent="0.25">
      <c r="A23" s="30">
        <v>5</v>
      </c>
      <c r="B23" s="31"/>
      <c r="C23" s="65" t="s">
        <v>239</v>
      </c>
      <c r="D23" s="65" t="s">
        <v>243</v>
      </c>
      <c r="E23" s="34" t="s">
        <v>164</v>
      </c>
      <c r="F23" s="34" t="s">
        <v>138</v>
      </c>
      <c r="G23" s="34" t="s">
        <v>137</v>
      </c>
      <c r="H23" s="35"/>
      <c r="I23" s="113" t="s">
        <v>207</v>
      </c>
      <c r="J23" s="115">
        <f t="shared" ref="J23:J33" si="2">SUM(O23:AC23)</f>
        <v>144</v>
      </c>
      <c r="K23" s="36"/>
      <c r="L23" s="105">
        <v>43831</v>
      </c>
      <c r="M23" s="105">
        <v>44196</v>
      </c>
      <c r="N23" s="59" t="s">
        <v>49</v>
      </c>
      <c r="O23" s="1">
        <v>144</v>
      </c>
      <c r="P23" s="2"/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7">
        <v>41</v>
      </c>
      <c r="B24" s="31"/>
      <c r="C24" s="65" t="s">
        <v>67</v>
      </c>
      <c r="D24" s="65" t="s">
        <v>168</v>
      </c>
      <c r="E24" s="34" t="s">
        <v>164</v>
      </c>
      <c r="F24" s="34" t="s">
        <v>138</v>
      </c>
      <c r="G24" s="34" t="s">
        <v>137</v>
      </c>
      <c r="H24" s="35"/>
      <c r="I24" s="113" t="s">
        <v>207</v>
      </c>
      <c r="J24" s="115">
        <f t="shared" si="2"/>
        <v>284</v>
      </c>
      <c r="K24" s="36"/>
      <c r="L24" s="105">
        <v>44197</v>
      </c>
      <c r="M24" s="105">
        <v>45657</v>
      </c>
      <c r="N24" s="59" t="s">
        <v>74</v>
      </c>
      <c r="O24" s="1"/>
      <c r="P24" s="2">
        <v>71</v>
      </c>
      <c r="Q24" s="2">
        <v>71</v>
      </c>
      <c r="R24" s="2">
        <v>71</v>
      </c>
      <c r="S24" s="2">
        <v>71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7">
        <v>42</v>
      </c>
      <c r="B25" s="31"/>
      <c r="C25" s="65" t="s">
        <v>67</v>
      </c>
      <c r="D25" s="65" t="s">
        <v>170</v>
      </c>
      <c r="E25" s="34" t="s">
        <v>164</v>
      </c>
      <c r="F25" s="34" t="s">
        <v>138</v>
      </c>
      <c r="G25" s="34" t="s">
        <v>137</v>
      </c>
      <c r="H25" s="35"/>
      <c r="I25" s="113" t="s">
        <v>207</v>
      </c>
      <c r="J25" s="115">
        <f t="shared" si="2"/>
        <v>284</v>
      </c>
      <c r="K25" s="36"/>
      <c r="L25" s="105">
        <v>44197</v>
      </c>
      <c r="M25" s="105">
        <v>45657</v>
      </c>
      <c r="N25" s="59" t="s">
        <v>74</v>
      </c>
      <c r="O25" s="1"/>
      <c r="P25" s="2">
        <v>71</v>
      </c>
      <c r="Q25" s="2">
        <v>71</v>
      </c>
      <c r="R25" s="2">
        <v>71</v>
      </c>
      <c r="S25" s="2">
        <v>71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37">
        <v>43</v>
      </c>
      <c r="B26" s="31"/>
      <c r="C26" s="65" t="s">
        <v>68</v>
      </c>
      <c r="D26" s="65" t="s">
        <v>168</v>
      </c>
      <c r="E26" s="34" t="s">
        <v>164</v>
      </c>
      <c r="F26" s="34" t="s">
        <v>138</v>
      </c>
      <c r="G26" s="34" t="s">
        <v>137</v>
      </c>
      <c r="H26" s="35"/>
      <c r="I26" s="113" t="s">
        <v>207</v>
      </c>
      <c r="J26" s="115">
        <f t="shared" si="2"/>
        <v>260</v>
      </c>
      <c r="K26" s="36"/>
      <c r="L26" s="106">
        <v>44197</v>
      </c>
      <c r="M26" s="107">
        <v>45657</v>
      </c>
      <c r="N26" s="59" t="s">
        <v>74</v>
      </c>
      <c r="O26" s="1"/>
      <c r="P26" s="2">
        <v>65</v>
      </c>
      <c r="Q26" s="2">
        <v>65</v>
      </c>
      <c r="R26" s="2">
        <v>65</v>
      </c>
      <c r="S26" s="2">
        <v>65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37">
        <v>44</v>
      </c>
      <c r="B27" s="31"/>
      <c r="C27" s="65" t="s">
        <v>68</v>
      </c>
      <c r="D27" s="65" t="s">
        <v>170</v>
      </c>
      <c r="E27" s="34" t="s">
        <v>164</v>
      </c>
      <c r="F27" s="34" t="s">
        <v>138</v>
      </c>
      <c r="G27" s="34" t="s">
        <v>137</v>
      </c>
      <c r="H27" s="35"/>
      <c r="I27" s="113" t="s">
        <v>207</v>
      </c>
      <c r="J27" s="115">
        <f t="shared" si="2"/>
        <v>260</v>
      </c>
      <c r="K27" s="36"/>
      <c r="L27" s="106">
        <v>44197</v>
      </c>
      <c r="M27" s="107">
        <v>45657</v>
      </c>
      <c r="N27" s="59" t="s">
        <v>74</v>
      </c>
      <c r="O27" s="1"/>
      <c r="P27" s="2">
        <v>65</v>
      </c>
      <c r="Q27" s="2">
        <v>65</v>
      </c>
      <c r="R27" s="2">
        <v>65</v>
      </c>
      <c r="S27" s="2">
        <v>65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7">
        <v>45</v>
      </c>
      <c r="B28" s="31"/>
      <c r="C28" s="65" t="s">
        <v>69</v>
      </c>
      <c r="D28" s="65" t="s">
        <v>168</v>
      </c>
      <c r="E28" s="34" t="s">
        <v>164</v>
      </c>
      <c r="F28" s="34" t="s">
        <v>138</v>
      </c>
      <c r="G28" s="34" t="s">
        <v>137</v>
      </c>
      <c r="H28" s="35"/>
      <c r="I28" s="113" t="s">
        <v>207</v>
      </c>
      <c r="J28" s="115">
        <f t="shared" si="2"/>
        <v>556</v>
      </c>
      <c r="K28" s="36"/>
      <c r="L28" s="105">
        <v>44197</v>
      </c>
      <c r="M28" s="105">
        <v>45657</v>
      </c>
      <c r="N28" s="59" t="s">
        <v>74</v>
      </c>
      <c r="O28" s="1"/>
      <c r="P28" s="2">
        <v>139</v>
      </c>
      <c r="Q28" s="2">
        <v>139</v>
      </c>
      <c r="R28" s="2">
        <v>139</v>
      </c>
      <c r="S28" s="2">
        <v>139</v>
      </c>
      <c r="T28" s="3"/>
      <c r="U28" s="3"/>
      <c r="V28" s="3"/>
      <c r="W28" s="3"/>
      <c r="X28" s="3"/>
      <c r="Y28" s="3"/>
      <c r="Z28" s="3"/>
      <c r="AA28" s="3"/>
      <c r="AB28" s="3"/>
      <c r="AC28" s="23"/>
    </row>
    <row r="29" spans="1:29" ht="60" x14ac:dyDescent="0.25">
      <c r="A29" s="37">
        <v>46</v>
      </c>
      <c r="B29" s="31"/>
      <c r="C29" s="65" t="s">
        <v>69</v>
      </c>
      <c r="D29" s="65" t="s">
        <v>170</v>
      </c>
      <c r="E29" s="34" t="s">
        <v>164</v>
      </c>
      <c r="F29" s="34" t="s">
        <v>138</v>
      </c>
      <c r="G29" s="34" t="s">
        <v>137</v>
      </c>
      <c r="H29" s="35"/>
      <c r="I29" s="113" t="s">
        <v>207</v>
      </c>
      <c r="J29" s="115">
        <f t="shared" si="2"/>
        <v>556</v>
      </c>
      <c r="K29" s="36"/>
      <c r="L29" s="105">
        <v>44197</v>
      </c>
      <c r="M29" s="105">
        <v>45657</v>
      </c>
      <c r="N29" s="59" t="s">
        <v>74</v>
      </c>
      <c r="O29" s="1"/>
      <c r="P29" s="2">
        <v>139</v>
      </c>
      <c r="Q29" s="2">
        <v>139</v>
      </c>
      <c r="R29" s="2">
        <v>139</v>
      </c>
      <c r="S29" s="2">
        <v>139</v>
      </c>
      <c r="T29" s="3"/>
      <c r="U29" s="3"/>
      <c r="V29" s="3"/>
      <c r="W29" s="3"/>
      <c r="X29" s="3"/>
      <c r="Y29" s="3"/>
      <c r="Z29" s="3"/>
      <c r="AA29" s="3"/>
      <c r="AB29" s="3"/>
      <c r="AC29" s="23"/>
    </row>
    <row r="30" spans="1:29" ht="60" x14ac:dyDescent="0.25">
      <c r="A30" s="37">
        <v>47</v>
      </c>
      <c r="B30" s="31"/>
      <c r="C30" s="65" t="s">
        <v>66</v>
      </c>
      <c r="D30" s="65" t="s">
        <v>168</v>
      </c>
      <c r="E30" s="34" t="s">
        <v>164</v>
      </c>
      <c r="F30" s="34" t="s">
        <v>138</v>
      </c>
      <c r="G30" s="34" t="s">
        <v>137</v>
      </c>
      <c r="H30" s="35"/>
      <c r="I30" s="113" t="s">
        <v>207</v>
      </c>
      <c r="J30" s="115">
        <f t="shared" si="2"/>
        <v>1260</v>
      </c>
      <c r="K30" s="36"/>
      <c r="L30" s="105">
        <v>44197</v>
      </c>
      <c r="M30" s="105">
        <v>45657</v>
      </c>
      <c r="N30" s="59" t="s">
        <v>74</v>
      </c>
      <c r="O30" s="1"/>
      <c r="P30" s="2">
        <v>315</v>
      </c>
      <c r="Q30" s="2">
        <v>315</v>
      </c>
      <c r="R30" s="2">
        <v>315</v>
      </c>
      <c r="S30" s="2">
        <v>315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37">
        <v>48</v>
      </c>
      <c r="B31" s="31"/>
      <c r="C31" s="65" t="s">
        <v>66</v>
      </c>
      <c r="D31" s="65" t="s">
        <v>170</v>
      </c>
      <c r="E31" s="34" t="s">
        <v>164</v>
      </c>
      <c r="F31" s="34" t="s">
        <v>138</v>
      </c>
      <c r="G31" s="34" t="s">
        <v>137</v>
      </c>
      <c r="H31" s="35"/>
      <c r="I31" s="113" t="s">
        <v>207</v>
      </c>
      <c r="J31" s="115">
        <f t="shared" si="2"/>
        <v>1260</v>
      </c>
      <c r="K31" s="36"/>
      <c r="L31" s="105">
        <v>44197</v>
      </c>
      <c r="M31" s="105">
        <v>45657</v>
      </c>
      <c r="N31" s="59" t="s">
        <v>74</v>
      </c>
      <c r="O31" s="1"/>
      <c r="P31" s="2">
        <v>315</v>
      </c>
      <c r="Q31" s="2">
        <v>315</v>
      </c>
      <c r="R31" s="2">
        <v>315</v>
      </c>
      <c r="S31" s="2">
        <v>315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37">
        <v>49</v>
      </c>
      <c r="B32" s="31"/>
      <c r="C32" s="65" t="s">
        <v>70</v>
      </c>
      <c r="D32" s="65" t="s">
        <v>168</v>
      </c>
      <c r="E32" s="34" t="s">
        <v>164</v>
      </c>
      <c r="F32" s="34" t="s">
        <v>138</v>
      </c>
      <c r="G32" s="34" t="s">
        <v>137</v>
      </c>
      <c r="H32" s="35"/>
      <c r="I32" s="113" t="s">
        <v>207</v>
      </c>
      <c r="J32" s="115">
        <f t="shared" si="2"/>
        <v>320</v>
      </c>
      <c r="K32" s="36"/>
      <c r="L32" s="105">
        <v>44197</v>
      </c>
      <c r="M32" s="105">
        <v>45657</v>
      </c>
      <c r="N32" s="59" t="s">
        <v>74</v>
      </c>
      <c r="O32" s="1"/>
      <c r="P32" s="2">
        <v>80</v>
      </c>
      <c r="Q32" s="2">
        <v>80</v>
      </c>
      <c r="R32" s="2">
        <v>80</v>
      </c>
      <c r="S32" s="2">
        <v>80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37">
        <v>50</v>
      </c>
      <c r="B33" s="31"/>
      <c r="C33" s="65" t="s">
        <v>70</v>
      </c>
      <c r="D33" s="65" t="s">
        <v>170</v>
      </c>
      <c r="E33" s="34" t="s">
        <v>164</v>
      </c>
      <c r="F33" s="34" t="s">
        <v>138</v>
      </c>
      <c r="G33" s="34" t="s">
        <v>137</v>
      </c>
      <c r="H33" s="35"/>
      <c r="I33" s="113" t="s">
        <v>207</v>
      </c>
      <c r="J33" s="115">
        <f t="shared" si="2"/>
        <v>320</v>
      </c>
      <c r="K33" s="36"/>
      <c r="L33" s="105">
        <v>44197</v>
      </c>
      <c r="M33" s="105">
        <v>45657</v>
      </c>
      <c r="N33" s="59" t="s">
        <v>74</v>
      </c>
      <c r="O33" s="1"/>
      <c r="P33" s="2">
        <v>80</v>
      </c>
      <c r="Q33" s="2">
        <v>80</v>
      </c>
      <c r="R33" s="2">
        <v>80</v>
      </c>
      <c r="S33" s="2">
        <v>80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37">
        <v>120</v>
      </c>
      <c r="B34" s="31"/>
      <c r="C34" s="65" t="s">
        <v>67</v>
      </c>
      <c r="D34" s="65" t="s">
        <v>168</v>
      </c>
      <c r="E34" s="34" t="s">
        <v>164</v>
      </c>
      <c r="F34" s="34" t="s">
        <v>138</v>
      </c>
      <c r="G34" s="34" t="s">
        <v>137</v>
      </c>
      <c r="H34" s="35"/>
      <c r="I34" s="113" t="s">
        <v>207</v>
      </c>
      <c r="J34" s="115">
        <f t="shared" ref="J34:J35" si="3">SUM(O34:AC34)</f>
        <v>610</v>
      </c>
      <c r="K34" s="36"/>
      <c r="L34" s="105">
        <v>45658</v>
      </c>
      <c r="M34" s="105">
        <v>49309</v>
      </c>
      <c r="N34" s="38" t="s">
        <v>50</v>
      </c>
      <c r="O34" s="1"/>
      <c r="P34" s="2"/>
      <c r="Q34" s="2"/>
      <c r="R34" s="2"/>
      <c r="S34" s="2"/>
      <c r="T34" s="3">
        <v>61</v>
      </c>
      <c r="U34" s="3">
        <v>61</v>
      </c>
      <c r="V34" s="3">
        <v>61</v>
      </c>
      <c r="W34" s="3">
        <v>61</v>
      </c>
      <c r="X34" s="3">
        <v>61</v>
      </c>
      <c r="Y34" s="3">
        <v>61</v>
      </c>
      <c r="Z34" s="3">
        <v>61</v>
      </c>
      <c r="AA34" s="3">
        <v>61</v>
      </c>
      <c r="AB34" s="3">
        <v>61</v>
      </c>
      <c r="AC34" s="4">
        <v>61</v>
      </c>
    </row>
    <row r="35" spans="1:29" ht="65.25" customHeight="1" x14ac:dyDescent="0.25">
      <c r="A35" s="37">
        <v>121</v>
      </c>
      <c r="B35" s="31"/>
      <c r="C35" s="65" t="s">
        <v>67</v>
      </c>
      <c r="D35" s="65" t="s">
        <v>170</v>
      </c>
      <c r="E35" s="34" t="s">
        <v>164</v>
      </c>
      <c r="F35" s="34" t="s">
        <v>138</v>
      </c>
      <c r="G35" s="34" t="s">
        <v>137</v>
      </c>
      <c r="H35" s="35"/>
      <c r="I35" s="113" t="s">
        <v>207</v>
      </c>
      <c r="J35" s="115">
        <f t="shared" si="3"/>
        <v>610</v>
      </c>
      <c r="K35" s="36"/>
      <c r="L35" s="105">
        <v>45658</v>
      </c>
      <c r="M35" s="105">
        <v>49309</v>
      </c>
      <c r="N35" s="38" t="s">
        <v>50</v>
      </c>
      <c r="O35" s="1"/>
      <c r="P35" s="2"/>
      <c r="Q35" s="2"/>
      <c r="R35" s="2"/>
      <c r="S35" s="2"/>
      <c r="T35" s="3">
        <v>61</v>
      </c>
      <c r="U35" s="3">
        <v>61</v>
      </c>
      <c r="V35" s="3">
        <v>61</v>
      </c>
      <c r="W35" s="3">
        <v>61</v>
      </c>
      <c r="X35" s="3">
        <v>61</v>
      </c>
      <c r="Y35" s="3">
        <v>61</v>
      </c>
      <c r="Z35" s="3">
        <v>61</v>
      </c>
      <c r="AA35" s="3">
        <v>61</v>
      </c>
      <c r="AB35" s="3">
        <v>61</v>
      </c>
      <c r="AC35" s="4">
        <v>61</v>
      </c>
    </row>
    <row r="36" spans="1:29" ht="60" x14ac:dyDescent="0.25">
      <c r="A36" s="37">
        <v>122</v>
      </c>
      <c r="B36" s="31"/>
      <c r="C36" s="65" t="s">
        <v>68</v>
      </c>
      <c r="D36" s="65" t="s">
        <v>168</v>
      </c>
      <c r="E36" s="34" t="s">
        <v>164</v>
      </c>
      <c r="F36" s="34" t="s">
        <v>138</v>
      </c>
      <c r="G36" s="34" t="s">
        <v>137</v>
      </c>
      <c r="H36" s="35"/>
      <c r="I36" s="113" t="s">
        <v>207</v>
      </c>
      <c r="J36" s="115">
        <f t="shared" ref="J36" si="4">SUM(O36:AC36)</f>
        <v>1370</v>
      </c>
      <c r="K36" s="36"/>
      <c r="L36" s="105">
        <v>45658</v>
      </c>
      <c r="M36" s="105">
        <v>49309</v>
      </c>
      <c r="N36" s="38" t="s">
        <v>50</v>
      </c>
      <c r="O36" s="1"/>
      <c r="P36" s="2"/>
      <c r="Q36" s="2"/>
      <c r="R36" s="2"/>
      <c r="S36" s="2"/>
      <c r="T36" s="3">
        <v>137</v>
      </c>
      <c r="U36" s="3">
        <v>137</v>
      </c>
      <c r="V36" s="3">
        <v>137</v>
      </c>
      <c r="W36" s="3">
        <v>137</v>
      </c>
      <c r="X36" s="3">
        <v>137</v>
      </c>
      <c r="Y36" s="3">
        <v>137</v>
      </c>
      <c r="Z36" s="3">
        <v>137</v>
      </c>
      <c r="AA36" s="3">
        <v>137</v>
      </c>
      <c r="AB36" s="3">
        <v>137</v>
      </c>
      <c r="AC36" s="4">
        <v>137</v>
      </c>
    </row>
    <row r="37" spans="1:29" ht="60" x14ac:dyDescent="0.25">
      <c r="A37" s="37">
        <v>123</v>
      </c>
      <c r="B37" s="31"/>
      <c r="C37" s="65" t="s">
        <v>68</v>
      </c>
      <c r="D37" s="65" t="s">
        <v>170</v>
      </c>
      <c r="E37" s="34" t="s">
        <v>164</v>
      </c>
      <c r="F37" s="34" t="s">
        <v>138</v>
      </c>
      <c r="G37" s="34" t="s">
        <v>137</v>
      </c>
      <c r="H37" s="35"/>
      <c r="I37" s="113" t="s">
        <v>207</v>
      </c>
      <c r="J37" s="115">
        <f t="shared" ref="J37:J41" si="5">SUM(O37:AC37)</f>
        <v>1370</v>
      </c>
      <c r="K37" s="36"/>
      <c r="L37" s="105">
        <v>45658</v>
      </c>
      <c r="M37" s="105">
        <v>49309</v>
      </c>
      <c r="N37" s="38" t="s">
        <v>50</v>
      </c>
      <c r="O37" s="1"/>
      <c r="P37" s="2"/>
      <c r="Q37" s="2"/>
      <c r="R37" s="2"/>
      <c r="S37" s="2"/>
      <c r="T37" s="3">
        <v>137</v>
      </c>
      <c r="U37" s="3">
        <v>137</v>
      </c>
      <c r="V37" s="3">
        <v>137</v>
      </c>
      <c r="W37" s="3">
        <v>137</v>
      </c>
      <c r="X37" s="3">
        <v>137</v>
      </c>
      <c r="Y37" s="3">
        <v>137</v>
      </c>
      <c r="Z37" s="3">
        <v>137</v>
      </c>
      <c r="AA37" s="3">
        <v>137</v>
      </c>
      <c r="AB37" s="3">
        <v>137</v>
      </c>
      <c r="AC37" s="4">
        <v>137</v>
      </c>
    </row>
    <row r="38" spans="1:29" ht="60" x14ac:dyDescent="0.25">
      <c r="A38" s="37">
        <v>124</v>
      </c>
      <c r="B38" s="31"/>
      <c r="C38" s="65" t="s">
        <v>69</v>
      </c>
      <c r="D38" s="65" t="s">
        <v>168</v>
      </c>
      <c r="E38" s="34" t="s">
        <v>164</v>
      </c>
      <c r="F38" s="34" t="s">
        <v>138</v>
      </c>
      <c r="G38" s="34" t="s">
        <v>137</v>
      </c>
      <c r="H38" s="35"/>
      <c r="I38" s="113" t="s">
        <v>207</v>
      </c>
      <c r="J38" s="115">
        <f t="shared" si="5"/>
        <v>1200</v>
      </c>
      <c r="K38" s="36"/>
      <c r="L38" s="105">
        <v>45658</v>
      </c>
      <c r="M38" s="105">
        <v>49309</v>
      </c>
      <c r="N38" s="38" t="s">
        <v>50</v>
      </c>
      <c r="O38" s="1"/>
      <c r="P38" s="2"/>
      <c r="Q38" s="2"/>
      <c r="R38" s="2"/>
      <c r="S38" s="2"/>
      <c r="T38" s="3">
        <v>120</v>
      </c>
      <c r="U38" s="3">
        <v>120</v>
      </c>
      <c r="V38" s="3">
        <v>120</v>
      </c>
      <c r="W38" s="3">
        <v>120</v>
      </c>
      <c r="X38" s="3">
        <v>120</v>
      </c>
      <c r="Y38" s="3">
        <v>120</v>
      </c>
      <c r="Z38" s="3">
        <v>120</v>
      </c>
      <c r="AA38" s="3">
        <v>120</v>
      </c>
      <c r="AB38" s="3">
        <v>120</v>
      </c>
      <c r="AC38" s="4">
        <v>120</v>
      </c>
    </row>
    <row r="39" spans="1:29" ht="60" x14ac:dyDescent="0.25">
      <c r="A39" s="37">
        <v>125</v>
      </c>
      <c r="B39" s="31"/>
      <c r="C39" s="65" t="s">
        <v>69</v>
      </c>
      <c r="D39" s="65" t="s">
        <v>170</v>
      </c>
      <c r="E39" s="34" t="s">
        <v>164</v>
      </c>
      <c r="F39" s="34" t="s">
        <v>138</v>
      </c>
      <c r="G39" s="34" t="s">
        <v>137</v>
      </c>
      <c r="H39" s="35"/>
      <c r="I39" s="113" t="s">
        <v>207</v>
      </c>
      <c r="J39" s="115">
        <f t="shared" si="5"/>
        <v>1200</v>
      </c>
      <c r="K39" s="36"/>
      <c r="L39" s="105">
        <v>45658</v>
      </c>
      <c r="M39" s="105">
        <v>49309</v>
      </c>
      <c r="N39" s="38" t="s">
        <v>50</v>
      </c>
      <c r="O39" s="1"/>
      <c r="P39" s="2"/>
      <c r="Q39" s="2"/>
      <c r="R39" s="2"/>
      <c r="S39" s="2"/>
      <c r="T39" s="3">
        <v>120</v>
      </c>
      <c r="U39" s="3">
        <v>120</v>
      </c>
      <c r="V39" s="3">
        <v>120</v>
      </c>
      <c r="W39" s="3">
        <v>120</v>
      </c>
      <c r="X39" s="3">
        <v>120</v>
      </c>
      <c r="Y39" s="3">
        <v>120</v>
      </c>
      <c r="Z39" s="3">
        <v>120</v>
      </c>
      <c r="AA39" s="3">
        <v>120</v>
      </c>
      <c r="AB39" s="3">
        <v>120</v>
      </c>
      <c r="AC39" s="4">
        <v>120</v>
      </c>
    </row>
    <row r="40" spans="1:29" ht="60" x14ac:dyDescent="0.25">
      <c r="A40" s="37">
        <v>126</v>
      </c>
      <c r="B40" s="31"/>
      <c r="C40" s="65" t="s">
        <v>66</v>
      </c>
      <c r="D40" s="65" t="s">
        <v>168</v>
      </c>
      <c r="E40" s="34" t="s">
        <v>164</v>
      </c>
      <c r="F40" s="34" t="s">
        <v>138</v>
      </c>
      <c r="G40" s="34" t="s">
        <v>137</v>
      </c>
      <c r="H40" s="35"/>
      <c r="I40" s="113" t="s">
        <v>207</v>
      </c>
      <c r="J40" s="115">
        <f>SUM(O40:AC40)</f>
        <v>3440</v>
      </c>
      <c r="K40" s="36"/>
      <c r="L40" s="105">
        <v>45658</v>
      </c>
      <c r="M40" s="105">
        <v>49309</v>
      </c>
      <c r="N40" s="38" t="s">
        <v>50</v>
      </c>
      <c r="O40" s="1"/>
      <c r="P40" s="2"/>
      <c r="Q40" s="2"/>
      <c r="R40" s="2"/>
      <c r="S40" s="2"/>
      <c r="T40" s="3">
        <v>344</v>
      </c>
      <c r="U40" s="3">
        <v>344</v>
      </c>
      <c r="V40" s="3">
        <v>344</v>
      </c>
      <c r="W40" s="3">
        <v>344</v>
      </c>
      <c r="X40" s="3">
        <v>344</v>
      </c>
      <c r="Y40" s="3">
        <v>344</v>
      </c>
      <c r="Z40" s="3">
        <v>344</v>
      </c>
      <c r="AA40" s="3">
        <v>344</v>
      </c>
      <c r="AB40" s="3">
        <v>344</v>
      </c>
      <c r="AC40" s="4">
        <v>344</v>
      </c>
    </row>
    <row r="41" spans="1:29" ht="60" x14ac:dyDescent="0.25">
      <c r="A41" s="37">
        <v>127</v>
      </c>
      <c r="B41" s="31"/>
      <c r="C41" s="65" t="s">
        <v>66</v>
      </c>
      <c r="D41" s="65" t="s">
        <v>170</v>
      </c>
      <c r="E41" s="34" t="s">
        <v>164</v>
      </c>
      <c r="F41" s="34" t="s">
        <v>138</v>
      </c>
      <c r="G41" s="34" t="s">
        <v>137</v>
      </c>
      <c r="H41" s="35"/>
      <c r="I41" s="113" t="s">
        <v>207</v>
      </c>
      <c r="J41" s="115">
        <f t="shared" si="5"/>
        <v>3440</v>
      </c>
      <c r="K41" s="36"/>
      <c r="L41" s="105">
        <v>45658</v>
      </c>
      <c r="M41" s="105">
        <v>49309</v>
      </c>
      <c r="N41" s="38" t="s">
        <v>50</v>
      </c>
      <c r="O41" s="1"/>
      <c r="P41" s="2"/>
      <c r="Q41" s="2"/>
      <c r="R41" s="2"/>
      <c r="S41" s="2"/>
      <c r="T41" s="3">
        <v>344</v>
      </c>
      <c r="U41" s="3">
        <v>344</v>
      </c>
      <c r="V41" s="3">
        <v>344</v>
      </c>
      <c r="W41" s="3">
        <v>344</v>
      </c>
      <c r="X41" s="3">
        <v>344</v>
      </c>
      <c r="Y41" s="3">
        <v>344</v>
      </c>
      <c r="Z41" s="3">
        <v>344</v>
      </c>
      <c r="AA41" s="3">
        <v>344</v>
      </c>
      <c r="AB41" s="3">
        <v>344</v>
      </c>
      <c r="AC41" s="4">
        <v>344</v>
      </c>
    </row>
    <row r="42" spans="1:29" ht="60" x14ac:dyDescent="0.25">
      <c r="A42" s="37">
        <v>128</v>
      </c>
      <c r="B42" s="31"/>
      <c r="C42" s="65" t="s">
        <v>70</v>
      </c>
      <c r="D42" s="65" t="s">
        <v>168</v>
      </c>
      <c r="E42" s="34" t="s">
        <v>164</v>
      </c>
      <c r="F42" s="34" t="s">
        <v>138</v>
      </c>
      <c r="G42" s="34" t="s">
        <v>137</v>
      </c>
      <c r="H42" s="35"/>
      <c r="I42" s="113" t="s">
        <v>207</v>
      </c>
      <c r="J42" s="115">
        <f t="shared" ref="J42:J43" si="6">SUM(O42:AC42)</f>
        <v>680</v>
      </c>
      <c r="K42" s="36"/>
      <c r="L42" s="105">
        <v>45658</v>
      </c>
      <c r="M42" s="105">
        <v>49309</v>
      </c>
      <c r="N42" s="38" t="s">
        <v>50</v>
      </c>
      <c r="O42" s="1"/>
      <c r="P42" s="2"/>
      <c r="Q42" s="2"/>
      <c r="R42" s="2"/>
      <c r="S42" s="2"/>
      <c r="T42" s="3">
        <v>68</v>
      </c>
      <c r="U42" s="3">
        <v>68</v>
      </c>
      <c r="V42" s="3">
        <v>68</v>
      </c>
      <c r="W42" s="3">
        <v>68</v>
      </c>
      <c r="X42" s="3">
        <v>68</v>
      </c>
      <c r="Y42" s="3">
        <v>68</v>
      </c>
      <c r="Z42" s="3">
        <v>68</v>
      </c>
      <c r="AA42" s="3">
        <v>68</v>
      </c>
      <c r="AB42" s="3">
        <v>68</v>
      </c>
      <c r="AC42" s="4">
        <v>68</v>
      </c>
    </row>
    <row r="43" spans="1:29" ht="60" x14ac:dyDescent="0.25">
      <c r="A43" s="37">
        <v>129</v>
      </c>
      <c r="B43" s="31"/>
      <c r="C43" s="65" t="s">
        <v>70</v>
      </c>
      <c r="D43" s="65" t="s">
        <v>170</v>
      </c>
      <c r="E43" s="34" t="s">
        <v>164</v>
      </c>
      <c r="F43" s="34" t="s">
        <v>138</v>
      </c>
      <c r="G43" s="34" t="s">
        <v>137</v>
      </c>
      <c r="H43" s="35"/>
      <c r="I43" s="113" t="s">
        <v>207</v>
      </c>
      <c r="J43" s="115">
        <f t="shared" si="6"/>
        <v>680</v>
      </c>
      <c r="K43" s="36"/>
      <c r="L43" s="105">
        <v>45658</v>
      </c>
      <c r="M43" s="105">
        <v>49309</v>
      </c>
      <c r="N43" s="38" t="s">
        <v>50</v>
      </c>
      <c r="O43" s="1"/>
      <c r="P43" s="2"/>
      <c r="Q43" s="2"/>
      <c r="R43" s="2"/>
      <c r="S43" s="2"/>
      <c r="T43" s="3">
        <v>68</v>
      </c>
      <c r="U43" s="3">
        <v>68</v>
      </c>
      <c r="V43" s="3">
        <v>68</v>
      </c>
      <c r="W43" s="3">
        <v>68</v>
      </c>
      <c r="X43" s="3">
        <v>68</v>
      </c>
      <c r="Y43" s="3">
        <v>68</v>
      </c>
      <c r="Z43" s="3">
        <v>68</v>
      </c>
      <c r="AA43" s="3">
        <v>68</v>
      </c>
      <c r="AB43" s="3">
        <v>68</v>
      </c>
      <c r="AC43" s="4">
        <v>68</v>
      </c>
    </row>
    <row r="44" spans="1:29" x14ac:dyDescent="0.25">
      <c r="A44" s="48"/>
      <c r="B44" s="49" t="s">
        <v>2</v>
      </c>
      <c r="C44" s="44"/>
      <c r="D44" s="44"/>
      <c r="E44" s="44"/>
      <c r="F44" s="44"/>
      <c r="G44" s="44"/>
      <c r="H44" s="50"/>
      <c r="I44" s="129"/>
      <c r="J44" s="124"/>
      <c r="K44" s="50"/>
      <c r="L44" s="109"/>
      <c r="M44" s="109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1"/>
    </row>
    <row r="45" spans="1:29" ht="45" x14ac:dyDescent="0.25">
      <c r="A45" s="30">
        <v>6</v>
      </c>
      <c r="B45" s="31"/>
      <c r="C45" s="65" t="s">
        <v>239</v>
      </c>
      <c r="D45" s="65" t="s">
        <v>240</v>
      </c>
      <c r="E45" s="34" t="s">
        <v>143</v>
      </c>
      <c r="F45" s="34" t="s">
        <v>141</v>
      </c>
      <c r="G45" s="34" t="s">
        <v>142</v>
      </c>
      <c r="H45" s="35"/>
      <c r="I45" s="113" t="s">
        <v>207</v>
      </c>
      <c r="J45" s="115">
        <f t="shared" ref="J45:J50" si="7">SUM(O45:AC45)</f>
        <v>1618</v>
      </c>
      <c r="K45" s="36"/>
      <c r="L45" s="106">
        <v>43831</v>
      </c>
      <c r="M45" s="107">
        <v>44196</v>
      </c>
      <c r="N45" s="38" t="s">
        <v>49</v>
      </c>
      <c r="O45" s="1">
        <v>1618</v>
      </c>
      <c r="P45" s="2"/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7</v>
      </c>
      <c r="B46" s="31"/>
      <c r="C46" s="65" t="s">
        <v>68</v>
      </c>
      <c r="D46" s="65" t="s">
        <v>241</v>
      </c>
      <c r="E46" s="34" t="s">
        <v>143</v>
      </c>
      <c r="F46" s="34" t="s">
        <v>141</v>
      </c>
      <c r="G46" s="34" t="s">
        <v>142</v>
      </c>
      <c r="H46" s="35"/>
      <c r="I46" s="113" t="s">
        <v>207</v>
      </c>
      <c r="J46" s="115">
        <f t="shared" si="7"/>
        <v>292</v>
      </c>
      <c r="K46" s="36"/>
      <c r="L46" s="106">
        <v>43831</v>
      </c>
      <c r="M46" s="107">
        <v>44196</v>
      </c>
      <c r="N46" s="38" t="s">
        <v>49</v>
      </c>
      <c r="O46" s="1">
        <v>292</v>
      </c>
      <c r="P46" s="2"/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8</v>
      </c>
      <c r="B47" s="31"/>
      <c r="C47" s="65" t="s">
        <v>69</v>
      </c>
      <c r="D47" s="65" t="s">
        <v>241</v>
      </c>
      <c r="E47" s="34" t="s">
        <v>143</v>
      </c>
      <c r="F47" s="34" t="s">
        <v>141</v>
      </c>
      <c r="G47" s="34" t="s">
        <v>142</v>
      </c>
      <c r="H47" s="35"/>
      <c r="I47" s="113" t="s">
        <v>207</v>
      </c>
      <c r="J47" s="115">
        <f t="shared" si="7"/>
        <v>63</v>
      </c>
      <c r="K47" s="36"/>
      <c r="L47" s="106">
        <v>43831</v>
      </c>
      <c r="M47" s="107">
        <v>44196</v>
      </c>
      <c r="N47" s="38" t="s">
        <v>49</v>
      </c>
      <c r="O47" s="1">
        <v>63</v>
      </c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9</v>
      </c>
      <c r="B48" s="31"/>
      <c r="C48" s="65" t="s">
        <v>70</v>
      </c>
      <c r="D48" s="65" t="s">
        <v>241</v>
      </c>
      <c r="E48" s="34" t="s">
        <v>143</v>
      </c>
      <c r="F48" s="34" t="s">
        <v>141</v>
      </c>
      <c r="G48" s="34" t="s">
        <v>142</v>
      </c>
      <c r="H48" s="35"/>
      <c r="I48" s="113" t="s">
        <v>207</v>
      </c>
      <c r="J48" s="115">
        <f t="shared" si="7"/>
        <v>54</v>
      </c>
      <c r="K48" s="36"/>
      <c r="L48" s="106">
        <v>43831</v>
      </c>
      <c r="M48" s="107">
        <v>44196</v>
      </c>
      <c r="N48" s="38" t="s">
        <v>49</v>
      </c>
      <c r="O48" s="1">
        <v>54</v>
      </c>
      <c r="P48" s="2"/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10</v>
      </c>
      <c r="B49" s="31"/>
      <c r="C49" s="65" t="s">
        <v>67</v>
      </c>
      <c r="D49" s="65" t="s">
        <v>241</v>
      </c>
      <c r="E49" s="34" t="s">
        <v>143</v>
      </c>
      <c r="F49" s="34" t="s">
        <v>141</v>
      </c>
      <c r="G49" s="34" t="s">
        <v>142</v>
      </c>
      <c r="H49" s="35"/>
      <c r="I49" s="113" t="s">
        <v>207</v>
      </c>
      <c r="J49" s="115">
        <f t="shared" si="7"/>
        <v>38</v>
      </c>
      <c r="K49" s="36"/>
      <c r="L49" s="106">
        <v>43831</v>
      </c>
      <c r="M49" s="107">
        <v>44196</v>
      </c>
      <c r="N49" s="38" t="s">
        <v>49</v>
      </c>
      <c r="O49" s="1">
        <v>38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11</v>
      </c>
      <c r="B50" s="31"/>
      <c r="C50" s="65" t="s">
        <v>67</v>
      </c>
      <c r="D50" s="65" t="s">
        <v>242</v>
      </c>
      <c r="E50" s="34" t="s">
        <v>143</v>
      </c>
      <c r="F50" s="34" t="s">
        <v>141</v>
      </c>
      <c r="G50" s="34" t="s">
        <v>142</v>
      </c>
      <c r="H50" s="35"/>
      <c r="I50" s="113" t="s">
        <v>207</v>
      </c>
      <c r="J50" s="115">
        <f t="shared" si="7"/>
        <v>20</v>
      </c>
      <c r="K50" s="36"/>
      <c r="L50" s="106">
        <v>43831</v>
      </c>
      <c r="M50" s="107">
        <v>44196</v>
      </c>
      <c r="N50" s="38" t="s">
        <v>49</v>
      </c>
      <c r="O50" s="1">
        <v>20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7">
        <v>51</v>
      </c>
      <c r="B51" s="31"/>
      <c r="C51" s="65" t="s">
        <v>95</v>
      </c>
      <c r="D51" s="65" t="s">
        <v>215</v>
      </c>
      <c r="E51" s="34" t="s">
        <v>143</v>
      </c>
      <c r="F51" s="34" t="s">
        <v>141</v>
      </c>
      <c r="G51" s="34" t="s">
        <v>142</v>
      </c>
      <c r="H51" s="35"/>
      <c r="I51" s="113" t="s">
        <v>207</v>
      </c>
      <c r="J51" s="115">
        <f t="shared" ref="J51:J52" si="8">SUM(O51:AC51)</f>
        <v>265</v>
      </c>
      <c r="K51" s="36"/>
      <c r="L51" s="106">
        <v>44197</v>
      </c>
      <c r="M51" s="107">
        <v>44561</v>
      </c>
      <c r="N51" s="38" t="s">
        <v>74</v>
      </c>
      <c r="O51" s="1"/>
      <c r="P51" s="2">
        <v>265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7">
        <v>52</v>
      </c>
      <c r="B52" s="31"/>
      <c r="C52" s="65" t="s">
        <v>97</v>
      </c>
      <c r="D52" s="137" t="s">
        <v>216</v>
      </c>
      <c r="E52" s="34" t="s">
        <v>143</v>
      </c>
      <c r="F52" s="34" t="s">
        <v>141</v>
      </c>
      <c r="G52" s="34" t="s">
        <v>142</v>
      </c>
      <c r="H52" s="35"/>
      <c r="I52" s="113" t="s">
        <v>207</v>
      </c>
      <c r="J52" s="115">
        <f t="shared" si="8"/>
        <v>95</v>
      </c>
      <c r="K52" s="36"/>
      <c r="L52" s="106">
        <v>44197</v>
      </c>
      <c r="M52" s="107">
        <v>44561</v>
      </c>
      <c r="N52" s="38" t="s">
        <v>74</v>
      </c>
      <c r="O52" s="1"/>
      <c r="P52" s="2">
        <v>95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7">
        <v>53</v>
      </c>
      <c r="B53" s="31"/>
      <c r="C53" s="65" t="s">
        <v>99</v>
      </c>
      <c r="D53" s="137" t="s">
        <v>235</v>
      </c>
      <c r="E53" s="34" t="s">
        <v>140</v>
      </c>
      <c r="F53" s="34" t="s">
        <v>141</v>
      </c>
      <c r="G53" s="34" t="s">
        <v>142</v>
      </c>
      <c r="H53" s="35"/>
      <c r="I53" s="113" t="s">
        <v>207</v>
      </c>
      <c r="J53" s="115">
        <f t="shared" ref="J53" si="9">SUM(O53:AC53)</f>
        <v>511</v>
      </c>
      <c r="K53" s="36"/>
      <c r="L53" s="106">
        <v>44197</v>
      </c>
      <c r="M53" s="107">
        <v>44561</v>
      </c>
      <c r="N53" s="38" t="s">
        <v>74</v>
      </c>
      <c r="O53" s="1"/>
      <c r="P53" s="2">
        <v>511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7">
        <v>56</v>
      </c>
      <c r="B54" s="31"/>
      <c r="C54" s="65" t="s">
        <v>96</v>
      </c>
      <c r="D54" s="65" t="s">
        <v>195</v>
      </c>
      <c r="E54" s="34" t="s">
        <v>143</v>
      </c>
      <c r="F54" s="34" t="s">
        <v>141</v>
      </c>
      <c r="G54" s="34" t="s">
        <v>142</v>
      </c>
      <c r="H54" s="35"/>
      <c r="I54" s="113" t="s">
        <v>207</v>
      </c>
      <c r="J54" s="115">
        <f t="shared" ref="J54" si="10">SUM(O54:AC54)</f>
        <v>130</v>
      </c>
      <c r="K54" s="35"/>
      <c r="L54" s="106">
        <v>44197</v>
      </c>
      <c r="M54" s="107">
        <v>44561</v>
      </c>
      <c r="N54" s="38" t="s">
        <v>74</v>
      </c>
      <c r="O54" s="1"/>
      <c r="P54" s="2">
        <v>130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7">
        <v>57</v>
      </c>
      <c r="B55" s="31"/>
      <c r="C55" s="65" t="s">
        <v>103</v>
      </c>
      <c r="D55" s="65" t="s">
        <v>93</v>
      </c>
      <c r="E55" s="34" t="s">
        <v>140</v>
      </c>
      <c r="F55" s="34" t="s">
        <v>141</v>
      </c>
      <c r="G55" s="34" t="s">
        <v>142</v>
      </c>
      <c r="H55" s="35"/>
      <c r="I55" s="113" t="s">
        <v>207</v>
      </c>
      <c r="J55" s="115">
        <f>SUM(O55:AC55)</f>
        <v>66</v>
      </c>
      <c r="K55" s="35"/>
      <c r="L55" s="105">
        <v>44197</v>
      </c>
      <c r="M55" s="105">
        <v>44561</v>
      </c>
      <c r="N55" s="38" t="s">
        <v>74</v>
      </c>
      <c r="O55" s="1"/>
      <c r="P55" s="2">
        <v>66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7">
        <v>58</v>
      </c>
      <c r="B56" s="31"/>
      <c r="C56" s="65" t="s">
        <v>103</v>
      </c>
      <c r="D56" s="65" t="s">
        <v>195</v>
      </c>
      <c r="E56" s="34" t="s">
        <v>143</v>
      </c>
      <c r="F56" s="34" t="s">
        <v>141</v>
      </c>
      <c r="G56" s="34" t="s">
        <v>142</v>
      </c>
      <c r="H56" s="35"/>
      <c r="I56" s="113" t="s">
        <v>207</v>
      </c>
      <c r="J56" s="115">
        <f>SUM(O56:AC56)</f>
        <v>322</v>
      </c>
      <c r="K56" s="35"/>
      <c r="L56" s="105">
        <v>44197</v>
      </c>
      <c r="M56" s="105">
        <v>44561</v>
      </c>
      <c r="N56" s="38" t="s">
        <v>74</v>
      </c>
      <c r="O56" s="1"/>
      <c r="P56" s="2">
        <v>322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7">
        <v>59</v>
      </c>
      <c r="B57" s="31"/>
      <c r="C57" s="65" t="s">
        <v>99</v>
      </c>
      <c r="D57" s="65" t="s">
        <v>105</v>
      </c>
      <c r="E57" s="34" t="s">
        <v>140</v>
      </c>
      <c r="F57" s="34" t="s">
        <v>141</v>
      </c>
      <c r="G57" s="34" t="s">
        <v>142</v>
      </c>
      <c r="H57" s="35"/>
      <c r="I57" s="113" t="s">
        <v>207</v>
      </c>
      <c r="J57" s="115">
        <f t="shared" ref="J57:J58" si="11">SUM(O57:AC57)</f>
        <v>152</v>
      </c>
      <c r="K57" s="35"/>
      <c r="L57" s="106">
        <v>44197</v>
      </c>
      <c r="M57" s="107">
        <v>44561</v>
      </c>
      <c r="N57" s="38" t="s">
        <v>74</v>
      </c>
      <c r="O57" s="1"/>
      <c r="P57" s="2">
        <v>152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7">
        <v>60</v>
      </c>
      <c r="B58" s="31"/>
      <c r="C58" s="65" t="s">
        <v>99</v>
      </c>
      <c r="D58" s="65" t="s">
        <v>195</v>
      </c>
      <c r="E58" s="34" t="s">
        <v>143</v>
      </c>
      <c r="F58" s="34" t="s">
        <v>141</v>
      </c>
      <c r="G58" s="34" t="s">
        <v>142</v>
      </c>
      <c r="H58" s="35"/>
      <c r="I58" s="113" t="s">
        <v>207</v>
      </c>
      <c r="J58" s="115">
        <f t="shared" si="11"/>
        <v>130</v>
      </c>
      <c r="K58" s="35"/>
      <c r="L58" s="106">
        <v>44197</v>
      </c>
      <c r="M58" s="107">
        <v>44561</v>
      </c>
      <c r="N58" s="38" t="s">
        <v>74</v>
      </c>
      <c r="O58" s="1"/>
      <c r="P58" s="2">
        <v>130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7">
        <v>63</v>
      </c>
      <c r="B59" s="31"/>
      <c r="C59" s="65" t="s">
        <v>108</v>
      </c>
      <c r="D59" s="65" t="s">
        <v>195</v>
      </c>
      <c r="E59" s="34" t="s">
        <v>143</v>
      </c>
      <c r="F59" s="34" t="s">
        <v>141</v>
      </c>
      <c r="G59" s="34" t="s">
        <v>142</v>
      </c>
      <c r="H59" s="35"/>
      <c r="I59" s="113" t="s">
        <v>207</v>
      </c>
      <c r="J59" s="115">
        <f t="shared" ref="J59:J69" si="12">SUM(O59:AC59)</f>
        <v>322</v>
      </c>
      <c r="K59" s="35"/>
      <c r="L59" s="105">
        <v>44197</v>
      </c>
      <c r="M59" s="105">
        <v>44561</v>
      </c>
      <c r="N59" s="38" t="s">
        <v>74</v>
      </c>
      <c r="O59" s="1"/>
      <c r="P59" s="2">
        <v>322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7">
        <v>64</v>
      </c>
      <c r="B60" s="31"/>
      <c r="C60" s="65" t="s">
        <v>67</v>
      </c>
      <c r="D60" s="65" t="s">
        <v>169</v>
      </c>
      <c r="E60" s="34" t="s">
        <v>143</v>
      </c>
      <c r="F60" s="34" t="s">
        <v>141</v>
      </c>
      <c r="G60" s="34" t="s">
        <v>142</v>
      </c>
      <c r="H60" s="35"/>
      <c r="I60" s="113" t="s">
        <v>207</v>
      </c>
      <c r="J60" s="115">
        <f t="shared" si="12"/>
        <v>284</v>
      </c>
      <c r="K60" s="36"/>
      <c r="L60" s="105">
        <v>44197</v>
      </c>
      <c r="M60" s="105">
        <v>45657</v>
      </c>
      <c r="N60" s="59" t="s">
        <v>74</v>
      </c>
      <c r="O60" s="1"/>
      <c r="P60" s="2">
        <v>71</v>
      </c>
      <c r="Q60" s="2">
        <v>71</v>
      </c>
      <c r="R60" s="2">
        <v>71</v>
      </c>
      <c r="S60" s="2">
        <v>71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37">
        <v>65</v>
      </c>
      <c r="B61" s="31"/>
      <c r="C61" s="65" t="s">
        <v>67</v>
      </c>
      <c r="D61" s="65" t="s">
        <v>171</v>
      </c>
      <c r="E61" s="34" t="s">
        <v>143</v>
      </c>
      <c r="F61" s="34" t="s">
        <v>141</v>
      </c>
      <c r="G61" s="34" t="s">
        <v>142</v>
      </c>
      <c r="H61" s="35"/>
      <c r="I61" s="113" t="s">
        <v>207</v>
      </c>
      <c r="J61" s="115">
        <f t="shared" si="12"/>
        <v>284</v>
      </c>
      <c r="K61" s="36"/>
      <c r="L61" s="105">
        <v>44197</v>
      </c>
      <c r="M61" s="105">
        <v>45657</v>
      </c>
      <c r="N61" s="59" t="s">
        <v>74</v>
      </c>
      <c r="O61" s="1"/>
      <c r="P61" s="2">
        <v>71</v>
      </c>
      <c r="Q61" s="2">
        <v>71</v>
      </c>
      <c r="R61" s="2">
        <v>71</v>
      </c>
      <c r="S61" s="2">
        <v>71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37">
        <v>66</v>
      </c>
      <c r="B62" s="31"/>
      <c r="C62" s="65" t="s">
        <v>68</v>
      </c>
      <c r="D62" s="65" t="s">
        <v>169</v>
      </c>
      <c r="E62" s="34" t="s">
        <v>143</v>
      </c>
      <c r="F62" s="34" t="s">
        <v>141</v>
      </c>
      <c r="G62" s="34" t="s">
        <v>142</v>
      </c>
      <c r="H62" s="35"/>
      <c r="I62" s="113" t="s">
        <v>207</v>
      </c>
      <c r="J62" s="115">
        <f t="shared" si="12"/>
        <v>636</v>
      </c>
      <c r="K62" s="36"/>
      <c r="L62" s="105">
        <v>44197</v>
      </c>
      <c r="M62" s="105">
        <v>45657</v>
      </c>
      <c r="N62" s="59" t="s">
        <v>74</v>
      </c>
      <c r="O62" s="1"/>
      <c r="P62" s="2">
        <v>159</v>
      </c>
      <c r="Q62" s="2">
        <v>159</v>
      </c>
      <c r="R62" s="2">
        <v>159</v>
      </c>
      <c r="S62" s="2">
        <v>159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37">
        <v>67</v>
      </c>
      <c r="B63" s="31"/>
      <c r="C63" s="65" t="s">
        <v>68</v>
      </c>
      <c r="D63" s="65" t="s">
        <v>171</v>
      </c>
      <c r="E63" s="34" t="s">
        <v>143</v>
      </c>
      <c r="F63" s="34" t="s">
        <v>141</v>
      </c>
      <c r="G63" s="34" t="s">
        <v>142</v>
      </c>
      <c r="H63" s="35"/>
      <c r="I63" s="113" t="s">
        <v>207</v>
      </c>
      <c r="J63" s="115">
        <f t="shared" si="12"/>
        <v>636</v>
      </c>
      <c r="K63" s="36"/>
      <c r="L63" s="105">
        <v>44197</v>
      </c>
      <c r="M63" s="105">
        <v>45657</v>
      </c>
      <c r="N63" s="59" t="s">
        <v>74</v>
      </c>
      <c r="O63" s="1"/>
      <c r="P63" s="2">
        <v>159</v>
      </c>
      <c r="Q63" s="2">
        <v>159</v>
      </c>
      <c r="R63" s="2">
        <v>159</v>
      </c>
      <c r="S63" s="2">
        <v>159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37">
        <v>68</v>
      </c>
      <c r="B64" s="31"/>
      <c r="C64" s="65" t="s">
        <v>69</v>
      </c>
      <c r="D64" s="65" t="s">
        <v>169</v>
      </c>
      <c r="E64" s="34" t="s">
        <v>143</v>
      </c>
      <c r="F64" s="34" t="s">
        <v>141</v>
      </c>
      <c r="G64" s="34" t="s">
        <v>142</v>
      </c>
      <c r="H64" s="35"/>
      <c r="I64" s="113" t="s">
        <v>207</v>
      </c>
      <c r="J64" s="115">
        <f t="shared" si="12"/>
        <v>556</v>
      </c>
      <c r="K64" s="36"/>
      <c r="L64" s="105">
        <v>44197</v>
      </c>
      <c r="M64" s="105">
        <v>45657</v>
      </c>
      <c r="N64" s="59" t="s">
        <v>74</v>
      </c>
      <c r="O64" s="1"/>
      <c r="P64" s="2">
        <v>139</v>
      </c>
      <c r="Q64" s="2">
        <v>139</v>
      </c>
      <c r="R64" s="2">
        <v>139</v>
      </c>
      <c r="S64" s="2">
        <v>139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37">
        <v>69</v>
      </c>
      <c r="B65" s="31"/>
      <c r="C65" s="65" t="s">
        <v>69</v>
      </c>
      <c r="D65" s="65" t="s">
        <v>171</v>
      </c>
      <c r="E65" s="34" t="s">
        <v>143</v>
      </c>
      <c r="F65" s="34" t="s">
        <v>141</v>
      </c>
      <c r="G65" s="34" t="s">
        <v>142</v>
      </c>
      <c r="H65" s="35"/>
      <c r="I65" s="113" t="s">
        <v>207</v>
      </c>
      <c r="J65" s="115">
        <f t="shared" si="12"/>
        <v>556</v>
      </c>
      <c r="K65" s="36"/>
      <c r="L65" s="105">
        <v>44197</v>
      </c>
      <c r="M65" s="105">
        <v>45657</v>
      </c>
      <c r="N65" s="59" t="s">
        <v>74</v>
      </c>
      <c r="O65" s="1"/>
      <c r="P65" s="2">
        <v>139</v>
      </c>
      <c r="Q65" s="2">
        <v>139</v>
      </c>
      <c r="R65" s="2">
        <v>139</v>
      </c>
      <c r="S65" s="2">
        <v>139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37">
        <v>70</v>
      </c>
      <c r="B66" s="31"/>
      <c r="C66" s="65" t="s">
        <v>66</v>
      </c>
      <c r="D66" s="65" t="s">
        <v>169</v>
      </c>
      <c r="E66" s="34" t="s">
        <v>143</v>
      </c>
      <c r="F66" s="34" t="s">
        <v>141</v>
      </c>
      <c r="G66" s="34" t="s">
        <v>142</v>
      </c>
      <c r="H66" s="35"/>
      <c r="I66" s="113" t="s">
        <v>207</v>
      </c>
      <c r="J66" s="115">
        <f t="shared" si="12"/>
        <v>916</v>
      </c>
      <c r="K66" s="36"/>
      <c r="L66" s="105">
        <v>44197</v>
      </c>
      <c r="M66" s="105">
        <v>45657</v>
      </c>
      <c r="N66" s="59" t="s">
        <v>74</v>
      </c>
      <c r="O66" s="1"/>
      <c r="P66" s="2">
        <v>229</v>
      </c>
      <c r="Q66" s="2">
        <v>229</v>
      </c>
      <c r="R66" s="2">
        <v>229</v>
      </c>
      <c r="S66" s="2">
        <v>229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7">
        <v>71</v>
      </c>
      <c r="B67" s="31"/>
      <c r="C67" s="65" t="s">
        <v>66</v>
      </c>
      <c r="D67" s="65" t="s">
        <v>171</v>
      </c>
      <c r="E67" s="34" t="s">
        <v>143</v>
      </c>
      <c r="F67" s="34" t="s">
        <v>141</v>
      </c>
      <c r="G67" s="34" t="s">
        <v>142</v>
      </c>
      <c r="H67" s="35"/>
      <c r="I67" s="113" t="s">
        <v>207</v>
      </c>
      <c r="J67" s="115">
        <f t="shared" si="12"/>
        <v>1332</v>
      </c>
      <c r="K67" s="36"/>
      <c r="L67" s="105">
        <v>44197</v>
      </c>
      <c r="M67" s="105">
        <v>45657</v>
      </c>
      <c r="N67" s="59" t="s">
        <v>74</v>
      </c>
      <c r="O67" s="1"/>
      <c r="P67" s="2">
        <v>333</v>
      </c>
      <c r="Q67" s="2">
        <v>333</v>
      </c>
      <c r="R67" s="2">
        <v>333</v>
      </c>
      <c r="S67" s="2">
        <v>333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7">
        <v>72</v>
      </c>
      <c r="B68" s="31"/>
      <c r="C68" s="65" t="s">
        <v>70</v>
      </c>
      <c r="D68" s="65" t="s">
        <v>169</v>
      </c>
      <c r="E68" s="34" t="s">
        <v>143</v>
      </c>
      <c r="F68" s="34" t="s">
        <v>141</v>
      </c>
      <c r="G68" s="34" t="s">
        <v>142</v>
      </c>
      <c r="H68" s="35"/>
      <c r="I68" s="113" t="s">
        <v>207</v>
      </c>
      <c r="J68" s="115">
        <f t="shared" si="12"/>
        <v>320</v>
      </c>
      <c r="K68" s="36"/>
      <c r="L68" s="105">
        <v>44197</v>
      </c>
      <c r="M68" s="105">
        <v>45657</v>
      </c>
      <c r="N68" s="59" t="s">
        <v>74</v>
      </c>
      <c r="O68" s="1"/>
      <c r="P68" s="2">
        <v>80</v>
      </c>
      <c r="Q68" s="2">
        <v>80</v>
      </c>
      <c r="R68" s="2">
        <v>80</v>
      </c>
      <c r="S68" s="2">
        <v>80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7">
        <v>73</v>
      </c>
      <c r="B69" s="31"/>
      <c r="C69" s="65" t="s">
        <v>70</v>
      </c>
      <c r="D69" s="65" t="s">
        <v>171</v>
      </c>
      <c r="E69" s="34" t="s">
        <v>143</v>
      </c>
      <c r="F69" s="34" t="s">
        <v>141</v>
      </c>
      <c r="G69" s="34" t="s">
        <v>142</v>
      </c>
      <c r="H69" s="35"/>
      <c r="I69" s="113" t="s">
        <v>207</v>
      </c>
      <c r="J69" s="115">
        <f t="shared" si="12"/>
        <v>320</v>
      </c>
      <c r="K69" s="36"/>
      <c r="L69" s="105">
        <v>44197</v>
      </c>
      <c r="M69" s="105">
        <v>45657</v>
      </c>
      <c r="N69" s="59" t="s">
        <v>74</v>
      </c>
      <c r="O69" s="1"/>
      <c r="P69" s="2">
        <v>80</v>
      </c>
      <c r="Q69" s="2">
        <v>80</v>
      </c>
      <c r="R69" s="2">
        <v>80</v>
      </c>
      <c r="S69" s="2">
        <v>80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7">
        <v>95</v>
      </c>
      <c r="B70" s="31"/>
      <c r="C70" s="65" t="s">
        <v>108</v>
      </c>
      <c r="D70" s="65" t="s">
        <v>93</v>
      </c>
      <c r="E70" s="34" t="s">
        <v>140</v>
      </c>
      <c r="F70" s="34" t="s">
        <v>141</v>
      </c>
      <c r="G70" s="34" t="s">
        <v>142</v>
      </c>
      <c r="H70" s="35"/>
      <c r="I70" s="113" t="s">
        <v>207</v>
      </c>
      <c r="J70" s="115">
        <f t="shared" ref="J70" si="13">SUM(O70:AC70)</f>
        <v>66</v>
      </c>
      <c r="K70" s="35"/>
      <c r="L70" s="105">
        <v>44562</v>
      </c>
      <c r="M70" s="105">
        <v>44926</v>
      </c>
      <c r="N70" s="38" t="s">
        <v>74</v>
      </c>
      <c r="O70" s="1"/>
      <c r="P70" s="2"/>
      <c r="Q70" s="2">
        <v>66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7">
        <v>106</v>
      </c>
      <c r="B71" s="31"/>
      <c r="C71" s="65" t="s">
        <v>100</v>
      </c>
      <c r="D71" s="65" t="s">
        <v>195</v>
      </c>
      <c r="E71" s="34" t="s">
        <v>143</v>
      </c>
      <c r="F71" s="34" t="s">
        <v>141</v>
      </c>
      <c r="G71" s="34" t="s">
        <v>142</v>
      </c>
      <c r="H71" s="35"/>
      <c r="I71" s="113" t="s">
        <v>207</v>
      </c>
      <c r="J71" s="115">
        <f>SUM(O71:AC71)</f>
        <v>130</v>
      </c>
      <c r="K71" s="35"/>
      <c r="L71" s="105">
        <v>45292</v>
      </c>
      <c r="M71" s="105">
        <v>45657</v>
      </c>
      <c r="N71" s="38" t="s">
        <v>74</v>
      </c>
      <c r="O71" s="1"/>
      <c r="P71" s="2"/>
      <c r="Q71" s="2"/>
      <c r="R71" s="2"/>
      <c r="S71" s="2">
        <v>130</v>
      </c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7">
        <v>131</v>
      </c>
      <c r="B72" s="31"/>
      <c r="C72" s="65" t="s">
        <v>101</v>
      </c>
      <c r="D72" s="65" t="s">
        <v>94</v>
      </c>
      <c r="E72" s="34" t="s">
        <v>140</v>
      </c>
      <c r="F72" s="34" t="s">
        <v>141</v>
      </c>
      <c r="G72" s="34" t="s">
        <v>142</v>
      </c>
      <c r="H72" s="35"/>
      <c r="I72" s="113" t="s">
        <v>207</v>
      </c>
      <c r="J72" s="115">
        <f t="shared" ref="J72:J75" si="14">SUM(O72:AC72)</f>
        <v>57</v>
      </c>
      <c r="K72" s="35"/>
      <c r="L72" s="105">
        <v>45658</v>
      </c>
      <c r="M72" s="105">
        <v>46022</v>
      </c>
      <c r="N72" s="38" t="s">
        <v>50</v>
      </c>
      <c r="O72" s="1"/>
      <c r="P72" s="2"/>
      <c r="Q72" s="2"/>
      <c r="R72" s="2"/>
      <c r="S72" s="2"/>
      <c r="T72" s="3">
        <v>57</v>
      </c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7">
        <v>132</v>
      </c>
      <c r="B73" s="31"/>
      <c r="C73" s="65" t="s">
        <v>101</v>
      </c>
      <c r="D73" s="65" t="s">
        <v>195</v>
      </c>
      <c r="E73" s="34" t="s">
        <v>143</v>
      </c>
      <c r="F73" s="34" t="s">
        <v>141</v>
      </c>
      <c r="G73" s="34" t="s">
        <v>142</v>
      </c>
      <c r="H73" s="35"/>
      <c r="I73" s="113" t="s">
        <v>207</v>
      </c>
      <c r="J73" s="115">
        <f t="shared" si="14"/>
        <v>130</v>
      </c>
      <c r="K73" s="35"/>
      <c r="L73" s="105">
        <v>45658</v>
      </c>
      <c r="M73" s="105">
        <v>46022</v>
      </c>
      <c r="N73" s="38" t="s">
        <v>50</v>
      </c>
      <c r="O73" s="1"/>
      <c r="P73" s="2"/>
      <c r="Q73" s="2"/>
      <c r="R73" s="2"/>
      <c r="S73" s="2"/>
      <c r="T73" s="3">
        <v>130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7">
        <v>133</v>
      </c>
      <c r="B74" s="31"/>
      <c r="C74" s="65" t="s">
        <v>102</v>
      </c>
      <c r="D74" s="65" t="s">
        <v>94</v>
      </c>
      <c r="E74" s="34" t="s">
        <v>140</v>
      </c>
      <c r="F74" s="34" t="s">
        <v>141</v>
      </c>
      <c r="G74" s="34" t="s">
        <v>142</v>
      </c>
      <c r="H74" s="35"/>
      <c r="I74" s="113" t="s">
        <v>207</v>
      </c>
      <c r="J74" s="115">
        <f t="shared" si="14"/>
        <v>57</v>
      </c>
      <c r="K74" s="35"/>
      <c r="L74" s="105">
        <v>45658</v>
      </c>
      <c r="M74" s="105">
        <v>46022</v>
      </c>
      <c r="N74" s="38" t="s">
        <v>50</v>
      </c>
      <c r="O74" s="1"/>
      <c r="P74" s="2"/>
      <c r="Q74" s="2"/>
      <c r="R74" s="2"/>
      <c r="S74" s="2"/>
      <c r="T74" s="3">
        <v>57</v>
      </c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37">
        <v>134</v>
      </c>
      <c r="B75" s="31"/>
      <c r="C75" s="65" t="s">
        <v>102</v>
      </c>
      <c r="D75" s="65" t="s">
        <v>195</v>
      </c>
      <c r="E75" s="34" t="s">
        <v>143</v>
      </c>
      <c r="F75" s="34" t="s">
        <v>141</v>
      </c>
      <c r="G75" s="34" t="s">
        <v>142</v>
      </c>
      <c r="H75" s="35"/>
      <c r="I75" s="113" t="s">
        <v>207</v>
      </c>
      <c r="J75" s="115">
        <f t="shared" si="14"/>
        <v>130</v>
      </c>
      <c r="K75" s="35"/>
      <c r="L75" s="105">
        <v>45658</v>
      </c>
      <c r="M75" s="105">
        <v>46022</v>
      </c>
      <c r="N75" s="38" t="s">
        <v>50</v>
      </c>
      <c r="O75" s="1"/>
      <c r="P75" s="2"/>
      <c r="Q75" s="2"/>
      <c r="R75" s="2"/>
      <c r="S75" s="2"/>
      <c r="T75" s="3">
        <v>130</v>
      </c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7">
        <v>135</v>
      </c>
      <c r="B76" s="31"/>
      <c r="C76" s="65" t="s">
        <v>67</v>
      </c>
      <c r="D76" s="65" t="s">
        <v>169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ref="J76" si="15">SUM(O76:AC76)</f>
        <v>610</v>
      </c>
      <c r="K76" s="36"/>
      <c r="L76" s="105">
        <v>45658</v>
      </c>
      <c r="M76" s="105">
        <v>49309</v>
      </c>
      <c r="N76" s="38" t="s">
        <v>50</v>
      </c>
      <c r="O76" s="1"/>
      <c r="P76" s="2"/>
      <c r="Q76" s="2"/>
      <c r="R76" s="2"/>
      <c r="S76" s="2"/>
      <c r="T76" s="3">
        <v>61</v>
      </c>
      <c r="U76" s="3">
        <v>61</v>
      </c>
      <c r="V76" s="3">
        <v>61</v>
      </c>
      <c r="W76" s="3">
        <v>61</v>
      </c>
      <c r="X76" s="3">
        <v>61</v>
      </c>
      <c r="Y76" s="3">
        <v>61</v>
      </c>
      <c r="Z76" s="3">
        <v>61</v>
      </c>
      <c r="AA76" s="3">
        <v>61</v>
      </c>
      <c r="AB76" s="3">
        <v>61</v>
      </c>
      <c r="AC76" s="4">
        <v>61</v>
      </c>
    </row>
    <row r="77" spans="1:29" ht="45" x14ac:dyDescent="0.25">
      <c r="A77" s="37">
        <v>136</v>
      </c>
      <c r="B77" s="31"/>
      <c r="C77" s="65" t="s">
        <v>67</v>
      </c>
      <c r="D77" s="65" t="s">
        <v>171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 t="shared" ref="J77" si="16">SUM(O77:AC77)</f>
        <v>610</v>
      </c>
      <c r="K77" s="36"/>
      <c r="L77" s="105">
        <v>45658</v>
      </c>
      <c r="M77" s="105">
        <v>49309</v>
      </c>
      <c r="N77" s="38" t="s">
        <v>50</v>
      </c>
      <c r="O77" s="1"/>
      <c r="P77" s="2"/>
      <c r="Q77" s="2"/>
      <c r="R77" s="2"/>
      <c r="S77" s="2"/>
      <c r="T77" s="3">
        <v>61</v>
      </c>
      <c r="U77" s="3">
        <v>61</v>
      </c>
      <c r="V77" s="3">
        <v>61</v>
      </c>
      <c r="W77" s="3">
        <v>61</v>
      </c>
      <c r="X77" s="3">
        <v>61</v>
      </c>
      <c r="Y77" s="3">
        <v>61</v>
      </c>
      <c r="Z77" s="3">
        <v>61</v>
      </c>
      <c r="AA77" s="3">
        <v>61</v>
      </c>
      <c r="AB77" s="3">
        <v>61</v>
      </c>
      <c r="AC77" s="4">
        <v>61</v>
      </c>
    </row>
    <row r="78" spans="1:29" ht="45" x14ac:dyDescent="0.25">
      <c r="A78" s="37">
        <v>137</v>
      </c>
      <c r="B78" s="31"/>
      <c r="C78" s="65" t="s">
        <v>68</v>
      </c>
      <c r="D78" s="65" t="s">
        <v>169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>SUM(O78:AC78)</f>
        <v>1370</v>
      </c>
      <c r="K78" s="36"/>
      <c r="L78" s="105">
        <v>45658</v>
      </c>
      <c r="M78" s="105">
        <v>49309</v>
      </c>
      <c r="N78" s="38" t="s">
        <v>50</v>
      </c>
      <c r="O78" s="1"/>
      <c r="P78" s="2"/>
      <c r="Q78" s="2"/>
      <c r="R78" s="2"/>
      <c r="S78" s="2"/>
      <c r="T78" s="3">
        <v>137</v>
      </c>
      <c r="U78" s="3">
        <v>137</v>
      </c>
      <c r="V78" s="3">
        <v>137</v>
      </c>
      <c r="W78" s="3">
        <v>137</v>
      </c>
      <c r="X78" s="3">
        <v>137</v>
      </c>
      <c r="Y78" s="3">
        <v>137</v>
      </c>
      <c r="Z78" s="3">
        <v>137</v>
      </c>
      <c r="AA78" s="3">
        <v>137</v>
      </c>
      <c r="AB78" s="3">
        <v>137</v>
      </c>
      <c r="AC78" s="4">
        <v>137</v>
      </c>
    </row>
    <row r="79" spans="1:29" ht="45" x14ac:dyDescent="0.25">
      <c r="A79" s="37">
        <v>138</v>
      </c>
      <c r="B79" s="31"/>
      <c r="C79" s="65" t="s">
        <v>68</v>
      </c>
      <c r="D79" s="65" t="s">
        <v>171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>SUM(O79:AC79)</f>
        <v>1360</v>
      </c>
      <c r="K79" s="36"/>
      <c r="L79" s="105">
        <v>45658</v>
      </c>
      <c r="M79" s="105">
        <v>49309</v>
      </c>
      <c r="N79" s="38" t="s">
        <v>50</v>
      </c>
      <c r="O79" s="1"/>
      <c r="P79" s="2"/>
      <c r="Q79" s="2"/>
      <c r="R79" s="2"/>
      <c r="S79" s="2"/>
      <c r="T79" s="3">
        <v>136</v>
      </c>
      <c r="U79" s="3">
        <v>136</v>
      </c>
      <c r="V79" s="3">
        <v>136</v>
      </c>
      <c r="W79" s="3">
        <v>136</v>
      </c>
      <c r="X79" s="3">
        <v>136</v>
      </c>
      <c r="Y79" s="3">
        <v>136</v>
      </c>
      <c r="Z79" s="3">
        <v>136</v>
      </c>
      <c r="AA79" s="3">
        <v>136</v>
      </c>
      <c r="AB79" s="3">
        <v>136</v>
      </c>
      <c r="AC79" s="4">
        <v>136</v>
      </c>
    </row>
    <row r="80" spans="1:29" ht="45" x14ac:dyDescent="0.25">
      <c r="A80" s="37">
        <v>139</v>
      </c>
      <c r="B80" s="31"/>
      <c r="C80" s="65" t="s">
        <v>69</v>
      </c>
      <c r="D80" s="65" t="s">
        <v>169</v>
      </c>
      <c r="E80" s="34" t="s">
        <v>143</v>
      </c>
      <c r="F80" s="34" t="s">
        <v>141</v>
      </c>
      <c r="G80" s="34" t="s">
        <v>142</v>
      </c>
      <c r="H80" s="35"/>
      <c r="I80" s="113" t="s">
        <v>207</v>
      </c>
      <c r="J80" s="115">
        <f>SUM(O80:AC80)</f>
        <v>1200</v>
      </c>
      <c r="K80" s="36"/>
      <c r="L80" s="105">
        <v>45658</v>
      </c>
      <c r="M80" s="105">
        <v>49309</v>
      </c>
      <c r="N80" s="38" t="s">
        <v>50</v>
      </c>
      <c r="O80" s="1"/>
      <c r="P80" s="2"/>
      <c r="Q80" s="2"/>
      <c r="R80" s="2"/>
      <c r="S80" s="2"/>
      <c r="T80" s="3">
        <v>120</v>
      </c>
      <c r="U80" s="3">
        <v>120</v>
      </c>
      <c r="V80" s="3">
        <v>120</v>
      </c>
      <c r="W80" s="3">
        <v>120</v>
      </c>
      <c r="X80" s="3">
        <v>120</v>
      </c>
      <c r="Y80" s="3">
        <v>120</v>
      </c>
      <c r="Z80" s="3">
        <v>120</v>
      </c>
      <c r="AA80" s="3">
        <v>120</v>
      </c>
      <c r="AB80" s="3">
        <v>120</v>
      </c>
      <c r="AC80" s="4">
        <v>120</v>
      </c>
    </row>
    <row r="81" spans="1:30" ht="45" x14ac:dyDescent="0.25">
      <c r="A81" s="37">
        <v>140</v>
      </c>
      <c r="B81" s="31"/>
      <c r="C81" s="65" t="s">
        <v>69</v>
      </c>
      <c r="D81" s="65" t="s">
        <v>171</v>
      </c>
      <c r="E81" s="34" t="s">
        <v>143</v>
      </c>
      <c r="F81" s="34" t="s">
        <v>141</v>
      </c>
      <c r="G81" s="34" t="s">
        <v>142</v>
      </c>
      <c r="H81" s="35"/>
      <c r="I81" s="113" t="s">
        <v>207</v>
      </c>
      <c r="J81" s="115">
        <f t="shared" ref="J81:J83" si="17">SUM(O81:AC81)</f>
        <v>1200</v>
      </c>
      <c r="K81" s="36"/>
      <c r="L81" s="105">
        <v>45658</v>
      </c>
      <c r="M81" s="105">
        <v>49309</v>
      </c>
      <c r="N81" s="38" t="s">
        <v>50</v>
      </c>
      <c r="O81" s="1"/>
      <c r="P81" s="2"/>
      <c r="Q81" s="2"/>
      <c r="R81" s="2"/>
      <c r="S81" s="2"/>
      <c r="T81" s="3">
        <v>120</v>
      </c>
      <c r="U81" s="3">
        <v>120</v>
      </c>
      <c r="V81" s="3">
        <v>120</v>
      </c>
      <c r="W81" s="3">
        <v>120</v>
      </c>
      <c r="X81" s="3">
        <v>120</v>
      </c>
      <c r="Y81" s="3">
        <v>120</v>
      </c>
      <c r="Z81" s="3">
        <v>120</v>
      </c>
      <c r="AA81" s="3">
        <v>120</v>
      </c>
      <c r="AB81" s="3">
        <v>120</v>
      </c>
      <c r="AC81" s="4">
        <v>120</v>
      </c>
    </row>
    <row r="82" spans="1:30" ht="45" x14ac:dyDescent="0.25">
      <c r="A82" s="37">
        <v>141</v>
      </c>
      <c r="B82" s="31"/>
      <c r="C82" s="65" t="s">
        <v>66</v>
      </c>
      <c r="D82" s="65" t="s">
        <v>169</v>
      </c>
      <c r="E82" s="34" t="s">
        <v>143</v>
      </c>
      <c r="F82" s="34" t="s">
        <v>141</v>
      </c>
      <c r="G82" s="34" t="s">
        <v>142</v>
      </c>
      <c r="H82" s="35"/>
      <c r="I82" s="113" t="s">
        <v>207</v>
      </c>
      <c r="J82" s="115">
        <f>SUM(O82:AC82)</f>
        <v>3440</v>
      </c>
      <c r="K82" s="36"/>
      <c r="L82" s="105">
        <v>45658</v>
      </c>
      <c r="M82" s="105">
        <v>49309</v>
      </c>
      <c r="N82" s="38" t="s">
        <v>50</v>
      </c>
      <c r="O82" s="1"/>
      <c r="P82" s="2"/>
      <c r="Q82" s="2"/>
      <c r="R82" s="2"/>
      <c r="S82" s="2"/>
      <c r="T82" s="3">
        <v>344</v>
      </c>
      <c r="U82" s="3">
        <v>344</v>
      </c>
      <c r="V82" s="3">
        <v>344</v>
      </c>
      <c r="W82" s="3">
        <v>344</v>
      </c>
      <c r="X82" s="3">
        <v>344</v>
      </c>
      <c r="Y82" s="3">
        <v>344</v>
      </c>
      <c r="Z82" s="3">
        <v>344</v>
      </c>
      <c r="AA82" s="3">
        <v>344</v>
      </c>
      <c r="AB82" s="3">
        <v>344</v>
      </c>
      <c r="AC82" s="4">
        <v>344</v>
      </c>
    </row>
    <row r="83" spans="1:30" ht="45" x14ac:dyDescent="0.25">
      <c r="A83" s="37">
        <v>142</v>
      </c>
      <c r="B83" s="31"/>
      <c r="C83" s="65" t="s">
        <v>66</v>
      </c>
      <c r="D83" s="65" t="s">
        <v>171</v>
      </c>
      <c r="E83" s="34" t="s">
        <v>143</v>
      </c>
      <c r="F83" s="34" t="s">
        <v>141</v>
      </c>
      <c r="G83" s="34" t="s">
        <v>142</v>
      </c>
      <c r="H83" s="35"/>
      <c r="I83" s="113" t="s">
        <v>207</v>
      </c>
      <c r="J83" s="115">
        <f t="shared" si="17"/>
        <v>3440</v>
      </c>
      <c r="K83" s="36"/>
      <c r="L83" s="105">
        <v>45658</v>
      </c>
      <c r="M83" s="105">
        <v>49309</v>
      </c>
      <c r="N83" s="38" t="s">
        <v>50</v>
      </c>
      <c r="O83" s="1"/>
      <c r="P83" s="2"/>
      <c r="Q83" s="2"/>
      <c r="R83" s="2"/>
      <c r="S83" s="2"/>
      <c r="T83" s="3">
        <v>344</v>
      </c>
      <c r="U83" s="3">
        <v>344</v>
      </c>
      <c r="V83" s="3">
        <v>344</v>
      </c>
      <c r="W83" s="3">
        <v>344</v>
      </c>
      <c r="X83" s="3">
        <v>344</v>
      </c>
      <c r="Y83" s="3">
        <v>344</v>
      </c>
      <c r="Z83" s="3">
        <v>344</v>
      </c>
      <c r="AA83" s="3">
        <v>344</v>
      </c>
      <c r="AB83" s="3">
        <v>344</v>
      </c>
      <c r="AC83" s="4">
        <v>344</v>
      </c>
    </row>
    <row r="84" spans="1:30" ht="45" x14ac:dyDescent="0.25">
      <c r="A84" s="37">
        <v>143</v>
      </c>
      <c r="B84" s="31"/>
      <c r="C84" s="65" t="s">
        <v>70</v>
      </c>
      <c r="D84" s="65" t="s">
        <v>169</v>
      </c>
      <c r="E84" s="34" t="s">
        <v>143</v>
      </c>
      <c r="F84" s="34" t="s">
        <v>141</v>
      </c>
      <c r="G84" s="34" t="s">
        <v>142</v>
      </c>
      <c r="H84" s="35"/>
      <c r="I84" s="113" t="s">
        <v>207</v>
      </c>
      <c r="J84" s="115">
        <f>SUM(O84:AC84)</f>
        <v>680</v>
      </c>
      <c r="K84" s="36"/>
      <c r="L84" s="105">
        <v>45658</v>
      </c>
      <c r="M84" s="105">
        <v>49309</v>
      </c>
      <c r="N84" s="38" t="s">
        <v>50</v>
      </c>
      <c r="O84" s="1"/>
      <c r="P84" s="2"/>
      <c r="Q84" s="2"/>
      <c r="R84" s="2"/>
      <c r="S84" s="2"/>
      <c r="T84" s="3">
        <v>68</v>
      </c>
      <c r="U84" s="3">
        <v>68</v>
      </c>
      <c r="V84" s="3">
        <v>68</v>
      </c>
      <c r="W84" s="3">
        <v>68</v>
      </c>
      <c r="X84" s="3">
        <v>68</v>
      </c>
      <c r="Y84" s="3">
        <v>68</v>
      </c>
      <c r="Z84" s="3">
        <v>68</v>
      </c>
      <c r="AA84" s="3">
        <v>68</v>
      </c>
      <c r="AB84" s="3">
        <v>68</v>
      </c>
      <c r="AC84" s="4">
        <v>68</v>
      </c>
    </row>
    <row r="85" spans="1:30" ht="45" x14ac:dyDescent="0.25">
      <c r="A85" s="37">
        <v>144</v>
      </c>
      <c r="B85" s="31"/>
      <c r="C85" s="65" t="s">
        <v>70</v>
      </c>
      <c r="D85" s="65" t="s">
        <v>171</v>
      </c>
      <c r="E85" s="34" t="s">
        <v>143</v>
      </c>
      <c r="F85" s="34" t="s">
        <v>141</v>
      </c>
      <c r="G85" s="34" t="s">
        <v>142</v>
      </c>
      <c r="H85" s="35"/>
      <c r="I85" s="113" t="s">
        <v>207</v>
      </c>
      <c r="J85" s="115">
        <f t="shared" ref="J85" si="18">SUM(O85:AC85)</f>
        <v>680</v>
      </c>
      <c r="K85" s="36"/>
      <c r="L85" s="105">
        <v>45658</v>
      </c>
      <c r="M85" s="105">
        <v>49309</v>
      </c>
      <c r="N85" s="38" t="s">
        <v>50</v>
      </c>
      <c r="O85" s="1"/>
      <c r="P85" s="2"/>
      <c r="Q85" s="2"/>
      <c r="R85" s="2"/>
      <c r="S85" s="2"/>
      <c r="T85" s="3">
        <v>68</v>
      </c>
      <c r="U85" s="3">
        <v>68</v>
      </c>
      <c r="V85" s="3">
        <v>68</v>
      </c>
      <c r="W85" s="3">
        <v>68</v>
      </c>
      <c r="X85" s="3">
        <v>68</v>
      </c>
      <c r="Y85" s="3">
        <v>68</v>
      </c>
      <c r="Z85" s="3">
        <v>68</v>
      </c>
      <c r="AA85" s="3">
        <v>68</v>
      </c>
      <c r="AB85" s="3">
        <v>68</v>
      </c>
      <c r="AC85" s="4">
        <v>68</v>
      </c>
    </row>
    <row r="86" spans="1:30" ht="45" x14ac:dyDescent="0.25">
      <c r="A86" s="37">
        <v>153</v>
      </c>
      <c r="B86" s="31"/>
      <c r="C86" s="65" t="s">
        <v>96</v>
      </c>
      <c r="D86" s="65" t="s">
        <v>94</v>
      </c>
      <c r="E86" s="34" t="s">
        <v>140</v>
      </c>
      <c r="F86" s="34" t="s">
        <v>141</v>
      </c>
      <c r="G86" s="34" t="s">
        <v>142</v>
      </c>
      <c r="H86" s="35"/>
      <c r="I86" s="113" t="s">
        <v>207</v>
      </c>
      <c r="J86" s="115">
        <f t="shared" ref="J86" si="19">SUM(O86:AC86)</f>
        <v>57</v>
      </c>
      <c r="K86" s="35"/>
      <c r="L86" s="105">
        <v>46023</v>
      </c>
      <c r="M86" s="105">
        <v>46387</v>
      </c>
      <c r="N86" s="38" t="s">
        <v>50</v>
      </c>
      <c r="O86" s="1"/>
      <c r="P86" s="2"/>
      <c r="Q86" s="2"/>
      <c r="R86" s="2"/>
      <c r="S86" s="2"/>
      <c r="T86" s="3"/>
      <c r="U86" s="3">
        <v>57</v>
      </c>
      <c r="V86" s="3"/>
      <c r="W86" s="3"/>
      <c r="X86" s="3"/>
      <c r="Y86" s="3"/>
      <c r="Z86" s="3"/>
      <c r="AA86" s="3"/>
      <c r="AB86" s="3"/>
      <c r="AC86" s="4"/>
    </row>
    <row r="87" spans="1:30" ht="45" x14ac:dyDescent="0.25">
      <c r="A87" s="37">
        <v>167</v>
      </c>
      <c r="B87" s="31"/>
      <c r="C87" s="65" t="s">
        <v>111</v>
      </c>
      <c r="D87" s="65" t="s">
        <v>93</v>
      </c>
      <c r="E87" s="34" t="s">
        <v>140</v>
      </c>
      <c r="F87" s="34" t="s">
        <v>141</v>
      </c>
      <c r="G87" s="34" t="s">
        <v>142</v>
      </c>
      <c r="H87" s="35"/>
      <c r="I87" s="113" t="s">
        <v>207</v>
      </c>
      <c r="J87" s="115">
        <f t="shared" ref="J87:J92" si="20">SUM(O87:AC87)</f>
        <v>27</v>
      </c>
      <c r="K87" s="35"/>
      <c r="L87" s="105">
        <v>47119</v>
      </c>
      <c r="M87" s="105">
        <v>47483</v>
      </c>
      <c r="N87" s="38" t="s">
        <v>50</v>
      </c>
      <c r="O87" s="1"/>
      <c r="P87" s="2"/>
      <c r="Q87" s="2"/>
      <c r="R87" s="2"/>
      <c r="S87" s="2"/>
      <c r="T87" s="3"/>
      <c r="U87" s="3"/>
      <c r="V87" s="3"/>
      <c r="W87" s="3"/>
      <c r="X87" s="3">
        <v>27</v>
      </c>
      <c r="Y87" s="3"/>
      <c r="Z87" s="3"/>
      <c r="AA87" s="3"/>
      <c r="AB87" s="3"/>
      <c r="AC87" s="4"/>
    </row>
    <row r="88" spans="1:30" ht="45" x14ac:dyDescent="0.25">
      <c r="A88" s="37">
        <v>168</v>
      </c>
      <c r="B88" s="31"/>
      <c r="C88" s="65" t="s">
        <v>111</v>
      </c>
      <c r="D88" s="65" t="s">
        <v>195</v>
      </c>
      <c r="E88" s="34" t="s">
        <v>143</v>
      </c>
      <c r="F88" s="34" t="s">
        <v>141</v>
      </c>
      <c r="G88" s="34" t="s">
        <v>142</v>
      </c>
      <c r="H88" s="35"/>
      <c r="I88" s="113" t="s">
        <v>207</v>
      </c>
      <c r="J88" s="115">
        <f t="shared" si="20"/>
        <v>130</v>
      </c>
      <c r="K88" s="35"/>
      <c r="L88" s="105">
        <v>47119</v>
      </c>
      <c r="M88" s="105">
        <v>47483</v>
      </c>
      <c r="N88" s="38" t="s">
        <v>50</v>
      </c>
      <c r="O88" s="1"/>
      <c r="P88" s="2"/>
      <c r="Q88" s="2"/>
      <c r="R88" s="2"/>
      <c r="S88" s="2"/>
      <c r="T88" s="3"/>
      <c r="U88" s="3"/>
      <c r="V88" s="3"/>
      <c r="W88" s="3"/>
      <c r="X88" s="3">
        <v>130</v>
      </c>
      <c r="Y88" s="3"/>
      <c r="Z88" s="3"/>
      <c r="AA88" s="3"/>
      <c r="AB88" s="3"/>
      <c r="AC88" s="4"/>
    </row>
    <row r="89" spans="1:30" ht="45" x14ac:dyDescent="0.25">
      <c r="A89" s="37">
        <v>171</v>
      </c>
      <c r="B89" s="31"/>
      <c r="C89" s="65" t="s">
        <v>116</v>
      </c>
      <c r="D89" s="65" t="s">
        <v>93</v>
      </c>
      <c r="E89" s="34" t="s">
        <v>140</v>
      </c>
      <c r="F89" s="34" t="s">
        <v>141</v>
      </c>
      <c r="G89" s="34" t="s">
        <v>142</v>
      </c>
      <c r="H89" s="35"/>
      <c r="I89" s="113" t="s">
        <v>207</v>
      </c>
      <c r="J89" s="115">
        <f t="shared" si="20"/>
        <v>27</v>
      </c>
      <c r="K89" s="35"/>
      <c r="L89" s="105">
        <v>47484</v>
      </c>
      <c r="M89" s="105">
        <v>47848</v>
      </c>
      <c r="N89" s="38" t="s">
        <v>50</v>
      </c>
      <c r="O89" s="1"/>
      <c r="P89" s="2"/>
      <c r="Q89" s="2"/>
      <c r="R89" s="2"/>
      <c r="S89" s="2"/>
      <c r="T89" s="3"/>
      <c r="U89" s="3"/>
      <c r="V89" s="3"/>
      <c r="W89" s="3"/>
      <c r="X89" s="3"/>
      <c r="Y89" s="3">
        <v>27</v>
      </c>
      <c r="Z89" s="3"/>
      <c r="AA89" s="3"/>
      <c r="AB89" s="3"/>
      <c r="AC89" s="4"/>
    </row>
    <row r="90" spans="1:30" ht="45" x14ac:dyDescent="0.25">
      <c r="A90" s="37">
        <v>172</v>
      </c>
      <c r="B90" s="31"/>
      <c r="C90" s="65" t="s">
        <v>116</v>
      </c>
      <c r="D90" s="65" t="s">
        <v>195</v>
      </c>
      <c r="E90" s="34" t="s">
        <v>143</v>
      </c>
      <c r="F90" s="34" t="s">
        <v>141</v>
      </c>
      <c r="G90" s="34" t="s">
        <v>142</v>
      </c>
      <c r="H90" s="35"/>
      <c r="I90" s="113" t="s">
        <v>207</v>
      </c>
      <c r="J90" s="115">
        <f t="shared" si="20"/>
        <v>130</v>
      </c>
      <c r="K90" s="35"/>
      <c r="L90" s="105">
        <v>47484</v>
      </c>
      <c r="M90" s="105">
        <v>47848</v>
      </c>
      <c r="N90" s="38" t="s">
        <v>50</v>
      </c>
      <c r="O90" s="1"/>
      <c r="P90" s="2"/>
      <c r="Q90" s="2"/>
      <c r="R90" s="2"/>
      <c r="S90" s="2"/>
      <c r="T90" s="3"/>
      <c r="U90" s="3"/>
      <c r="V90" s="3"/>
      <c r="W90" s="3"/>
      <c r="X90" s="3"/>
      <c r="Y90" s="3">
        <v>130</v>
      </c>
      <c r="Z90" s="3"/>
      <c r="AA90" s="3"/>
      <c r="AB90" s="3"/>
      <c r="AC90" s="4"/>
    </row>
    <row r="91" spans="1:30" ht="45" x14ac:dyDescent="0.25">
      <c r="A91" s="37">
        <v>174</v>
      </c>
      <c r="B91" s="31"/>
      <c r="C91" s="65" t="s">
        <v>117</v>
      </c>
      <c r="D91" s="65" t="s">
        <v>93</v>
      </c>
      <c r="E91" s="34" t="s">
        <v>140</v>
      </c>
      <c r="F91" s="34" t="s">
        <v>141</v>
      </c>
      <c r="G91" s="34" t="s">
        <v>142</v>
      </c>
      <c r="H91" s="35"/>
      <c r="I91" s="113" t="s">
        <v>207</v>
      </c>
      <c r="J91" s="115">
        <f t="shared" si="20"/>
        <v>54</v>
      </c>
      <c r="K91" s="35"/>
      <c r="L91" s="105">
        <v>47849</v>
      </c>
      <c r="M91" s="105">
        <v>48579</v>
      </c>
      <c r="N91" s="38" t="s">
        <v>50</v>
      </c>
      <c r="O91" s="1"/>
      <c r="P91" s="2"/>
      <c r="Q91" s="2"/>
      <c r="R91" s="2"/>
      <c r="S91" s="2"/>
      <c r="T91" s="3"/>
      <c r="U91" s="3"/>
      <c r="V91" s="3"/>
      <c r="W91" s="3"/>
      <c r="X91" s="3"/>
      <c r="Y91" s="3"/>
      <c r="Z91" s="3">
        <v>27</v>
      </c>
      <c r="AA91" s="3">
        <v>27</v>
      </c>
      <c r="AB91" s="3"/>
      <c r="AC91" s="4"/>
    </row>
    <row r="92" spans="1:30" ht="45" x14ac:dyDescent="0.25">
      <c r="A92" s="37">
        <v>175</v>
      </c>
      <c r="B92" s="31"/>
      <c r="C92" s="65" t="s">
        <v>117</v>
      </c>
      <c r="D92" s="65" t="s">
        <v>195</v>
      </c>
      <c r="E92" s="34" t="s">
        <v>143</v>
      </c>
      <c r="F92" s="34" t="s">
        <v>141</v>
      </c>
      <c r="G92" s="34" t="s">
        <v>142</v>
      </c>
      <c r="H92" s="35"/>
      <c r="I92" s="113" t="s">
        <v>207</v>
      </c>
      <c r="J92" s="115">
        <f t="shared" si="20"/>
        <v>260</v>
      </c>
      <c r="K92" s="35"/>
      <c r="L92" s="105">
        <v>47849</v>
      </c>
      <c r="M92" s="105">
        <v>48579</v>
      </c>
      <c r="N92" s="38" t="s">
        <v>50</v>
      </c>
      <c r="O92" s="1"/>
      <c r="P92" s="2"/>
      <c r="Q92" s="2"/>
      <c r="R92" s="2"/>
      <c r="S92" s="2"/>
      <c r="T92" s="3"/>
      <c r="U92" s="3"/>
      <c r="V92" s="3"/>
      <c r="W92" s="3"/>
      <c r="X92" s="3"/>
      <c r="Y92" s="3"/>
      <c r="Z92" s="3">
        <v>130</v>
      </c>
      <c r="AA92" s="3">
        <v>130</v>
      </c>
      <c r="AB92" s="3"/>
      <c r="AC92" s="4"/>
    </row>
    <row r="93" spans="1:30" x14ac:dyDescent="0.25">
      <c r="A93" s="48"/>
      <c r="B93" s="49" t="s">
        <v>3</v>
      </c>
      <c r="C93" s="44"/>
      <c r="D93" s="44"/>
      <c r="E93" s="44"/>
      <c r="F93" s="44"/>
      <c r="G93" s="44"/>
      <c r="H93" s="50"/>
      <c r="I93" s="129"/>
      <c r="J93" s="124"/>
      <c r="K93" s="50"/>
      <c r="L93" s="109"/>
      <c r="M93" s="109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1"/>
    </row>
    <row r="94" spans="1:30" s="64" customFormat="1" ht="60" x14ac:dyDescent="0.25">
      <c r="A94" s="30">
        <v>78</v>
      </c>
      <c r="B94" s="31"/>
      <c r="C94" s="65" t="s">
        <v>231</v>
      </c>
      <c r="D94" s="183" t="s">
        <v>230</v>
      </c>
      <c r="E94" s="67" t="s">
        <v>144</v>
      </c>
      <c r="F94" s="67" t="s">
        <v>145</v>
      </c>
      <c r="G94" s="67" t="s">
        <v>146</v>
      </c>
      <c r="H94" s="35"/>
      <c r="I94" s="113" t="s">
        <v>207</v>
      </c>
      <c r="J94" s="115">
        <f>SUM(O94:AC94)</f>
        <v>497</v>
      </c>
      <c r="K94" s="35"/>
      <c r="L94" s="105">
        <v>44197</v>
      </c>
      <c r="M94" s="105">
        <v>44561</v>
      </c>
      <c r="N94" s="56" t="s">
        <v>74</v>
      </c>
      <c r="O94" s="21"/>
      <c r="P94" s="2">
        <v>497</v>
      </c>
      <c r="Q94" s="2"/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0">
        <v>79</v>
      </c>
      <c r="B95" s="31"/>
      <c r="C95" s="137" t="s">
        <v>233</v>
      </c>
      <c r="D95" s="183" t="s">
        <v>232</v>
      </c>
      <c r="E95" s="67" t="s">
        <v>144</v>
      </c>
      <c r="F95" s="67" t="s">
        <v>145</v>
      </c>
      <c r="G95" s="67" t="s">
        <v>146</v>
      </c>
      <c r="H95" s="35"/>
      <c r="I95" s="113" t="s">
        <v>207</v>
      </c>
      <c r="J95" s="115">
        <f t="shared" ref="J95" si="21">SUM(O95:AC95)</f>
        <v>497</v>
      </c>
      <c r="K95" s="36"/>
      <c r="L95" s="105">
        <v>44197</v>
      </c>
      <c r="M95" s="105">
        <v>44561</v>
      </c>
      <c r="N95" s="56" t="s">
        <v>74</v>
      </c>
      <c r="O95" s="21"/>
      <c r="P95" s="2">
        <v>497</v>
      </c>
      <c r="Q95" s="2"/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7">
        <v>81</v>
      </c>
      <c r="B96" s="31"/>
      <c r="C96" s="65" t="s">
        <v>102</v>
      </c>
      <c r="D96" s="183" t="s">
        <v>230</v>
      </c>
      <c r="E96" s="67" t="s">
        <v>144</v>
      </c>
      <c r="F96" s="67" t="s">
        <v>145</v>
      </c>
      <c r="G96" s="67" t="s">
        <v>146</v>
      </c>
      <c r="H96" s="35"/>
      <c r="I96" s="113" t="s">
        <v>207</v>
      </c>
      <c r="J96" s="115">
        <f t="shared" ref="J96:J114" si="22">SUM(O96:AC96)</f>
        <v>497</v>
      </c>
      <c r="K96" s="35"/>
      <c r="L96" s="106">
        <v>44197</v>
      </c>
      <c r="M96" s="107">
        <v>44561</v>
      </c>
      <c r="N96" s="59" t="s">
        <v>74</v>
      </c>
      <c r="O96" s="1"/>
      <c r="P96" s="2">
        <v>497</v>
      </c>
      <c r="Q96" s="2"/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7">
        <v>83</v>
      </c>
      <c r="B97" s="31"/>
      <c r="C97" s="65" t="s">
        <v>67</v>
      </c>
      <c r="D97" s="66" t="s">
        <v>234</v>
      </c>
      <c r="E97" s="67" t="s">
        <v>144</v>
      </c>
      <c r="F97" s="67" t="s">
        <v>145</v>
      </c>
      <c r="G97" s="67" t="s">
        <v>146</v>
      </c>
      <c r="H97" s="35"/>
      <c r="I97" s="113" t="s">
        <v>207</v>
      </c>
      <c r="J97" s="115">
        <f>SUM(O97:AC97)</f>
        <v>284</v>
      </c>
      <c r="K97" s="36"/>
      <c r="L97" s="105">
        <v>44197</v>
      </c>
      <c r="M97" s="105">
        <v>45657</v>
      </c>
      <c r="N97" s="59" t="s">
        <v>74</v>
      </c>
      <c r="O97" s="1"/>
      <c r="P97" s="2">
        <v>71</v>
      </c>
      <c r="Q97" s="2">
        <v>71</v>
      </c>
      <c r="R97" s="2">
        <v>71</v>
      </c>
      <c r="S97" s="2">
        <v>71</v>
      </c>
      <c r="T97" s="3"/>
      <c r="U97" s="3"/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7">
        <v>84</v>
      </c>
      <c r="B98" s="31"/>
      <c r="C98" s="65" t="s">
        <v>68</v>
      </c>
      <c r="D98" s="66" t="s">
        <v>234</v>
      </c>
      <c r="E98" s="67" t="s">
        <v>144</v>
      </c>
      <c r="F98" s="67" t="s">
        <v>145</v>
      </c>
      <c r="G98" s="67" t="s">
        <v>146</v>
      </c>
      <c r="H98" s="35"/>
      <c r="I98" s="113" t="s">
        <v>207</v>
      </c>
      <c r="J98" s="115">
        <f>SUM(O98:AC98)</f>
        <v>636</v>
      </c>
      <c r="K98" s="36"/>
      <c r="L98" s="105">
        <v>44197</v>
      </c>
      <c r="M98" s="105">
        <v>45657</v>
      </c>
      <c r="N98" s="59" t="s">
        <v>74</v>
      </c>
      <c r="O98" s="1"/>
      <c r="P98" s="2">
        <v>159</v>
      </c>
      <c r="Q98" s="2">
        <v>159</v>
      </c>
      <c r="R98" s="2">
        <v>159</v>
      </c>
      <c r="S98" s="2">
        <v>159</v>
      </c>
      <c r="T98" s="3"/>
      <c r="U98" s="3"/>
      <c r="V98" s="3"/>
      <c r="W98" s="3"/>
      <c r="X98" s="3"/>
      <c r="Y98" s="3"/>
      <c r="Z98" s="3"/>
      <c r="AA98" s="3"/>
      <c r="AB98" s="3"/>
      <c r="AC98" s="4"/>
      <c r="AD98" s="27"/>
    </row>
    <row r="99" spans="1:30" s="64" customFormat="1" ht="60" x14ac:dyDescent="0.25">
      <c r="A99" s="37">
        <v>85</v>
      </c>
      <c r="B99" s="31"/>
      <c r="C99" s="65" t="s">
        <v>69</v>
      </c>
      <c r="D99" s="66" t="s">
        <v>234</v>
      </c>
      <c r="E99" s="67" t="s">
        <v>144</v>
      </c>
      <c r="F99" s="67" t="s">
        <v>145</v>
      </c>
      <c r="G99" s="67" t="s">
        <v>146</v>
      </c>
      <c r="H99" s="35"/>
      <c r="I99" s="113" t="s">
        <v>207</v>
      </c>
      <c r="J99" s="115">
        <f>SUM(O99:AC99)</f>
        <v>556</v>
      </c>
      <c r="K99" s="36"/>
      <c r="L99" s="105">
        <v>44197</v>
      </c>
      <c r="M99" s="105">
        <v>45657</v>
      </c>
      <c r="N99" s="59" t="s">
        <v>74</v>
      </c>
      <c r="O99" s="1"/>
      <c r="P99" s="2">
        <v>139</v>
      </c>
      <c r="Q99" s="2">
        <v>139</v>
      </c>
      <c r="R99" s="2">
        <v>139</v>
      </c>
      <c r="S99" s="2">
        <v>139</v>
      </c>
      <c r="T99" s="3"/>
      <c r="U99" s="3"/>
      <c r="V99" s="3"/>
      <c r="W99" s="3"/>
      <c r="X99" s="3"/>
      <c r="Y99" s="3"/>
      <c r="Z99" s="3"/>
      <c r="AA99" s="3"/>
      <c r="AB99" s="3"/>
      <c r="AC99" s="24"/>
      <c r="AD99" s="27"/>
    </row>
    <row r="100" spans="1:30" s="64" customFormat="1" ht="60" x14ac:dyDescent="0.25">
      <c r="A100" s="37">
        <v>86</v>
      </c>
      <c r="B100" s="31"/>
      <c r="C100" s="65" t="s">
        <v>66</v>
      </c>
      <c r="D100" s="66" t="s">
        <v>234</v>
      </c>
      <c r="E100" s="67" t="s">
        <v>144</v>
      </c>
      <c r="F100" s="67" t="s">
        <v>145</v>
      </c>
      <c r="G100" s="67" t="s">
        <v>146</v>
      </c>
      <c r="H100" s="35"/>
      <c r="I100" s="113" t="s">
        <v>207</v>
      </c>
      <c r="J100" s="115">
        <f>SUM(O100:AC100)</f>
        <v>1332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v>333</v>
      </c>
      <c r="Q100" s="2">
        <v>333</v>
      </c>
      <c r="R100" s="2">
        <v>333</v>
      </c>
      <c r="S100" s="2">
        <v>333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7">
        <v>87</v>
      </c>
      <c r="B101" s="31"/>
      <c r="C101" s="65" t="s">
        <v>70</v>
      </c>
      <c r="D101" s="66" t="s">
        <v>234</v>
      </c>
      <c r="E101" s="67" t="s">
        <v>144</v>
      </c>
      <c r="F101" s="67" t="s">
        <v>145</v>
      </c>
      <c r="G101" s="67" t="s">
        <v>146</v>
      </c>
      <c r="H101" s="35"/>
      <c r="I101" s="113" t="s">
        <v>207</v>
      </c>
      <c r="J101" s="115">
        <f>SUM(O101:AC101)</f>
        <v>320</v>
      </c>
      <c r="K101" s="36"/>
      <c r="L101" s="105">
        <v>44197</v>
      </c>
      <c r="M101" s="105">
        <v>45657</v>
      </c>
      <c r="N101" s="59" t="s">
        <v>74</v>
      </c>
      <c r="O101" s="1"/>
      <c r="P101" s="2">
        <v>80</v>
      </c>
      <c r="Q101" s="2">
        <v>80</v>
      </c>
      <c r="R101" s="2">
        <v>80</v>
      </c>
      <c r="S101" s="2">
        <v>80</v>
      </c>
      <c r="T101" s="3"/>
      <c r="U101" s="3"/>
      <c r="V101" s="3"/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7">
        <v>99</v>
      </c>
      <c r="B102" s="31"/>
      <c r="C102" s="65" t="s">
        <v>100</v>
      </c>
      <c r="D102" s="66" t="s">
        <v>234</v>
      </c>
      <c r="E102" s="67" t="s">
        <v>144</v>
      </c>
      <c r="F102" s="67" t="s">
        <v>145</v>
      </c>
      <c r="G102" s="67" t="s">
        <v>146</v>
      </c>
      <c r="H102" s="35"/>
      <c r="I102" s="113" t="s">
        <v>207</v>
      </c>
      <c r="J102" s="115">
        <f t="shared" si="22"/>
        <v>152</v>
      </c>
      <c r="K102" s="35"/>
      <c r="L102" s="105">
        <v>44562</v>
      </c>
      <c r="M102" s="105">
        <v>44926</v>
      </c>
      <c r="N102" s="59" t="s">
        <v>74</v>
      </c>
      <c r="O102" s="1"/>
      <c r="P102" s="2"/>
      <c r="Q102" s="2">
        <v>152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7">
        <v>102</v>
      </c>
      <c r="B103" s="31"/>
      <c r="C103" s="65" t="s">
        <v>112</v>
      </c>
      <c r="D103" s="66" t="s">
        <v>234</v>
      </c>
      <c r="E103" s="67" t="s">
        <v>144</v>
      </c>
      <c r="F103" s="67" t="s">
        <v>145</v>
      </c>
      <c r="G103" s="67" t="s">
        <v>146</v>
      </c>
      <c r="H103" s="35"/>
      <c r="I103" s="113" t="s">
        <v>207</v>
      </c>
      <c r="J103" s="115">
        <f t="shared" si="22"/>
        <v>152</v>
      </c>
      <c r="K103" s="35"/>
      <c r="L103" s="105">
        <v>44927</v>
      </c>
      <c r="M103" s="105">
        <v>45291</v>
      </c>
      <c r="N103" s="59" t="s">
        <v>74</v>
      </c>
      <c r="O103" s="1"/>
      <c r="P103" s="2"/>
      <c r="Q103" s="2"/>
      <c r="R103" s="2">
        <v>152</v>
      </c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4" customFormat="1" ht="60" x14ac:dyDescent="0.25">
      <c r="A104" s="37">
        <v>108</v>
      </c>
      <c r="B104" s="31"/>
      <c r="C104" s="65" t="s">
        <v>113</v>
      </c>
      <c r="D104" s="66" t="s">
        <v>234</v>
      </c>
      <c r="E104" s="67" t="s">
        <v>144</v>
      </c>
      <c r="F104" s="67" t="s">
        <v>145</v>
      </c>
      <c r="G104" s="67" t="s">
        <v>146</v>
      </c>
      <c r="H104" s="35"/>
      <c r="I104" s="113" t="s">
        <v>207</v>
      </c>
      <c r="J104" s="115">
        <f t="shared" si="22"/>
        <v>152</v>
      </c>
      <c r="K104" s="35"/>
      <c r="L104" s="105">
        <v>45292</v>
      </c>
      <c r="M104" s="105">
        <v>45657</v>
      </c>
      <c r="N104" s="59" t="s">
        <v>74</v>
      </c>
      <c r="O104" s="1"/>
      <c r="P104" s="2"/>
      <c r="Q104" s="2"/>
      <c r="R104" s="2"/>
      <c r="S104" s="2">
        <v>152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4" customFormat="1" ht="60" x14ac:dyDescent="0.25">
      <c r="A105" s="37">
        <v>109</v>
      </c>
      <c r="B105" s="31"/>
      <c r="C105" s="65" t="s">
        <v>95</v>
      </c>
      <c r="D105" s="66" t="s">
        <v>234</v>
      </c>
      <c r="E105" s="67" t="s">
        <v>144</v>
      </c>
      <c r="F105" s="67" t="s">
        <v>145</v>
      </c>
      <c r="G105" s="67" t="s">
        <v>146</v>
      </c>
      <c r="H105" s="35"/>
      <c r="I105" s="113" t="s">
        <v>207</v>
      </c>
      <c r="J105" s="115">
        <f t="shared" si="22"/>
        <v>152</v>
      </c>
      <c r="K105" s="35"/>
      <c r="L105" s="105">
        <v>45292</v>
      </c>
      <c r="M105" s="105">
        <v>45657</v>
      </c>
      <c r="N105" s="59" t="s">
        <v>74</v>
      </c>
      <c r="O105" s="1"/>
      <c r="P105" s="2"/>
      <c r="Q105" s="2"/>
      <c r="R105" s="2"/>
      <c r="S105" s="2">
        <v>152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4" customFormat="1" ht="60" x14ac:dyDescent="0.25">
      <c r="A106" s="37">
        <v>145</v>
      </c>
      <c r="B106" s="31"/>
      <c r="C106" s="65" t="s">
        <v>114</v>
      </c>
      <c r="D106" s="66" t="s">
        <v>234</v>
      </c>
      <c r="E106" s="67" t="s">
        <v>144</v>
      </c>
      <c r="F106" s="67" t="s">
        <v>145</v>
      </c>
      <c r="G106" s="67" t="s">
        <v>146</v>
      </c>
      <c r="H106" s="35"/>
      <c r="I106" s="113" t="s">
        <v>207</v>
      </c>
      <c r="J106" s="115">
        <f t="shared" si="22"/>
        <v>152</v>
      </c>
      <c r="K106" s="35"/>
      <c r="L106" s="105">
        <v>45658</v>
      </c>
      <c r="M106" s="105">
        <v>46022</v>
      </c>
      <c r="N106" s="59" t="s">
        <v>50</v>
      </c>
      <c r="O106" s="1"/>
      <c r="P106" s="2"/>
      <c r="Q106" s="2"/>
      <c r="R106" s="2"/>
      <c r="S106" s="2"/>
      <c r="T106" s="3">
        <v>152</v>
      </c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4" customFormat="1" ht="60" x14ac:dyDescent="0.25">
      <c r="A107" s="37">
        <v>146</v>
      </c>
      <c r="B107" s="31"/>
      <c r="C107" s="65" t="s">
        <v>101</v>
      </c>
      <c r="D107" s="66" t="s">
        <v>234</v>
      </c>
      <c r="E107" s="67" t="s">
        <v>144</v>
      </c>
      <c r="F107" s="67" t="s">
        <v>145</v>
      </c>
      <c r="G107" s="67" t="s">
        <v>146</v>
      </c>
      <c r="H107" s="35"/>
      <c r="I107" s="113" t="s">
        <v>207</v>
      </c>
      <c r="J107" s="115">
        <f t="shared" si="22"/>
        <v>152</v>
      </c>
      <c r="K107" s="35"/>
      <c r="L107" s="105">
        <v>45658</v>
      </c>
      <c r="M107" s="105">
        <v>46022</v>
      </c>
      <c r="N107" s="59" t="s">
        <v>50</v>
      </c>
      <c r="O107" s="1"/>
      <c r="P107" s="2"/>
      <c r="Q107" s="2"/>
      <c r="R107" s="2"/>
      <c r="S107" s="2"/>
      <c r="T107" s="3">
        <v>152</v>
      </c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4" customFormat="1" ht="60" x14ac:dyDescent="0.25">
      <c r="A108" s="37">
        <v>147</v>
      </c>
      <c r="B108" s="31"/>
      <c r="C108" s="65" t="s">
        <v>67</v>
      </c>
      <c r="D108" s="66" t="s">
        <v>234</v>
      </c>
      <c r="E108" s="67" t="s">
        <v>144</v>
      </c>
      <c r="F108" s="67" t="s">
        <v>145</v>
      </c>
      <c r="G108" s="67" t="s">
        <v>146</v>
      </c>
      <c r="H108" s="35"/>
      <c r="I108" s="113" t="s">
        <v>207</v>
      </c>
      <c r="J108" s="115">
        <f t="shared" ref="J108" si="23">SUM(O108:AC108)</f>
        <v>610</v>
      </c>
      <c r="K108" s="36"/>
      <c r="L108" s="105">
        <v>45658</v>
      </c>
      <c r="M108" s="105">
        <v>49309</v>
      </c>
      <c r="N108" s="38" t="s">
        <v>50</v>
      </c>
      <c r="O108" s="1"/>
      <c r="P108" s="2"/>
      <c r="Q108" s="2"/>
      <c r="R108" s="2"/>
      <c r="S108" s="2"/>
      <c r="T108" s="3">
        <v>61</v>
      </c>
      <c r="U108" s="3">
        <v>61</v>
      </c>
      <c r="V108" s="3">
        <v>61</v>
      </c>
      <c r="W108" s="3">
        <v>61</v>
      </c>
      <c r="X108" s="3">
        <v>61</v>
      </c>
      <c r="Y108" s="3">
        <v>61</v>
      </c>
      <c r="Z108" s="3">
        <v>61</v>
      </c>
      <c r="AA108" s="3">
        <v>61</v>
      </c>
      <c r="AB108" s="3">
        <v>61</v>
      </c>
      <c r="AC108" s="4">
        <v>61</v>
      </c>
      <c r="AD108" s="27"/>
    </row>
    <row r="109" spans="1:30" s="64" customFormat="1" ht="60" x14ac:dyDescent="0.25">
      <c r="A109" s="37">
        <v>148</v>
      </c>
      <c r="B109" s="31"/>
      <c r="C109" s="65" t="s">
        <v>68</v>
      </c>
      <c r="D109" s="66" t="s">
        <v>234</v>
      </c>
      <c r="E109" s="67" t="s">
        <v>144</v>
      </c>
      <c r="F109" s="67" t="s">
        <v>145</v>
      </c>
      <c r="G109" s="67" t="s">
        <v>146</v>
      </c>
      <c r="H109" s="35"/>
      <c r="I109" s="113" t="s">
        <v>207</v>
      </c>
      <c r="J109" s="115">
        <f t="shared" ref="J109:J112" si="24">SUM(O109:AC109)</f>
        <v>1370</v>
      </c>
      <c r="K109" s="36"/>
      <c r="L109" s="105">
        <v>45658</v>
      </c>
      <c r="M109" s="105">
        <v>49309</v>
      </c>
      <c r="N109" s="38" t="s">
        <v>50</v>
      </c>
      <c r="O109" s="1"/>
      <c r="P109" s="2"/>
      <c r="Q109" s="2"/>
      <c r="R109" s="2"/>
      <c r="S109" s="2"/>
      <c r="T109" s="3">
        <v>137</v>
      </c>
      <c r="U109" s="3">
        <v>137</v>
      </c>
      <c r="V109" s="3">
        <v>137</v>
      </c>
      <c r="W109" s="3">
        <v>137</v>
      </c>
      <c r="X109" s="3">
        <v>137</v>
      </c>
      <c r="Y109" s="3">
        <v>137</v>
      </c>
      <c r="Z109" s="3">
        <v>137</v>
      </c>
      <c r="AA109" s="3">
        <v>137</v>
      </c>
      <c r="AB109" s="3">
        <v>137</v>
      </c>
      <c r="AC109" s="4">
        <v>137</v>
      </c>
      <c r="AD109" s="27"/>
    </row>
    <row r="110" spans="1:30" s="64" customFormat="1" ht="60" x14ac:dyDescent="0.25">
      <c r="A110" s="37">
        <v>149</v>
      </c>
      <c r="B110" s="31"/>
      <c r="C110" s="65" t="s">
        <v>69</v>
      </c>
      <c r="D110" s="66" t="s">
        <v>234</v>
      </c>
      <c r="E110" s="67" t="s">
        <v>144</v>
      </c>
      <c r="F110" s="67" t="s">
        <v>145</v>
      </c>
      <c r="G110" s="67" t="s">
        <v>146</v>
      </c>
      <c r="H110" s="35"/>
      <c r="I110" s="113" t="s">
        <v>207</v>
      </c>
      <c r="J110" s="115">
        <f t="shared" si="24"/>
        <v>1200</v>
      </c>
      <c r="K110" s="36"/>
      <c r="L110" s="105">
        <v>45658</v>
      </c>
      <c r="M110" s="105">
        <v>49309</v>
      </c>
      <c r="N110" s="38" t="s">
        <v>50</v>
      </c>
      <c r="O110" s="1"/>
      <c r="P110" s="2"/>
      <c r="Q110" s="2"/>
      <c r="R110" s="2"/>
      <c r="S110" s="2"/>
      <c r="T110" s="3">
        <v>120</v>
      </c>
      <c r="U110" s="3">
        <v>120</v>
      </c>
      <c r="V110" s="3">
        <v>120</v>
      </c>
      <c r="W110" s="3">
        <v>120</v>
      </c>
      <c r="X110" s="3">
        <v>120</v>
      </c>
      <c r="Y110" s="3">
        <v>120</v>
      </c>
      <c r="Z110" s="3">
        <v>120</v>
      </c>
      <c r="AA110" s="3">
        <v>120</v>
      </c>
      <c r="AB110" s="3">
        <v>120</v>
      </c>
      <c r="AC110" s="4">
        <v>120</v>
      </c>
      <c r="AD110" s="27"/>
    </row>
    <row r="111" spans="1:30" s="64" customFormat="1" ht="60" x14ac:dyDescent="0.25">
      <c r="A111" s="37">
        <v>150</v>
      </c>
      <c r="B111" s="31"/>
      <c r="C111" s="65" t="s">
        <v>66</v>
      </c>
      <c r="D111" s="66" t="s">
        <v>234</v>
      </c>
      <c r="E111" s="67" t="s">
        <v>144</v>
      </c>
      <c r="F111" s="67" t="s">
        <v>145</v>
      </c>
      <c r="G111" s="67" t="s">
        <v>146</v>
      </c>
      <c r="H111" s="35"/>
      <c r="I111" s="113" t="s">
        <v>207</v>
      </c>
      <c r="J111" s="115">
        <f t="shared" si="24"/>
        <v>3440</v>
      </c>
      <c r="K111" s="36"/>
      <c r="L111" s="105">
        <v>45658</v>
      </c>
      <c r="M111" s="105">
        <v>49309</v>
      </c>
      <c r="N111" s="38" t="s">
        <v>50</v>
      </c>
      <c r="O111" s="1"/>
      <c r="P111" s="2"/>
      <c r="Q111" s="2"/>
      <c r="R111" s="2"/>
      <c r="S111" s="2"/>
      <c r="T111" s="3">
        <v>344</v>
      </c>
      <c r="U111" s="3">
        <v>344</v>
      </c>
      <c r="V111" s="3">
        <v>344</v>
      </c>
      <c r="W111" s="3">
        <v>344</v>
      </c>
      <c r="X111" s="3">
        <v>344</v>
      </c>
      <c r="Y111" s="3">
        <v>344</v>
      </c>
      <c r="Z111" s="3">
        <v>344</v>
      </c>
      <c r="AA111" s="3">
        <v>344</v>
      </c>
      <c r="AB111" s="3">
        <v>344</v>
      </c>
      <c r="AC111" s="4">
        <v>344</v>
      </c>
      <c r="AD111" s="27"/>
    </row>
    <row r="112" spans="1:30" s="64" customFormat="1" ht="60.75" thickBot="1" x14ac:dyDescent="0.3">
      <c r="A112" s="37">
        <v>151</v>
      </c>
      <c r="B112" s="31"/>
      <c r="C112" s="65" t="s">
        <v>70</v>
      </c>
      <c r="D112" s="66" t="s">
        <v>234</v>
      </c>
      <c r="E112" s="67" t="s">
        <v>144</v>
      </c>
      <c r="F112" s="67" t="s">
        <v>145</v>
      </c>
      <c r="G112" s="67" t="s">
        <v>146</v>
      </c>
      <c r="H112" s="35"/>
      <c r="I112" s="113" t="s">
        <v>207</v>
      </c>
      <c r="J112" s="115">
        <f t="shared" si="24"/>
        <v>680</v>
      </c>
      <c r="K112" s="36"/>
      <c r="L112" s="105">
        <v>45658</v>
      </c>
      <c r="M112" s="105">
        <v>49309</v>
      </c>
      <c r="N112" s="38" t="s">
        <v>50</v>
      </c>
      <c r="O112" s="1"/>
      <c r="P112" s="2"/>
      <c r="Q112" s="2"/>
      <c r="R112" s="2"/>
      <c r="S112" s="2"/>
      <c r="T112" s="3">
        <v>68</v>
      </c>
      <c r="U112" s="3">
        <v>68</v>
      </c>
      <c r="V112" s="3">
        <v>68</v>
      </c>
      <c r="W112" s="3">
        <v>68</v>
      </c>
      <c r="X112" s="3">
        <v>68</v>
      </c>
      <c r="Y112" s="3">
        <v>68</v>
      </c>
      <c r="Z112" s="3">
        <v>68</v>
      </c>
      <c r="AA112" s="3">
        <v>68</v>
      </c>
      <c r="AB112" s="3">
        <v>68</v>
      </c>
      <c r="AC112" s="17">
        <v>68</v>
      </c>
      <c r="AD112" s="27"/>
    </row>
    <row r="113" spans="1:30" s="64" customFormat="1" ht="60" x14ac:dyDescent="0.25">
      <c r="A113" s="37">
        <v>156</v>
      </c>
      <c r="B113" s="31"/>
      <c r="C113" s="65" t="s">
        <v>115</v>
      </c>
      <c r="D113" s="66" t="s">
        <v>234</v>
      </c>
      <c r="E113" s="67" t="s">
        <v>144</v>
      </c>
      <c r="F113" s="67" t="s">
        <v>145</v>
      </c>
      <c r="G113" s="67" t="s">
        <v>146</v>
      </c>
      <c r="H113" s="35"/>
      <c r="I113" s="113" t="s">
        <v>207</v>
      </c>
      <c r="J113" s="115">
        <f t="shared" si="22"/>
        <v>152</v>
      </c>
      <c r="K113" s="35"/>
      <c r="L113" s="105">
        <v>46023</v>
      </c>
      <c r="M113" s="105">
        <v>46387</v>
      </c>
      <c r="N113" s="59" t="s">
        <v>50</v>
      </c>
      <c r="O113" s="1"/>
      <c r="P113" s="2"/>
      <c r="Q113" s="2"/>
      <c r="R113" s="2"/>
      <c r="S113" s="2"/>
      <c r="T113" s="3"/>
      <c r="U113" s="3">
        <v>152</v>
      </c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4" customFormat="1" ht="60" x14ac:dyDescent="0.25">
      <c r="A114" s="37">
        <v>157</v>
      </c>
      <c r="B114" s="31"/>
      <c r="C114" s="65" t="s">
        <v>116</v>
      </c>
      <c r="D114" s="66" t="s">
        <v>234</v>
      </c>
      <c r="E114" s="67" t="s">
        <v>144</v>
      </c>
      <c r="F114" s="67" t="s">
        <v>145</v>
      </c>
      <c r="G114" s="67" t="s">
        <v>146</v>
      </c>
      <c r="H114" s="35"/>
      <c r="I114" s="113" t="s">
        <v>207</v>
      </c>
      <c r="J114" s="115">
        <f t="shared" si="22"/>
        <v>152</v>
      </c>
      <c r="K114" s="35"/>
      <c r="L114" s="105">
        <v>46023</v>
      </c>
      <c r="M114" s="105">
        <v>46387</v>
      </c>
      <c r="N114" s="59" t="s">
        <v>50</v>
      </c>
      <c r="O114" s="1"/>
      <c r="P114" s="2"/>
      <c r="Q114" s="2"/>
      <c r="R114" s="2"/>
      <c r="S114" s="2"/>
      <c r="T114" s="3"/>
      <c r="U114" s="3">
        <v>152</v>
      </c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4" customFormat="1" ht="60" x14ac:dyDescent="0.25">
      <c r="A115" s="37">
        <v>158</v>
      </c>
      <c r="B115" s="31"/>
      <c r="C115" s="65" t="s">
        <v>117</v>
      </c>
      <c r="D115" s="66" t="s">
        <v>234</v>
      </c>
      <c r="E115" s="67" t="s">
        <v>144</v>
      </c>
      <c r="F115" s="67" t="s">
        <v>145</v>
      </c>
      <c r="G115" s="67" t="s">
        <v>146</v>
      </c>
      <c r="H115" s="35"/>
      <c r="I115" s="113" t="s">
        <v>207</v>
      </c>
      <c r="J115" s="115">
        <f t="shared" ref="J115:J120" si="25">SUM(O115:AB115)</f>
        <v>152</v>
      </c>
      <c r="K115" s="35"/>
      <c r="L115" s="105">
        <v>46023</v>
      </c>
      <c r="M115" s="105">
        <v>46387</v>
      </c>
      <c r="N115" s="59" t="s">
        <v>50</v>
      </c>
      <c r="O115" s="1"/>
      <c r="P115" s="2"/>
      <c r="Q115" s="2"/>
      <c r="R115" s="2"/>
      <c r="S115" s="2"/>
      <c r="T115" s="3"/>
      <c r="U115" s="3">
        <v>152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4" customFormat="1" ht="60" x14ac:dyDescent="0.25">
      <c r="A116" s="37">
        <v>159</v>
      </c>
      <c r="B116" s="31"/>
      <c r="C116" s="65" t="s">
        <v>118</v>
      </c>
      <c r="D116" s="66" t="s">
        <v>234</v>
      </c>
      <c r="E116" s="67" t="s">
        <v>144</v>
      </c>
      <c r="F116" s="67" t="s">
        <v>145</v>
      </c>
      <c r="G116" s="67" t="s">
        <v>146</v>
      </c>
      <c r="H116" s="35"/>
      <c r="I116" s="113" t="s">
        <v>207</v>
      </c>
      <c r="J116" s="115">
        <f t="shared" si="25"/>
        <v>152</v>
      </c>
      <c r="K116" s="35"/>
      <c r="L116" s="105">
        <v>46023</v>
      </c>
      <c r="M116" s="105">
        <v>46387</v>
      </c>
      <c r="N116" s="59" t="s">
        <v>50</v>
      </c>
      <c r="O116" s="1"/>
      <c r="P116" s="2"/>
      <c r="Q116" s="2"/>
      <c r="R116" s="2"/>
      <c r="S116" s="2"/>
      <c r="T116" s="3"/>
      <c r="U116" s="3">
        <v>152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4" customFormat="1" ht="60" x14ac:dyDescent="0.25">
      <c r="A117" s="37">
        <v>161</v>
      </c>
      <c r="B117" s="31"/>
      <c r="C117" s="65" t="s">
        <v>122</v>
      </c>
      <c r="D117" s="66" t="s">
        <v>234</v>
      </c>
      <c r="E117" s="67" t="s">
        <v>144</v>
      </c>
      <c r="F117" s="67" t="s">
        <v>145</v>
      </c>
      <c r="G117" s="67" t="s">
        <v>146</v>
      </c>
      <c r="H117" s="35"/>
      <c r="I117" s="113" t="s">
        <v>207</v>
      </c>
      <c r="J117" s="115">
        <f t="shared" si="25"/>
        <v>378</v>
      </c>
      <c r="K117" s="35"/>
      <c r="L117" s="105">
        <v>46388</v>
      </c>
      <c r="M117" s="105">
        <v>46752</v>
      </c>
      <c r="N117" s="59" t="s">
        <v>50</v>
      </c>
      <c r="O117" s="1"/>
      <c r="P117" s="2"/>
      <c r="Q117" s="2"/>
      <c r="R117" s="2"/>
      <c r="S117" s="2"/>
      <c r="T117" s="3"/>
      <c r="U117" s="3"/>
      <c r="V117" s="3">
        <v>378</v>
      </c>
      <c r="W117" s="3"/>
      <c r="X117" s="3"/>
      <c r="Y117" s="3"/>
      <c r="Z117" s="3"/>
      <c r="AA117" s="3"/>
      <c r="AB117" s="3"/>
      <c r="AC117" s="4"/>
      <c r="AD117" s="27"/>
    </row>
    <row r="118" spans="1:30" s="64" customFormat="1" ht="60" x14ac:dyDescent="0.25">
      <c r="A118" s="37">
        <v>162</v>
      </c>
      <c r="B118" s="31"/>
      <c r="C118" s="65" t="s">
        <v>108</v>
      </c>
      <c r="D118" s="66" t="s">
        <v>234</v>
      </c>
      <c r="E118" s="67" t="s">
        <v>144</v>
      </c>
      <c r="F118" s="67" t="s">
        <v>145</v>
      </c>
      <c r="G118" s="67" t="s">
        <v>146</v>
      </c>
      <c r="H118" s="35"/>
      <c r="I118" s="113" t="s">
        <v>207</v>
      </c>
      <c r="J118" s="115">
        <f t="shared" si="25"/>
        <v>378</v>
      </c>
      <c r="K118" s="35"/>
      <c r="L118" s="105">
        <v>46388</v>
      </c>
      <c r="M118" s="105">
        <v>46752</v>
      </c>
      <c r="N118" s="59" t="s">
        <v>50</v>
      </c>
      <c r="O118" s="1"/>
      <c r="P118" s="2"/>
      <c r="Q118" s="2"/>
      <c r="R118" s="2"/>
      <c r="S118" s="2"/>
      <c r="T118" s="3"/>
      <c r="U118" s="3"/>
      <c r="V118" s="3">
        <v>378</v>
      </c>
      <c r="W118" s="3"/>
      <c r="X118" s="3"/>
      <c r="Y118" s="3"/>
      <c r="Z118" s="3"/>
      <c r="AA118" s="3"/>
      <c r="AB118" s="3"/>
      <c r="AC118" s="4"/>
      <c r="AD118" s="27"/>
    </row>
    <row r="119" spans="1:30" s="64" customFormat="1" ht="60" x14ac:dyDescent="0.25">
      <c r="A119" s="37">
        <v>169</v>
      </c>
      <c r="B119" s="31"/>
      <c r="C119" s="65" t="s">
        <v>125</v>
      </c>
      <c r="D119" s="66" t="s">
        <v>234</v>
      </c>
      <c r="E119" s="67" t="s">
        <v>144</v>
      </c>
      <c r="F119" s="67" t="s">
        <v>145</v>
      </c>
      <c r="G119" s="67" t="s">
        <v>146</v>
      </c>
      <c r="H119" s="35"/>
      <c r="I119" s="113" t="s">
        <v>207</v>
      </c>
      <c r="J119" s="115">
        <f t="shared" si="25"/>
        <v>378</v>
      </c>
      <c r="K119" s="35"/>
      <c r="L119" s="105">
        <v>47119</v>
      </c>
      <c r="M119" s="105">
        <v>47483</v>
      </c>
      <c r="N119" s="59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378</v>
      </c>
      <c r="Y119" s="3"/>
      <c r="Z119" s="3"/>
      <c r="AA119" s="3"/>
      <c r="AB119" s="3"/>
      <c r="AC119" s="4"/>
      <c r="AD119" s="27"/>
    </row>
    <row r="120" spans="1:30" s="64" customFormat="1" ht="60.75" thickBot="1" x14ac:dyDescent="0.3">
      <c r="A120" s="37">
        <v>173</v>
      </c>
      <c r="B120" s="31"/>
      <c r="C120" s="65" t="s">
        <v>126</v>
      </c>
      <c r="D120" s="66" t="s">
        <v>234</v>
      </c>
      <c r="E120" s="67" t="s">
        <v>144</v>
      </c>
      <c r="F120" s="67" t="s">
        <v>145</v>
      </c>
      <c r="G120" s="67" t="s">
        <v>146</v>
      </c>
      <c r="H120" s="35"/>
      <c r="I120" s="113" t="s">
        <v>207</v>
      </c>
      <c r="J120" s="115">
        <f t="shared" si="25"/>
        <v>152</v>
      </c>
      <c r="K120" s="35"/>
      <c r="L120" s="105">
        <v>47484</v>
      </c>
      <c r="M120" s="105">
        <v>47848</v>
      </c>
      <c r="N120" s="59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/>
      <c r="Y120" s="3">
        <v>152</v>
      </c>
      <c r="Z120" s="3"/>
      <c r="AA120" s="3"/>
      <c r="AB120" s="3"/>
      <c r="AC120" s="4"/>
      <c r="AD120" s="27"/>
    </row>
    <row r="121" spans="1:30" s="97" customFormat="1" ht="15.75" thickBot="1" x14ac:dyDescent="0.3">
      <c r="A121" s="94"/>
      <c r="B121" s="95" t="s">
        <v>0</v>
      </c>
      <c r="C121" s="95"/>
      <c r="D121" s="95"/>
      <c r="E121" s="95"/>
      <c r="F121" s="95"/>
      <c r="G121" s="95"/>
      <c r="H121" s="95"/>
      <c r="I121" s="125"/>
      <c r="J121" s="125">
        <f>SUM(J12:J120)</f>
        <v>64102.75</v>
      </c>
      <c r="K121" s="135">
        <f>C125+C126</f>
        <v>2436</v>
      </c>
      <c r="L121" s="95"/>
      <c r="M121" s="95"/>
      <c r="N121" s="96"/>
      <c r="O121" s="136">
        <f t="shared" ref="O121:AC121" si="26">SUM(O12:O120)</f>
        <v>2436.4499999999998</v>
      </c>
      <c r="P121" s="14">
        <f t="shared" si="26"/>
        <v>7672.45</v>
      </c>
      <c r="Q121" s="14">
        <f t="shared" si="26"/>
        <v>4007.45</v>
      </c>
      <c r="R121" s="14">
        <f t="shared" si="26"/>
        <v>3941.45</v>
      </c>
      <c r="S121" s="14">
        <f t="shared" si="26"/>
        <v>4223.45</v>
      </c>
      <c r="T121" s="15">
        <f t="shared" si="26"/>
        <v>4534.45</v>
      </c>
      <c r="U121" s="15">
        <f t="shared" si="26"/>
        <v>4521.45</v>
      </c>
      <c r="V121" s="15">
        <f t="shared" si="26"/>
        <v>4612.45</v>
      </c>
      <c r="W121" s="15">
        <f t="shared" si="26"/>
        <v>3856.45</v>
      </c>
      <c r="X121" s="15">
        <f t="shared" si="26"/>
        <v>4391.45</v>
      </c>
      <c r="Y121" s="15">
        <f t="shared" si="26"/>
        <v>4165.45</v>
      </c>
      <c r="Z121" s="15">
        <f t="shared" si="26"/>
        <v>4013.45</v>
      </c>
      <c r="AA121" s="15">
        <f t="shared" si="26"/>
        <v>4013.45</v>
      </c>
      <c r="AB121" s="15">
        <f t="shared" si="26"/>
        <v>3856.45</v>
      </c>
      <c r="AC121" s="15">
        <f t="shared" si="26"/>
        <v>3856.45</v>
      </c>
    </row>
    <row r="122" spans="1:30" ht="15.75" x14ac:dyDescent="0.25">
      <c r="A122" s="123"/>
      <c r="B122" s="69"/>
      <c r="C122" s="69"/>
      <c r="D122" s="69"/>
      <c r="E122" s="69"/>
      <c r="F122" s="69"/>
      <c r="G122" s="69"/>
      <c r="H122" s="69"/>
      <c r="I122" s="70"/>
      <c r="K122" s="98" t="s">
        <v>210</v>
      </c>
    </row>
    <row r="123" spans="1:30" s="28" customFormat="1" ht="15.75" x14ac:dyDescent="0.25">
      <c r="K123" s="99"/>
    </row>
    <row r="124" spans="1:30" s="28" customFormat="1" ht="60" x14ac:dyDescent="0.25">
      <c r="A124" s="5"/>
      <c r="B124" s="6" t="s">
        <v>236</v>
      </c>
      <c r="C124" s="6" t="s">
        <v>56</v>
      </c>
      <c r="D124" s="186" t="s">
        <v>238</v>
      </c>
      <c r="K124" s="99"/>
    </row>
    <row r="125" spans="1:30" s="28" customFormat="1" ht="15.75" x14ac:dyDescent="0.25">
      <c r="A125" s="7" t="s">
        <v>57</v>
      </c>
      <c r="B125" s="189">
        <f>O121</f>
        <v>2436.4499999999998</v>
      </c>
      <c r="C125" s="8">
        <v>1383</v>
      </c>
      <c r="D125" s="186" t="s">
        <v>211</v>
      </c>
      <c r="K125" s="99"/>
    </row>
    <row r="126" spans="1:30" s="28" customFormat="1" ht="15.75" x14ac:dyDescent="0.25">
      <c r="A126" s="7" t="s">
        <v>57</v>
      </c>
      <c r="B126" s="190"/>
      <c r="C126" s="8">
        <v>1053</v>
      </c>
      <c r="D126" s="188" t="s">
        <v>244</v>
      </c>
      <c r="K126" s="99"/>
    </row>
    <row r="127" spans="1:30" s="28" customFormat="1" ht="15.75" x14ac:dyDescent="0.25">
      <c r="A127" s="7" t="s">
        <v>58</v>
      </c>
      <c r="B127" s="8">
        <f>SUM(P121:S121)</f>
        <v>19844.8</v>
      </c>
      <c r="C127" s="8">
        <f>C125*4</f>
        <v>5532</v>
      </c>
      <c r="D127" s="186" t="s">
        <v>212</v>
      </c>
      <c r="K127" s="99"/>
    </row>
    <row r="128" spans="1:30" s="28" customFormat="1" ht="15.75" thickBot="1" x14ac:dyDescent="0.3">
      <c r="A128" s="9" t="s">
        <v>59</v>
      </c>
      <c r="B128" s="10">
        <f>SUM(T121:AC121)</f>
        <v>41821.499999999993</v>
      </c>
      <c r="C128" s="10">
        <f>C125*10</f>
        <v>13830</v>
      </c>
      <c r="D128" s="187" t="s">
        <v>213</v>
      </c>
    </row>
    <row r="129" spans="1:3" s="28" customFormat="1" x14ac:dyDescent="0.25">
      <c r="A129" s="11"/>
      <c r="B129" s="12"/>
      <c r="C129" s="12"/>
    </row>
    <row r="131" spans="1:3" x14ac:dyDescent="0.25">
      <c r="B131" s="100" t="s">
        <v>16</v>
      </c>
    </row>
    <row r="132" spans="1:3" ht="45" x14ac:dyDescent="0.25">
      <c r="B132" s="101" t="s">
        <v>15</v>
      </c>
    </row>
    <row r="133" spans="1:3" ht="45" x14ac:dyDescent="0.25">
      <c r="B133" s="101" t="s">
        <v>19</v>
      </c>
    </row>
    <row r="134" spans="1:3" ht="45" x14ac:dyDescent="0.25">
      <c r="B134" s="101" t="s">
        <v>17</v>
      </c>
    </row>
    <row r="135" spans="1:3" ht="30" x14ac:dyDescent="0.25">
      <c r="B135" s="101" t="s">
        <v>18</v>
      </c>
    </row>
    <row r="137" spans="1:3" x14ac:dyDescent="0.25">
      <c r="B137" s="102" t="s">
        <v>196</v>
      </c>
    </row>
    <row r="138" spans="1:3" x14ac:dyDescent="0.25">
      <c r="B138" s="27" t="s">
        <v>24</v>
      </c>
    </row>
    <row r="139" spans="1:3" x14ac:dyDescent="0.25">
      <c r="B139" s="27" t="s">
        <v>25</v>
      </c>
    </row>
    <row r="140" spans="1:3" x14ac:dyDescent="0.25">
      <c r="B140" s="27" t="s">
        <v>26</v>
      </c>
    </row>
    <row r="141" spans="1:3" x14ac:dyDescent="0.25">
      <c r="B141" s="27" t="s">
        <v>27</v>
      </c>
    </row>
    <row r="142" spans="1:3" x14ac:dyDescent="0.25">
      <c r="B142" s="27" t="s">
        <v>28</v>
      </c>
    </row>
    <row r="143" spans="1:3" x14ac:dyDescent="0.25">
      <c r="B143" s="27" t="s">
        <v>29</v>
      </c>
    </row>
    <row r="145" spans="2:2" x14ac:dyDescent="0.25">
      <c r="B145" s="102" t="s">
        <v>197</v>
      </c>
    </row>
    <row r="146" spans="2:2" x14ac:dyDescent="0.25">
      <c r="B146" s="27" t="s">
        <v>21</v>
      </c>
    </row>
    <row r="147" spans="2:2" x14ac:dyDescent="0.25">
      <c r="B147" s="27" t="s">
        <v>22</v>
      </c>
    </row>
    <row r="148" spans="2:2" x14ac:dyDescent="0.25">
      <c r="B148" s="27" t="s">
        <v>23</v>
      </c>
    </row>
  </sheetData>
  <mergeCells count="49">
    <mergeCell ref="B125:B126"/>
    <mergeCell ref="B9:D10"/>
    <mergeCell ref="E9:G9"/>
    <mergeCell ref="I9:I11"/>
    <mergeCell ref="K9:K11"/>
    <mergeCell ref="E10:E11"/>
    <mergeCell ref="F10:F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47"/>
  <sheetViews>
    <sheetView zoomScale="60" zoomScaleNormal="60" workbookViewId="0">
      <selection activeCell="B124" sqref="B124:B125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hidden="1" customWidth="1"/>
    <col min="8" max="8" width="17.28515625" style="27" hidden="1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64</v>
      </c>
      <c r="L3" s="204"/>
      <c r="M3" s="204"/>
      <c r="N3" s="204"/>
      <c r="O3" s="204"/>
      <c r="P3" s="204"/>
      <c r="Q3" s="204"/>
      <c r="R3" s="204" t="s">
        <v>198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69</v>
      </c>
      <c r="D12" s="152" t="s">
        <v>167</v>
      </c>
      <c r="E12" s="67" t="s">
        <v>129</v>
      </c>
      <c r="F12" s="67" t="s">
        <v>130</v>
      </c>
      <c r="G12" s="67" t="s">
        <v>131</v>
      </c>
      <c r="H12" s="147"/>
      <c r="I12" s="149" t="s">
        <v>69</v>
      </c>
      <c r="J12" s="148">
        <f t="shared" ref="J12" si="0">SUM(O12:AC12)</f>
        <v>2931.7499999999995</v>
      </c>
      <c r="K12" s="147"/>
      <c r="L12" s="142">
        <v>43831</v>
      </c>
      <c r="M12" s="142">
        <v>49309</v>
      </c>
      <c r="N12" s="59"/>
      <c r="O12" s="143">
        <f t="shared" ref="O12:AC12" si="1">0.15*$K$120</f>
        <v>195.45</v>
      </c>
      <c r="P12" s="155">
        <f t="shared" si="1"/>
        <v>195.45</v>
      </c>
      <c r="Q12" s="155">
        <f t="shared" si="1"/>
        <v>195.45</v>
      </c>
      <c r="R12" s="155">
        <f t="shared" si="1"/>
        <v>195.45</v>
      </c>
      <c r="S12" s="155">
        <f t="shared" si="1"/>
        <v>195.45</v>
      </c>
      <c r="T12" s="156">
        <f t="shared" si="1"/>
        <v>195.45</v>
      </c>
      <c r="U12" s="156">
        <f t="shared" si="1"/>
        <v>195.45</v>
      </c>
      <c r="V12" s="156">
        <f t="shared" si="1"/>
        <v>195.45</v>
      </c>
      <c r="W12" s="156">
        <f t="shared" si="1"/>
        <v>195.45</v>
      </c>
      <c r="X12" s="156">
        <f t="shared" si="1"/>
        <v>195.45</v>
      </c>
      <c r="Y12" s="156">
        <f t="shared" si="1"/>
        <v>195.45</v>
      </c>
      <c r="Z12" s="156">
        <f t="shared" si="1"/>
        <v>195.45</v>
      </c>
      <c r="AA12" s="156">
        <f t="shared" si="1"/>
        <v>195.45</v>
      </c>
      <c r="AB12" s="156">
        <f t="shared" si="1"/>
        <v>195.45</v>
      </c>
      <c r="AC12" s="24">
        <f t="shared" si="1"/>
        <v>195.45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8"/>
      <c r="J13" s="111"/>
      <c r="K13" s="44"/>
      <c r="L13" s="108"/>
      <c r="M13" s="109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130"/>
    </row>
    <row r="14" spans="1:29" ht="15" customHeight="1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1"/>
      <c r="J14" s="111"/>
      <c r="K14" s="50"/>
      <c r="L14" s="108"/>
      <c r="M14" s="10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131"/>
    </row>
    <row r="15" spans="1:29" ht="72.75" customHeight="1" x14ac:dyDescent="0.25">
      <c r="A15" s="37">
        <v>23</v>
      </c>
      <c r="B15" s="31"/>
      <c r="C15" s="52" t="s">
        <v>68</v>
      </c>
      <c r="D15" s="57" t="s">
        <v>203</v>
      </c>
      <c r="E15" s="33" t="s">
        <v>173</v>
      </c>
      <c r="F15" s="53" t="s">
        <v>172</v>
      </c>
      <c r="G15" s="53" t="s">
        <v>174</v>
      </c>
      <c r="H15" s="54"/>
      <c r="I15" s="112" t="s">
        <v>207</v>
      </c>
      <c r="J15" s="115">
        <f>SUM(O15:AC15)</f>
        <v>209</v>
      </c>
      <c r="K15" s="55"/>
      <c r="L15" s="106">
        <v>44197</v>
      </c>
      <c r="M15" s="107">
        <v>44561</v>
      </c>
      <c r="N15" s="56" t="s">
        <v>74</v>
      </c>
      <c r="O15" s="21"/>
      <c r="P15" s="2">
        <v>209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24</v>
      </c>
      <c r="B16" s="31"/>
      <c r="C16" s="52" t="s">
        <v>67</v>
      </c>
      <c r="D16" s="182" t="s">
        <v>204</v>
      </c>
      <c r="E16" s="33" t="s">
        <v>173</v>
      </c>
      <c r="F16" s="53" t="s">
        <v>172</v>
      </c>
      <c r="G16" s="53" t="s">
        <v>174</v>
      </c>
      <c r="H16" s="54"/>
      <c r="I16" s="112" t="s">
        <v>207</v>
      </c>
      <c r="J16" s="115">
        <f>SUM(O16:AC16)</f>
        <v>79</v>
      </c>
      <c r="K16" s="55"/>
      <c r="L16" s="106">
        <v>44197</v>
      </c>
      <c r="M16" s="107">
        <v>44561</v>
      </c>
      <c r="N16" s="56" t="s">
        <v>74</v>
      </c>
      <c r="O16" s="21"/>
      <c r="P16" s="2">
        <v>79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25</v>
      </c>
      <c r="B17" s="31"/>
      <c r="C17" s="52" t="s">
        <v>69</v>
      </c>
      <c r="D17" s="58" t="s">
        <v>217</v>
      </c>
      <c r="E17" s="33" t="s">
        <v>173</v>
      </c>
      <c r="F17" s="53" t="s">
        <v>172</v>
      </c>
      <c r="G17" s="53" t="s">
        <v>174</v>
      </c>
      <c r="H17" s="54"/>
      <c r="I17" s="112" t="s">
        <v>207</v>
      </c>
      <c r="J17" s="115">
        <f>SUM(O17:AC17)</f>
        <v>63</v>
      </c>
      <c r="K17" s="55"/>
      <c r="L17" s="106">
        <v>44197</v>
      </c>
      <c r="M17" s="107">
        <v>44561</v>
      </c>
      <c r="N17" s="56" t="s">
        <v>74</v>
      </c>
      <c r="O17" s="21"/>
      <c r="P17" s="2">
        <v>63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44"/>
      <c r="D18" s="44"/>
      <c r="E18" s="44"/>
      <c r="F18" s="44"/>
      <c r="G18" s="44"/>
      <c r="H18" s="50"/>
      <c r="I18" s="111"/>
      <c r="J18" s="124"/>
      <c r="K18" s="50"/>
      <c r="L18" s="109"/>
      <c r="M18" s="109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131"/>
    </row>
    <row r="19" spans="1:29" x14ac:dyDescent="0.25">
      <c r="A19" s="48"/>
      <c r="B19" s="49" t="s">
        <v>1</v>
      </c>
      <c r="C19" s="44"/>
      <c r="D19" s="44"/>
      <c r="E19" s="44"/>
      <c r="F19" s="44"/>
      <c r="G19" s="44"/>
      <c r="H19" s="50"/>
      <c r="I19" s="111"/>
      <c r="J19" s="124"/>
      <c r="K19" s="50"/>
      <c r="L19" s="109"/>
      <c r="M19" s="10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131"/>
    </row>
    <row r="20" spans="1:29" x14ac:dyDescent="0.25">
      <c r="A20" s="48"/>
      <c r="B20" s="50" t="s">
        <v>5</v>
      </c>
      <c r="C20" s="44"/>
      <c r="D20" s="44"/>
      <c r="E20" s="44"/>
      <c r="F20" s="44"/>
      <c r="G20" s="44"/>
      <c r="H20" s="50"/>
      <c r="I20" s="111"/>
      <c r="J20" s="124"/>
      <c r="K20" s="50"/>
      <c r="L20" s="109"/>
      <c r="M20" s="109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131"/>
    </row>
    <row r="21" spans="1:29" x14ac:dyDescent="0.25">
      <c r="A21" s="48"/>
      <c r="B21" s="49" t="s">
        <v>1</v>
      </c>
      <c r="C21" s="44"/>
      <c r="D21" s="44"/>
      <c r="E21" s="44"/>
      <c r="F21" s="44"/>
      <c r="G21" s="44"/>
      <c r="H21" s="50"/>
      <c r="I21" s="111"/>
      <c r="J21" s="124"/>
      <c r="K21" s="50"/>
      <c r="L21" s="109"/>
      <c r="M21" s="109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131"/>
    </row>
    <row r="22" spans="1:29" ht="60" x14ac:dyDescent="0.25">
      <c r="A22" s="30">
        <v>5</v>
      </c>
      <c r="B22" s="31"/>
      <c r="C22" s="65" t="s">
        <v>239</v>
      </c>
      <c r="D22" s="65" t="s">
        <v>243</v>
      </c>
      <c r="E22" s="34" t="s">
        <v>164</v>
      </c>
      <c r="F22" s="34" t="s">
        <v>138</v>
      </c>
      <c r="G22" s="34" t="s">
        <v>137</v>
      </c>
      <c r="H22" s="35"/>
      <c r="I22" s="113" t="s">
        <v>207</v>
      </c>
      <c r="J22" s="115">
        <f t="shared" ref="J22:J32" si="2">SUM(O22:AC22)</f>
        <v>127</v>
      </c>
      <c r="K22" s="36"/>
      <c r="L22" s="105">
        <v>43831</v>
      </c>
      <c r="M22" s="105">
        <v>44196</v>
      </c>
      <c r="N22" s="59" t="s">
        <v>49</v>
      </c>
      <c r="O22" s="1">
        <v>127</v>
      </c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60" x14ac:dyDescent="0.25">
      <c r="A23" s="37">
        <v>41</v>
      </c>
      <c r="B23" s="31"/>
      <c r="C23" s="65" t="s">
        <v>67</v>
      </c>
      <c r="D23" s="65" t="s">
        <v>168</v>
      </c>
      <c r="E23" s="34" t="s">
        <v>164</v>
      </c>
      <c r="F23" s="34" t="s">
        <v>138</v>
      </c>
      <c r="G23" s="34" t="s">
        <v>137</v>
      </c>
      <c r="H23" s="35"/>
      <c r="I23" s="113" t="s">
        <v>207</v>
      </c>
      <c r="J23" s="115">
        <f t="shared" si="2"/>
        <v>248</v>
      </c>
      <c r="K23" s="36"/>
      <c r="L23" s="105">
        <v>44197</v>
      </c>
      <c r="M23" s="105">
        <v>45657</v>
      </c>
      <c r="N23" s="59" t="s">
        <v>74</v>
      </c>
      <c r="O23" s="1"/>
      <c r="P23" s="2">
        <v>62</v>
      </c>
      <c r="Q23" s="2">
        <v>62</v>
      </c>
      <c r="R23" s="2">
        <v>62</v>
      </c>
      <c r="S23" s="2">
        <v>62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7">
        <v>42</v>
      </c>
      <c r="B24" s="31"/>
      <c r="C24" s="65" t="s">
        <v>67</v>
      </c>
      <c r="D24" s="65" t="s">
        <v>170</v>
      </c>
      <c r="E24" s="34" t="s">
        <v>164</v>
      </c>
      <c r="F24" s="34" t="s">
        <v>138</v>
      </c>
      <c r="G24" s="34" t="s">
        <v>137</v>
      </c>
      <c r="H24" s="35"/>
      <c r="I24" s="113" t="s">
        <v>207</v>
      </c>
      <c r="J24" s="115">
        <f t="shared" si="2"/>
        <v>248</v>
      </c>
      <c r="K24" s="36"/>
      <c r="L24" s="105">
        <v>44197</v>
      </c>
      <c r="M24" s="105">
        <v>45657</v>
      </c>
      <c r="N24" s="59" t="s">
        <v>74</v>
      </c>
      <c r="O24" s="1"/>
      <c r="P24" s="2">
        <v>62</v>
      </c>
      <c r="Q24" s="2">
        <v>62</v>
      </c>
      <c r="R24" s="2">
        <v>62</v>
      </c>
      <c r="S24" s="2">
        <v>62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7">
        <v>43</v>
      </c>
      <c r="B25" s="31"/>
      <c r="C25" s="65" t="s">
        <v>68</v>
      </c>
      <c r="D25" s="65" t="s">
        <v>168</v>
      </c>
      <c r="E25" s="34" t="s">
        <v>164</v>
      </c>
      <c r="F25" s="34" t="s">
        <v>138</v>
      </c>
      <c r="G25" s="34" t="s">
        <v>137</v>
      </c>
      <c r="H25" s="35"/>
      <c r="I25" s="113" t="s">
        <v>207</v>
      </c>
      <c r="J25" s="115">
        <f t="shared" si="2"/>
        <v>228</v>
      </c>
      <c r="K25" s="36"/>
      <c r="L25" s="106">
        <v>44197</v>
      </c>
      <c r="M25" s="107">
        <v>45657</v>
      </c>
      <c r="N25" s="59" t="s">
        <v>74</v>
      </c>
      <c r="O25" s="1"/>
      <c r="P25" s="2">
        <v>57</v>
      </c>
      <c r="Q25" s="2">
        <v>57</v>
      </c>
      <c r="R25" s="2">
        <v>57</v>
      </c>
      <c r="S25" s="2">
        <v>57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37">
        <v>44</v>
      </c>
      <c r="B26" s="31"/>
      <c r="C26" s="65" t="s">
        <v>68</v>
      </c>
      <c r="D26" s="65" t="s">
        <v>170</v>
      </c>
      <c r="E26" s="34" t="s">
        <v>164</v>
      </c>
      <c r="F26" s="34" t="s">
        <v>138</v>
      </c>
      <c r="G26" s="34" t="s">
        <v>137</v>
      </c>
      <c r="H26" s="35"/>
      <c r="I26" s="113" t="s">
        <v>207</v>
      </c>
      <c r="J26" s="115">
        <f t="shared" si="2"/>
        <v>228</v>
      </c>
      <c r="K26" s="36"/>
      <c r="L26" s="106">
        <v>44197</v>
      </c>
      <c r="M26" s="107">
        <v>45657</v>
      </c>
      <c r="N26" s="59" t="s">
        <v>74</v>
      </c>
      <c r="O26" s="1"/>
      <c r="P26" s="2">
        <v>57</v>
      </c>
      <c r="Q26" s="2">
        <v>57</v>
      </c>
      <c r="R26" s="2">
        <v>57</v>
      </c>
      <c r="S26" s="2">
        <v>57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37">
        <v>45</v>
      </c>
      <c r="B27" s="31"/>
      <c r="C27" s="65" t="s">
        <v>69</v>
      </c>
      <c r="D27" s="65" t="s">
        <v>168</v>
      </c>
      <c r="E27" s="34" t="s">
        <v>164</v>
      </c>
      <c r="F27" s="34" t="s">
        <v>138</v>
      </c>
      <c r="G27" s="34" t="s">
        <v>137</v>
      </c>
      <c r="H27" s="35"/>
      <c r="I27" s="113" t="s">
        <v>207</v>
      </c>
      <c r="J27" s="115">
        <f t="shared" si="2"/>
        <v>488</v>
      </c>
      <c r="K27" s="36"/>
      <c r="L27" s="105">
        <v>44197</v>
      </c>
      <c r="M27" s="105">
        <v>45657</v>
      </c>
      <c r="N27" s="59" t="s">
        <v>74</v>
      </c>
      <c r="O27" s="1"/>
      <c r="P27" s="2">
        <v>122</v>
      </c>
      <c r="Q27" s="2">
        <v>122</v>
      </c>
      <c r="R27" s="2">
        <v>122</v>
      </c>
      <c r="S27" s="2">
        <v>122</v>
      </c>
      <c r="T27" s="3"/>
      <c r="U27" s="3"/>
      <c r="V27" s="3"/>
      <c r="W27" s="3"/>
      <c r="X27" s="3"/>
      <c r="Y27" s="3"/>
      <c r="Z27" s="3"/>
      <c r="AA27" s="3"/>
      <c r="AB27" s="3"/>
      <c r="AC27" s="23"/>
    </row>
    <row r="28" spans="1:29" ht="60" x14ac:dyDescent="0.25">
      <c r="A28" s="37">
        <v>46</v>
      </c>
      <c r="B28" s="31"/>
      <c r="C28" s="65" t="s">
        <v>69</v>
      </c>
      <c r="D28" s="65" t="s">
        <v>170</v>
      </c>
      <c r="E28" s="34" t="s">
        <v>164</v>
      </c>
      <c r="F28" s="34" t="s">
        <v>138</v>
      </c>
      <c r="G28" s="34" t="s">
        <v>137</v>
      </c>
      <c r="H28" s="35"/>
      <c r="I28" s="113" t="s">
        <v>207</v>
      </c>
      <c r="J28" s="115">
        <f t="shared" si="2"/>
        <v>488</v>
      </c>
      <c r="K28" s="36"/>
      <c r="L28" s="105">
        <v>44197</v>
      </c>
      <c r="M28" s="105">
        <v>45657</v>
      </c>
      <c r="N28" s="59" t="s">
        <v>74</v>
      </c>
      <c r="O28" s="1"/>
      <c r="P28" s="2">
        <v>122</v>
      </c>
      <c r="Q28" s="2">
        <v>122</v>
      </c>
      <c r="R28" s="2">
        <v>122</v>
      </c>
      <c r="S28" s="2">
        <v>122</v>
      </c>
      <c r="T28" s="3"/>
      <c r="U28" s="3"/>
      <c r="V28" s="3"/>
      <c r="W28" s="3"/>
      <c r="X28" s="3"/>
      <c r="Y28" s="3"/>
      <c r="Z28" s="3"/>
      <c r="AA28" s="3"/>
      <c r="AB28" s="3"/>
      <c r="AC28" s="23"/>
    </row>
    <row r="29" spans="1:29" ht="60" x14ac:dyDescent="0.25">
      <c r="A29" s="37">
        <v>47</v>
      </c>
      <c r="B29" s="31"/>
      <c r="C29" s="65" t="s">
        <v>66</v>
      </c>
      <c r="D29" s="65" t="s">
        <v>168</v>
      </c>
      <c r="E29" s="34" t="s">
        <v>164</v>
      </c>
      <c r="F29" s="34" t="s">
        <v>138</v>
      </c>
      <c r="G29" s="34" t="s">
        <v>137</v>
      </c>
      <c r="H29" s="35"/>
      <c r="I29" s="113" t="s">
        <v>207</v>
      </c>
      <c r="J29" s="115">
        <f t="shared" si="2"/>
        <v>1104</v>
      </c>
      <c r="K29" s="36"/>
      <c r="L29" s="105">
        <v>44197</v>
      </c>
      <c r="M29" s="105">
        <v>45657</v>
      </c>
      <c r="N29" s="59" t="s">
        <v>74</v>
      </c>
      <c r="O29" s="1"/>
      <c r="P29" s="2">
        <v>276</v>
      </c>
      <c r="Q29" s="2">
        <v>276</v>
      </c>
      <c r="R29" s="2">
        <v>276</v>
      </c>
      <c r="S29" s="2">
        <v>276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37">
        <v>48</v>
      </c>
      <c r="B30" s="31"/>
      <c r="C30" s="65" t="s">
        <v>66</v>
      </c>
      <c r="D30" s="65" t="s">
        <v>170</v>
      </c>
      <c r="E30" s="34" t="s">
        <v>164</v>
      </c>
      <c r="F30" s="34" t="s">
        <v>138</v>
      </c>
      <c r="G30" s="34" t="s">
        <v>137</v>
      </c>
      <c r="H30" s="35"/>
      <c r="I30" s="113" t="s">
        <v>207</v>
      </c>
      <c r="J30" s="115">
        <f t="shared" si="2"/>
        <v>1104</v>
      </c>
      <c r="K30" s="36"/>
      <c r="L30" s="105">
        <v>44197</v>
      </c>
      <c r="M30" s="105">
        <v>45657</v>
      </c>
      <c r="N30" s="59" t="s">
        <v>74</v>
      </c>
      <c r="O30" s="1"/>
      <c r="P30" s="2">
        <v>276</v>
      </c>
      <c r="Q30" s="2">
        <v>276</v>
      </c>
      <c r="R30" s="2">
        <v>276</v>
      </c>
      <c r="S30" s="2">
        <v>276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37">
        <v>49</v>
      </c>
      <c r="B31" s="31"/>
      <c r="C31" s="65" t="s">
        <v>70</v>
      </c>
      <c r="D31" s="65" t="s">
        <v>168</v>
      </c>
      <c r="E31" s="34" t="s">
        <v>164</v>
      </c>
      <c r="F31" s="34" t="s">
        <v>138</v>
      </c>
      <c r="G31" s="34" t="s">
        <v>137</v>
      </c>
      <c r="H31" s="35"/>
      <c r="I31" s="113" t="s">
        <v>207</v>
      </c>
      <c r="J31" s="115">
        <f t="shared" si="2"/>
        <v>280</v>
      </c>
      <c r="K31" s="36"/>
      <c r="L31" s="105">
        <v>44197</v>
      </c>
      <c r="M31" s="105">
        <v>45657</v>
      </c>
      <c r="N31" s="59" t="s">
        <v>74</v>
      </c>
      <c r="O31" s="1"/>
      <c r="P31" s="2">
        <v>70</v>
      </c>
      <c r="Q31" s="2">
        <v>70</v>
      </c>
      <c r="R31" s="2">
        <v>70</v>
      </c>
      <c r="S31" s="2">
        <v>70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37">
        <v>50</v>
      </c>
      <c r="B32" s="31"/>
      <c r="C32" s="65" t="s">
        <v>70</v>
      </c>
      <c r="D32" s="65" t="s">
        <v>170</v>
      </c>
      <c r="E32" s="34" t="s">
        <v>164</v>
      </c>
      <c r="F32" s="34" t="s">
        <v>138</v>
      </c>
      <c r="G32" s="34" t="s">
        <v>137</v>
      </c>
      <c r="H32" s="35"/>
      <c r="I32" s="113" t="s">
        <v>207</v>
      </c>
      <c r="J32" s="115">
        <f t="shared" si="2"/>
        <v>280</v>
      </c>
      <c r="K32" s="36"/>
      <c r="L32" s="105">
        <v>44197</v>
      </c>
      <c r="M32" s="105">
        <v>45657</v>
      </c>
      <c r="N32" s="59" t="s">
        <v>74</v>
      </c>
      <c r="O32" s="1"/>
      <c r="P32" s="2">
        <v>70</v>
      </c>
      <c r="Q32" s="2">
        <v>70</v>
      </c>
      <c r="R32" s="2">
        <v>70</v>
      </c>
      <c r="S32" s="2">
        <v>70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37">
        <v>120</v>
      </c>
      <c r="B33" s="31"/>
      <c r="C33" s="65" t="s">
        <v>67</v>
      </c>
      <c r="D33" s="65" t="s">
        <v>168</v>
      </c>
      <c r="E33" s="34" t="s">
        <v>164</v>
      </c>
      <c r="F33" s="34" t="s">
        <v>138</v>
      </c>
      <c r="G33" s="34" t="s">
        <v>137</v>
      </c>
      <c r="H33" s="35"/>
      <c r="I33" s="113" t="s">
        <v>207</v>
      </c>
      <c r="J33" s="115">
        <f t="shared" ref="J33:J36" si="3">SUM(O33:AC33)</f>
        <v>530</v>
      </c>
      <c r="K33" s="36"/>
      <c r="L33" s="105">
        <v>45658</v>
      </c>
      <c r="M33" s="105">
        <v>49309</v>
      </c>
      <c r="N33" s="38" t="s">
        <v>50</v>
      </c>
      <c r="O33" s="1"/>
      <c r="P33" s="2"/>
      <c r="Q33" s="2"/>
      <c r="R33" s="2"/>
      <c r="S33" s="2"/>
      <c r="T33" s="3">
        <v>53</v>
      </c>
      <c r="U33" s="3">
        <v>53</v>
      </c>
      <c r="V33" s="3">
        <v>53</v>
      </c>
      <c r="W33" s="3">
        <v>53</v>
      </c>
      <c r="X33" s="3">
        <v>53</v>
      </c>
      <c r="Y33" s="3">
        <v>53</v>
      </c>
      <c r="Z33" s="3">
        <v>53</v>
      </c>
      <c r="AA33" s="3">
        <v>53</v>
      </c>
      <c r="AB33" s="3">
        <v>53</v>
      </c>
      <c r="AC33" s="4">
        <v>53</v>
      </c>
    </row>
    <row r="34" spans="1:29" ht="65.25" customHeight="1" x14ac:dyDescent="0.25">
      <c r="A34" s="37">
        <v>121</v>
      </c>
      <c r="B34" s="31"/>
      <c r="C34" s="65" t="s">
        <v>67</v>
      </c>
      <c r="D34" s="65" t="s">
        <v>170</v>
      </c>
      <c r="E34" s="34" t="s">
        <v>164</v>
      </c>
      <c r="F34" s="34" t="s">
        <v>138</v>
      </c>
      <c r="G34" s="34" t="s">
        <v>137</v>
      </c>
      <c r="H34" s="35"/>
      <c r="I34" s="113" t="s">
        <v>207</v>
      </c>
      <c r="J34" s="115">
        <f t="shared" si="3"/>
        <v>530</v>
      </c>
      <c r="K34" s="36"/>
      <c r="L34" s="105">
        <v>45658</v>
      </c>
      <c r="M34" s="105">
        <v>49309</v>
      </c>
      <c r="N34" s="38" t="s">
        <v>50</v>
      </c>
      <c r="O34" s="1"/>
      <c r="P34" s="2"/>
      <c r="Q34" s="2"/>
      <c r="R34" s="2"/>
      <c r="S34" s="2"/>
      <c r="T34" s="3">
        <v>53</v>
      </c>
      <c r="U34" s="3">
        <v>53</v>
      </c>
      <c r="V34" s="3">
        <v>53</v>
      </c>
      <c r="W34" s="3">
        <v>53</v>
      </c>
      <c r="X34" s="3">
        <v>53</v>
      </c>
      <c r="Y34" s="3">
        <v>53</v>
      </c>
      <c r="Z34" s="3">
        <v>53</v>
      </c>
      <c r="AA34" s="3">
        <v>53</v>
      </c>
      <c r="AB34" s="3">
        <v>53</v>
      </c>
      <c r="AC34" s="4">
        <v>53</v>
      </c>
    </row>
    <row r="35" spans="1:29" ht="60" x14ac:dyDescent="0.25">
      <c r="A35" s="37">
        <v>122</v>
      </c>
      <c r="B35" s="31"/>
      <c r="C35" s="65" t="s">
        <v>68</v>
      </c>
      <c r="D35" s="65" t="s">
        <v>168</v>
      </c>
      <c r="E35" s="34" t="s">
        <v>164</v>
      </c>
      <c r="F35" s="34" t="s">
        <v>138</v>
      </c>
      <c r="G35" s="34" t="s">
        <v>137</v>
      </c>
      <c r="H35" s="35"/>
      <c r="I35" s="113" t="s">
        <v>207</v>
      </c>
      <c r="J35" s="115">
        <f t="shared" si="3"/>
        <v>1200</v>
      </c>
      <c r="K35" s="36"/>
      <c r="L35" s="105">
        <v>45658</v>
      </c>
      <c r="M35" s="105">
        <v>49309</v>
      </c>
      <c r="N35" s="38" t="s">
        <v>50</v>
      </c>
      <c r="O35" s="1"/>
      <c r="P35" s="2"/>
      <c r="Q35" s="2"/>
      <c r="R35" s="2"/>
      <c r="S35" s="2"/>
      <c r="T35" s="3">
        <v>120</v>
      </c>
      <c r="U35" s="3">
        <v>120</v>
      </c>
      <c r="V35" s="3">
        <v>120</v>
      </c>
      <c r="W35" s="3">
        <v>120</v>
      </c>
      <c r="X35" s="3">
        <v>120</v>
      </c>
      <c r="Y35" s="3">
        <v>120</v>
      </c>
      <c r="Z35" s="3">
        <v>120</v>
      </c>
      <c r="AA35" s="3">
        <v>120</v>
      </c>
      <c r="AB35" s="3">
        <v>120</v>
      </c>
      <c r="AC35" s="4">
        <v>120</v>
      </c>
    </row>
    <row r="36" spans="1:29" ht="60" x14ac:dyDescent="0.25">
      <c r="A36" s="37">
        <v>123</v>
      </c>
      <c r="B36" s="31"/>
      <c r="C36" s="65" t="s">
        <v>68</v>
      </c>
      <c r="D36" s="65" t="s">
        <v>170</v>
      </c>
      <c r="E36" s="34" t="s">
        <v>164</v>
      </c>
      <c r="F36" s="34" t="s">
        <v>138</v>
      </c>
      <c r="G36" s="34" t="s">
        <v>137</v>
      </c>
      <c r="H36" s="35"/>
      <c r="I36" s="113" t="s">
        <v>207</v>
      </c>
      <c r="J36" s="115">
        <f t="shared" si="3"/>
        <v>1200</v>
      </c>
      <c r="K36" s="36"/>
      <c r="L36" s="105">
        <v>45658</v>
      </c>
      <c r="M36" s="105">
        <v>49309</v>
      </c>
      <c r="N36" s="38" t="s">
        <v>50</v>
      </c>
      <c r="O36" s="1"/>
      <c r="P36" s="2"/>
      <c r="Q36" s="2"/>
      <c r="R36" s="2"/>
      <c r="S36" s="2"/>
      <c r="T36" s="3">
        <v>120</v>
      </c>
      <c r="U36" s="3">
        <v>120</v>
      </c>
      <c r="V36" s="3">
        <v>120</v>
      </c>
      <c r="W36" s="3">
        <v>120</v>
      </c>
      <c r="X36" s="3">
        <v>120</v>
      </c>
      <c r="Y36" s="3">
        <v>120</v>
      </c>
      <c r="Z36" s="3">
        <v>120</v>
      </c>
      <c r="AA36" s="3">
        <v>120</v>
      </c>
      <c r="AB36" s="3">
        <v>120</v>
      </c>
      <c r="AC36" s="4">
        <v>120</v>
      </c>
    </row>
    <row r="37" spans="1:29" ht="60" x14ac:dyDescent="0.25">
      <c r="A37" s="37">
        <v>124</v>
      </c>
      <c r="B37" s="31"/>
      <c r="C37" s="65" t="s">
        <v>69</v>
      </c>
      <c r="D37" s="65" t="s">
        <v>168</v>
      </c>
      <c r="E37" s="34" t="s">
        <v>164</v>
      </c>
      <c r="F37" s="34" t="s">
        <v>138</v>
      </c>
      <c r="G37" s="34" t="s">
        <v>137</v>
      </c>
      <c r="H37" s="35"/>
      <c r="I37" s="113" t="s">
        <v>207</v>
      </c>
      <c r="J37" s="115">
        <f t="shared" ref="J37" si="4">SUM(O37:AC37)</f>
        <v>1060</v>
      </c>
      <c r="K37" s="36"/>
      <c r="L37" s="105">
        <v>45658</v>
      </c>
      <c r="M37" s="105">
        <v>49309</v>
      </c>
      <c r="N37" s="38" t="s">
        <v>50</v>
      </c>
      <c r="O37" s="1"/>
      <c r="P37" s="2"/>
      <c r="Q37" s="2"/>
      <c r="R37" s="2"/>
      <c r="S37" s="2"/>
      <c r="T37" s="3">
        <v>106</v>
      </c>
      <c r="U37" s="3">
        <v>106</v>
      </c>
      <c r="V37" s="3">
        <v>106</v>
      </c>
      <c r="W37" s="3">
        <v>106</v>
      </c>
      <c r="X37" s="3">
        <v>106</v>
      </c>
      <c r="Y37" s="3">
        <v>106</v>
      </c>
      <c r="Z37" s="3">
        <v>106</v>
      </c>
      <c r="AA37" s="3">
        <v>106</v>
      </c>
      <c r="AB37" s="3">
        <v>106</v>
      </c>
      <c r="AC37" s="4">
        <v>106</v>
      </c>
    </row>
    <row r="38" spans="1:29" ht="60" x14ac:dyDescent="0.25">
      <c r="A38" s="37">
        <v>125</v>
      </c>
      <c r="B38" s="31"/>
      <c r="C38" s="65" t="s">
        <v>69</v>
      </c>
      <c r="D38" s="65" t="s">
        <v>170</v>
      </c>
      <c r="E38" s="34" t="s">
        <v>164</v>
      </c>
      <c r="F38" s="34" t="s">
        <v>138</v>
      </c>
      <c r="G38" s="34" t="s">
        <v>137</v>
      </c>
      <c r="H38" s="35"/>
      <c r="I38" s="113" t="s">
        <v>207</v>
      </c>
      <c r="J38" s="115">
        <f t="shared" ref="J38:J40" si="5">SUM(O38:AC38)</f>
        <v>1060</v>
      </c>
      <c r="K38" s="36"/>
      <c r="L38" s="105">
        <v>45658</v>
      </c>
      <c r="M38" s="105">
        <v>49309</v>
      </c>
      <c r="N38" s="38" t="s">
        <v>50</v>
      </c>
      <c r="O38" s="1"/>
      <c r="P38" s="2"/>
      <c r="Q38" s="2"/>
      <c r="R38" s="2"/>
      <c r="S38" s="2"/>
      <c r="T38" s="3">
        <v>106</v>
      </c>
      <c r="U38" s="3">
        <v>106</v>
      </c>
      <c r="V38" s="3">
        <v>106</v>
      </c>
      <c r="W38" s="3">
        <v>106</v>
      </c>
      <c r="X38" s="3">
        <v>106</v>
      </c>
      <c r="Y38" s="3">
        <v>106</v>
      </c>
      <c r="Z38" s="3">
        <v>106</v>
      </c>
      <c r="AA38" s="3">
        <v>106</v>
      </c>
      <c r="AB38" s="3">
        <v>106</v>
      </c>
      <c r="AC38" s="4">
        <v>106</v>
      </c>
    </row>
    <row r="39" spans="1:29" ht="60" x14ac:dyDescent="0.25">
      <c r="A39" s="37">
        <v>126</v>
      </c>
      <c r="B39" s="31"/>
      <c r="C39" s="65" t="s">
        <v>66</v>
      </c>
      <c r="D39" s="65" t="s">
        <v>168</v>
      </c>
      <c r="E39" s="34" t="s">
        <v>164</v>
      </c>
      <c r="F39" s="34" t="s">
        <v>138</v>
      </c>
      <c r="G39" s="34" t="s">
        <v>137</v>
      </c>
      <c r="H39" s="35"/>
      <c r="I39" s="113" t="s">
        <v>207</v>
      </c>
      <c r="J39" s="115">
        <f>SUM(O39:AC39)</f>
        <v>3020</v>
      </c>
      <c r="K39" s="36"/>
      <c r="L39" s="105">
        <v>45658</v>
      </c>
      <c r="M39" s="105">
        <v>49309</v>
      </c>
      <c r="N39" s="38" t="s">
        <v>50</v>
      </c>
      <c r="O39" s="1"/>
      <c r="P39" s="2"/>
      <c r="Q39" s="2"/>
      <c r="R39" s="2"/>
      <c r="S39" s="2"/>
      <c r="T39" s="3">
        <v>302</v>
      </c>
      <c r="U39" s="3">
        <v>302</v>
      </c>
      <c r="V39" s="3">
        <v>302</v>
      </c>
      <c r="W39" s="3">
        <v>302</v>
      </c>
      <c r="X39" s="3">
        <v>302</v>
      </c>
      <c r="Y39" s="3">
        <v>302</v>
      </c>
      <c r="Z39" s="3">
        <v>302</v>
      </c>
      <c r="AA39" s="3">
        <v>302</v>
      </c>
      <c r="AB39" s="3">
        <v>302</v>
      </c>
      <c r="AC39" s="4">
        <v>302</v>
      </c>
    </row>
    <row r="40" spans="1:29" ht="60" x14ac:dyDescent="0.25">
      <c r="A40" s="37">
        <v>127</v>
      </c>
      <c r="B40" s="31"/>
      <c r="C40" s="65" t="s">
        <v>66</v>
      </c>
      <c r="D40" s="65" t="s">
        <v>170</v>
      </c>
      <c r="E40" s="34" t="s">
        <v>164</v>
      </c>
      <c r="F40" s="34" t="s">
        <v>138</v>
      </c>
      <c r="G40" s="34" t="s">
        <v>137</v>
      </c>
      <c r="H40" s="35"/>
      <c r="I40" s="113" t="s">
        <v>207</v>
      </c>
      <c r="J40" s="115">
        <f t="shared" si="5"/>
        <v>3020</v>
      </c>
      <c r="K40" s="36"/>
      <c r="L40" s="105">
        <v>45658</v>
      </c>
      <c r="M40" s="105">
        <v>49309</v>
      </c>
      <c r="N40" s="38" t="s">
        <v>50</v>
      </c>
      <c r="O40" s="1"/>
      <c r="P40" s="2"/>
      <c r="Q40" s="2"/>
      <c r="R40" s="2"/>
      <c r="S40" s="2"/>
      <c r="T40" s="3">
        <v>302</v>
      </c>
      <c r="U40" s="3">
        <v>302</v>
      </c>
      <c r="V40" s="3">
        <v>302</v>
      </c>
      <c r="W40" s="3">
        <v>302</v>
      </c>
      <c r="X40" s="3">
        <v>302</v>
      </c>
      <c r="Y40" s="3">
        <v>302</v>
      </c>
      <c r="Z40" s="3">
        <v>302</v>
      </c>
      <c r="AA40" s="3">
        <v>302</v>
      </c>
      <c r="AB40" s="3">
        <v>302</v>
      </c>
      <c r="AC40" s="4">
        <v>302</v>
      </c>
    </row>
    <row r="41" spans="1:29" ht="60" x14ac:dyDescent="0.25">
      <c r="A41" s="37">
        <v>128</v>
      </c>
      <c r="B41" s="31"/>
      <c r="C41" s="65" t="s">
        <v>70</v>
      </c>
      <c r="D41" s="65" t="s">
        <v>168</v>
      </c>
      <c r="E41" s="34" t="s">
        <v>164</v>
      </c>
      <c r="F41" s="34" t="s">
        <v>138</v>
      </c>
      <c r="G41" s="34" t="s">
        <v>137</v>
      </c>
      <c r="H41" s="35"/>
      <c r="I41" s="113" t="s">
        <v>207</v>
      </c>
      <c r="J41" s="115">
        <f t="shared" ref="J41:J42" si="6">SUM(O41:AC41)</f>
        <v>600</v>
      </c>
      <c r="K41" s="36"/>
      <c r="L41" s="105">
        <v>45658</v>
      </c>
      <c r="M41" s="105">
        <v>49309</v>
      </c>
      <c r="N41" s="38" t="s">
        <v>50</v>
      </c>
      <c r="O41" s="1"/>
      <c r="P41" s="2"/>
      <c r="Q41" s="2"/>
      <c r="R41" s="2"/>
      <c r="S41" s="2"/>
      <c r="T41" s="3">
        <v>60</v>
      </c>
      <c r="U41" s="3">
        <v>60</v>
      </c>
      <c r="V41" s="3">
        <v>60</v>
      </c>
      <c r="W41" s="3">
        <v>60</v>
      </c>
      <c r="X41" s="3">
        <v>60</v>
      </c>
      <c r="Y41" s="3">
        <v>60</v>
      </c>
      <c r="Z41" s="3">
        <v>60</v>
      </c>
      <c r="AA41" s="3">
        <v>60</v>
      </c>
      <c r="AB41" s="3">
        <v>60</v>
      </c>
      <c r="AC41" s="4">
        <v>60</v>
      </c>
    </row>
    <row r="42" spans="1:29" ht="60" x14ac:dyDescent="0.25">
      <c r="A42" s="37">
        <v>129</v>
      </c>
      <c r="B42" s="31"/>
      <c r="C42" s="65" t="s">
        <v>70</v>
      </c>
      <c r="D42" s="65" t="s">
        <v>170</v>
      </c>
      <c r="E42" s="34" t="s">
        <v>164</v>
      </c>
      <c r="F42" s="34" t="s">
        <v>138</v>
      </c>
      <c r="G42" s="34" t="s">
        <v>137</v>
      </c>
      <c r="H42" s="35"/>
      <c r="I42" s="113" t="s">
        <v>207</v>
      </c>
      <c r="J42" s="115">
        <f t="shared" si="6"/>
        <v>600</v>
      </c>
      <c r="K42" s="36"/>
      <c r="L42" s="105">
        <v>45658</v>
      </c>
      <c r="M42" s="105">
        <v>49309</v>
      </c>
      <c r="N42" s="38" t="s">
        <v>50</v>
      </c>
      <c r="O42" s="1"/>
      <c r="P42" s="2"/>
      <c r="Q42" s="2"/>
      <c r="R42" s="2"/>
      <c r="S42" s="2"/>
      <c r="T42" s="3">
        <v>60</v>
      </c>
      <c r="U42" s="3">
        <v>60</v>
      </c>
      <c r="V42" s="3">
        <v>60</v>
      </c>
      <c r="W42" s="3">
        <v>60</v>
      </c>
      <c r="X42" s="3">
        <v>60</v>
      </c>
      <c r="Y42" s="3">
        <v>60</v>
      </c>
      <c r="Z42" s="3">
        <v>60</v>
      </c>
      <c r="AA42" s="3">
        <v>60</v>
      </c>
      <c r="AB42" s="3">
        <v>60</v>
      </c>
      <c r="AC42" s="4">
        <v>60</v>
      </c>
    </row>
    <row r="43" spans="1:29" x14ac:dyDescent="0.25">
      <c r="A43" s="48"/>
      <c r="B43" s="49" t="s">
        <v>2</v>
      </c>
      <c r="C43" s="44"/>
      <c r="D43" s="44"/>
      <c r="E43" s="44"/>
      <c r="F43" s="44"/>
      <c r="G43" s="44"/>
      <c r="H43" s="50"/>
      <c r="I43" s="111"/>
      <c r="J43" s="124"/>
      <c r="K43" s="50"/>
      <c r="L43" s="109"/>
      <c r="M43" s="10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131"/>
    </row>
    <row r="44" spans="1:29" ht="45" x14ac:dyDescent="0.25">
      <c r="A44" s="30">
        <v>6</v>
      </c>
      <c r="B44" s="31"/>
      <c r="C44" s="65" t="s">
        <v>239</v>
      </c>
      <c r="D44" s="65" t="s">
        <v>240</v>
      </c>
      <c r="E44" s="34" t="s">
        <v>143</v>
      </c>
      <c r="F44" s="34" t="s">
        <v>141</v>
      </c>
      <c r="G44" s="34" t="s">
        <v>142</v>
      </c>
      <c r="H44" s="35"/>
      <c r="I44" s="113" t="s">
        <v>207</v>
      </c>
      <c r="J44" s="115">
        <f t="shared" ref="J44:J49" si="7">SUM(O44:AC44)</f>
        <v>1420</v>
      </c>
      <c r="K44" s="36"/>
      <c r="L44" s="106">
        <v>43831</v>
      </c>
      <c r="M44" s="107">
        <v>44196</v>
      </c>
      <c r="N44" s="38" t="s">
        <v>49</v>
      </c>
      <c r="O44" s="1">
        <v>1420</v>
      </c>
      <c r="P44" s="2"/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45" x14ac:dyDescent="0.25">
      <c r="A45" s="30">
        <v>7</v>
      </c>
      <c r="B45" s="31"/>
      <c r="C45" s="65" t="s">
        <v>68</v>
      </c>
      <c r="D45" s="65" t="s">
        <v>241</v>
      </c>
      <c r="E45" s="34" t="s">
        <v>143</v>
      </c>
      <c r="F45" s="34" t="s">
        <v>141</v>
      </c>
      <c r="G45" s="34" t="s">
        <v>142</v>
      </c>
      <c r="H45" s="35"/>
      <c r="I45" s="113" t="s">
        <v>207</v>
      </c>
      <c r="J45" s="115">
        <f t="shared" si="7"/>
        <v>293</v>
      </c>
      <c r="K45" s="36"/>
      <c r="L45" s="106">
        <v>43831</v>
      </c>
      <c r="M45" s="107">
        <v>44196</v>
      </c>
      <c r="N45" s="38" t="s">
        <v>49</v>
      </c>
      <c r="O45" s="1">
        <v>293</v>
      </c>
      <c r="P45" s="2"/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8</v>
      </c>
      <c r="B46" s="31"/>
      <c r="C46" s="65" t="s">
        <v>69</v>
      </c>
      <c r="D46" s="65" t="s">
        <v>241</v>
      </c>
      <c r="E46" s="34" t="s">
        <v>143</v>
      </c>
      <c r="F46" s="34" t="s">
        <v>141</v>
      </c>
      <c r="G46" s="34" t="s">
        <v>142</v>
      </c>
      <c r="H46" s="35"/>
      <c r="I46" s="113" t="s">
        <v>207</v>
      </c>
      <c r="J46" s="115">
        <f t="shared" si="7"/>
        <v>55</v>
      </c>
      <c r="K46" s="36"/>
      <c r="L46" s="106">
        <v>43831</v>
      </c>
      <c r="M46" s="107">
        <v>44196</v>
      </c>
      <c r="N46" s="38" t="s">
        <v>49</v>
      </c>
      <c r="O46" s="1">
        <v>55</v>
      </c>
      <c r="P46" s="2"/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9</v>
      </c>
      <c r="B47" s="31"/>
      <c r="C47" s="65" t="s">
        <v>70</v>
      </c>
      <c r="D47" s="65" t="s">
        <v>241</v>
      </c>
      <c r="E47" s="34" t="s">
        <v>143</v>
      </c>
      <c r="F47" s="34" t="s">
        <v>141</v>
      </c>
      <c r="G47" s="34" t="s">
        <v>142</v>
      </c>
      <c r="H47" s="35"/>
      <c r="I47" s="113" t="s">
        <v>207</v>
      </c>
      <c r="J47" s="115">
        <f t="shared" si="7"/>
        <v>48</v>
      </c>
      <c r="K47" s="36"/>
      <c r="L47" s="106">
        <v>43831</v>
      </c>
      <c r="M47" s="107">
        <v>44196</v>
      </c>
      <c r="N47" s="38" t="s">
        <v>49</v>
      </c>
      <c r="O47" s="1">
        <v>48</v>
      </c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10</v>
      </c>
      <c r="B48" s="31"/>
      <c r="C48" s="65" t="s">
        <v>67</v>
      </c>
      <c r="D48" s="65" t="s">
        <v>241</v>
      </c>
      <c r="E48" s="34" t="s">
        <v>143</v>
      </c>
      <c r="F48" s="34" t="s">
        <v>141</v>
      </c>
      <c r="G48" s="34" t="s">
        <v>142</v>
      </c>
      <c r="H48" s="35"/>
      <c r="I48" s="113" t="s">
        <v>207</v>
      </c>
      <c r="J48" s="115">
        <f t="shared" si="7"/>
        <v>33</v>
      </c>
      <c r="K48" s="36"/>
      <c r="L48" s="106">
        <v>43831</v>
      </c>
      <c r="M48" s="107">
        <v>44196</v>
      </c>
      <c r="N48" s="38" t="s">
        <v>49</v>
      </c>
      <c r="O48" s="1">
        <v>33</v>
      </c>
      <c r="P48" s="2"/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11</v>
      </c>
      <c r="B49" s="31"/>
      <c r="C49" s="65" t="s">
        <v>67</v>
      </c>
      <c r="D49" s="65" t="s">
        <v>242</v>
      </c>
      <c r="E49" s="34" t="s">
        <v>143</v>
      </c>
      <c r="F49" s="34" t="s">
        <v>141</v>
      </c>
      <c r="G49" s="34" t="s">
        <v>142</v>
      </c>
      <c r="H49" s="35"/>
      <c r="I49" s="113" t="s">
        <v>207</v>
      </c>
      <c r="J49" s="115">
        <f t="shared" si="7"/>
        <v>18</v>
      </c>
      <c r="K49" s="36"/>
      <c r="L49" s="106">
        <v>43831</v>
      </c>
      <c r="M49" s="107">
        <v>44196</v>
      </c>
      <c r="N49" s="38" t="s">
        <v>49</v>
      </c>
      <c r="O49" s="1">
        <v>18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7">
        <v>51</v>
      </c>
      <c r="B50" s="31"/>
      <c r="C50" s="65" t="s">
        <v>95</v>
      </c>
      <c r="D50" s="65" t="s">
        <v>215</v>
      </c>
      <c r="E50" s="34" t="s">
        <v>143</v>
      </c>
      <c r="F50" s="34" t="s">
        <v>141</v>
      </c>
      <c r="G50" s="34" t="s">
        <v>142</v>
      </c>
      <c r="H50" s="35"/>
      <c r="I50" s="113" t="s">
        <v>207</v>
      </c>
      <c r="J50" s="115">
        <f t="shared" ref="J50:J51" si="8">SUM(O50:AC50)</f>
        <v>232</v>
      </c>
      <c r="K50" s="36"/>
      <c r="L50" s="106">
        <v>44197</v>
      </c>
      <c r="M50" s="107">
        <v>44561</v>
      </c>
      <c r="N50" s="38" t="s">
        <v>74</v>
      </c>
      <c r="O50" s="1"/>
      <c r="P50" s="2">
        <v>232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7">
        <v>52</v>
      </c>
      <c r="B51" s="31"/>
      <c r="C51" s="65" t="s">
        <v>97</v>
      </c>
      <c r="D51" s="137" t="s">
        <v>216</v>
      </c>
      <c r="E51" s="34" t="s">
        <v>143</v>
      </c>
      <c r="F51" s="34" t="s">
        <v>141</v>
      </c>
      <c r="G51" s="34" t="s">
        <v>142</v>
      </c>
      <c r="H51" s="35"/>
      <c r="I51" s="113" t="s">
        <v>207</v>
      </c>
      <c r="J51" s="115">
        <f t="shared" si="8"/>
        <v>83</v>
      </c>
      <c r="K51" s="36"/>
      <c r="L51" s="106">
        <v>44197</v>
      </c>
      <c r="M51" s="107">
        <v>44561</v>
      </c>
      <c r="N51" s="38" t="s">
        <v>74</v>
      </c>
      <c r="O51" s="1"/>
      <c r="P51" s="2">
        <v>83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7">
        <v>53</v>
      </c>
      <c r="B52" s="31"/>
      <c r="C52" s="65" t="s">
        <v>99</v>
      </c>
      <c r="D52" s="137" t="s">
        <v>235</v>
      </c>
      <c r="E52" s="34" t="s">
        <v>140</v>
      </c>
      <c r="F52" s="34" t="s">
        <v>141</v>
      </c>
      <c r="G52" s="34" t="s">
        <v>142</v>
      </c>
      <c r="H52" s="35"/>
      <c r="I52" s="113" t="s">
        <v>207</v>
      </c>
      <c r="J52" s="115">
        <f t="shared" ref="J52" si="9">SUM(O52:AC52)</f>
        <v>448</v>
      </c>
      <c r="K52" s="36"/>
      <c r="L52" s="106">
        <v>44197</v>
      </c>
      <c r="M52" s="107">
        <v>44561</v>
      </c>
      <c r="N52" s="38" t="s">
        <v>74</v>
      </c>
      <c r="O52" s="1"/>
      <c r="P52" s="2">
        <v>448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7">
        <v>56</v>
      </c>
      <c r="B53" s="31"/>
      <c r="C53" s="65" t="s">
        <v>96</v>
      </c>
      <c r="D53" s="65" t="s">
        <v>195</v>
      </c>
      <c r="E53" s="34" t="s">
        <v>143</v>
      </c>
      <c r="F53" s="34" t="s">
        <v>141</v>
      </c>
      <c r="G53" s="34" t="s">
        <v>142</v>
      </c>
      <c r="H53" s="35"/>
      <c r="I53" s="113" t="s">
        <v>207</v>
      </c>
      <c r="J53" s="115">
        <f t="shared" ref="J53" si="10">SUM(O53:AC53)</f>
        <v>116</v>
      </c>
      <c r="K53" s="35"/>
      <c r="L53" s="106">
        <v>44197</v>
      </c>
      <c r="M53" s="107">
        <v>44561</v>
      </c>
      <c r="N53" s="38" t="s">
        <v>74</v>
      </c>
      <c r="O53" s="1"/>
      <c r="P53" s="2">
        <v>116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45" x14ac:dyDescent="0.25">
      <c r="A54" s="37">
        <v>57</v>
      </c>
      <c r="B54" s="31"/>
      <c r="C54" s="65" t="s">
        <v>103</v>
      </c>
      <c r="D54" s="65" t="s">
        <v>93</v>
      </c>
      <c r="E54" s="34" t="s">
        <v>140</v>
      </c>
      <c r="F54" s="34" t="s">
        <v>141</v>
      </c>
      <c r="G54" s="34" t="s">
        <v>142</v>
      </c>
      <c r="H54" s="35"/>
      <c r="I54" s="113" t="s">
        <v>207</v>
      </c>
      <c r="J54" s="115">
        <f>SUM(O54:AC54)</f>
        <v>58</v>
      </c>
      <c r="K54" s="35"/>
      <c r="L54" s="105">
        <v>44197</v>
      </c>
      <c r="M54" s="105">
        <v>44561</v>
      </c>
      <c r="N54" s="38" t="s">
        <v>74</v>
      </c>
      <c r="O54" s="1"/>
      <c r="P54" s="2">
        <v>58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7">
        <v>58</v>
      </c>
      <c r="B55" s="31"/>
      <c r="C55" s="65" t="s">
        <v>103</v>
      </c>
      <c r="D55" s="65" t="s">
        <v>195</v>
      </c>
      <c r="E55" s="34" t="s">
        <v>143</v>
      </c>
      <c r="F55" s="34" t="s">
        <v>141</v>
      </c>
      <c r="G55" s="34" t="s">
        <v>142</v>
      </c>
      <c r="H55" s="35"/>
      <c r="I55" s="113" t="s">
        <v>207</v>
      </c>
      <c r="J55" s="115">
        <f>SUM(O55:AC55)</f>
        <v>282</v>
      </c>
      <c r="K55" s="35"/>
      <c r="L55" s="105">
        <v>44197</v>
      </c>
      <c r="M55" s="105">
        <v>44561</v>
      </c>
      <c r="N55" s="38" t="s">
        <v>74</v>
      </c>
      <c r="O55" s="1"/>
      <c r="P55" s="2">
        <v>282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7">
        <v>59</v>
      </c>
      <c r="B56" s="31"/>
      <c r="C56" s="65" t="s">
        <v>99</v>
      </c>
      <c r="D56" s="65" t="s">
        <v>105</v>
      </c>
      <c r="E56" s="34" t="s">
        <v>140</v>
      </c>
      <c r="F56" s="34" t="s">
        <v>141</v>
      </c>
      <c r="G56" s="34" t="s">
        <v>142</v>
      </c>
      <c r="H56" s="35"/>
      <c r="I56" s="113" t="s">
        <v>207</v>
      </c>
      <c r="J56" s="115">
        <f t="shared" ref="J56:J57" si="11">SUM(O56:AC56)</f>
        <v>137</v>
      </c>
      <c r="K56" s="35"/>
      <c r="L56" s="106">
        <v>44197</v>
      </c>
      <c r="M56" s="107">
        <v>44561</v>
      </c>
      <c r="N56" s="38" t="s">
        <v>74</v>
      </c>
      <c r="O56" s="1"/>
      <c r="P56" s="2">
        <v>137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23"/>
    </row>
    <row r="57" spans="1:29" ht="45" x14ac:dyDescent="0.25">
      <c r="A57" s="37">
        <v>60</v>
      </c>
      <c r="B57" s="31"/>
      <c r="C57" s="65" t="s">
        <v>99</v>
      </c>
      <c r="D57" s="65" t="s">
        <v>195</v>
      </c>
      <c r="E57" s="34" t="s">
        <v>143</v>
      </c>
      <c r="F57" s="34" t="s">
        <v>141</v>
      </c>
      <c r="G57" s="34" t="s">
        <v>142</v>
      </c>
      <c r="H57" s="35"/>
      <c r="I57" s="113" t="s">
        <v>207</v>
      </c>
      <c r="J57" s="115">
        <f t="shared" si="11"/>
        <v>116</v>
      </c>
      <c r="K57" s="35"/>
      <c r="L57" s="106">
        <v>44197</v>
      </c>
      <c r="M57" s="107">
        <v>44561</v>
      </c>
      <c r="N57" s="38" t="s">
        <v>74</v>
      </c>
      <c r="O57" s="1"/>
      <c r="P57" s="2">
        <v>116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23"/>
    </row>
    <row r="58" spans="1:29" ht="45" x14ac:dyDescent="0.25">
      <c r="A58" s="37">
        <v>63</v>
      </c>
      <c r="B58" s="31"/>
      <c r="C58" s="65" t="s">
        <v>108</v>
      </c>
      <c r="D58" s="65" t="s">
        <v>195</v>
      </c>
      <c r="E58" s="34" t="s">
        <v>143</v>
      </c>
      <c r="F58" s="34" t="s">
        <v>141</v>
      </c>
      <c r="G58" s="34" t="s">
        <v>142</v>
      </c>
      <c r="H58" s="35"/>
      <c r="I58" s="113" t="s">
        <v>207</v>
      </c>
      <c r="J58" s="115">
        <f t="shared" ref="J58:J68" si="12">SUM(O58:AC58)</f>
        <v>282</v>
      </c>
      <c r="K58" s="35"/>
      <c r="L58" s="105">
        <v>44197</v>
      </c>
      <c r="M58" s="105">
        <v>44561</v>
      </c>
      <c r="N58" s="38" t="s">
        <v>74</v>
      </c>
      <c r="O58" s="1"/>
      <c r="P58" s="2">
        <v>282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7">
        <v>64</v>
      </c>
      <c r="B59" s="31"/>
      <c r="C59" s="65" t="s">
        <v>67</v>
      </c>
      <c r="D59" s="65" t="s">
        <v>169</v>
      </c>
      <c r="E59" s="34" t="s">
        <v>143</v>
      </c>
      <c r="F59" s="34" t="s">
        <v>141</v>
      </c>
      <c r="G59" s="34" t="s">
        <v>142</v>
      </c>
      <c r="H59" s="35"/>
      <c r="I59" s="113" t="s">
        <v>207</v>
      </c>
      <c r="J59" s="115">
        <f t="shared" si="12"/>
        <v>248</v>
      </c>
      <c r="K59" s="36"/>
      <c r="L59" s="105">
        <v>44197</v>
      </c>
      <c r="M59" s="105">
        <v>45657</v>
      </c>
      <c r="N59" s="59" t="s">
        <v>74</v>
      </c>
      <c r="O59" s="1"/>
      <c r="P59" s="2">
        <v>62</v>
      </c>
      <c r="Q59" s="2">
        <v>62</v>
      </c>
      <c r="R59" s="2">
        <v>62</v>
      </c>
      <c r="S59" s="2">
        <v>62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7">
        <v>65</v>
      </c>
      <c r="B60" s="31"/>
      <c r="C60" s="65" t="s">
        <v>67</v>
      </c>
      <c r="D60" s="65" t="s">
        <v>171</v>
      </c>
      <c r="E60" s="34" t="s">
        <v>143</v>
      </c>
      <c r="F60" s="34" t="s">
        <v>141</v>
      </c>
      <c r="G60" s="34" t="s">
        <v>142</v>
      </c>
      <c r="H60" s="35"/>
      <c r="I60" s="113" t="s">
        <v>207</v>
      </c>
      <c r="J60" s="115">
        <f t="shared" si="12"/>
        <v>248</v>
      </c>
      <c r="K60" s="36"/>
      <c r="L60" s="105">
        <v>44197</v>
      </c>
      <c r="M60" s="105">
        <v>45657</v>
      </c>
      <c r="N60" s="59" t="s">
        <v>74</v>
      </c>
      <c r="O60" s="1"/>
      <c r="P60" s="2">
        <v>62</v>
      </c>
      <c r="Q60" s="2">
        <v>62</v>
      </c>
      <c r="R60" s="2">
        <v>62</v>
      </c>
      <c r="S60" s="2">
        <v>62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37">
        <v>66</v>
      </c>
      <c r="B61" s="31"/>
      <c r="C61" s="65" t="s">
        <v>68</v>
      </c>
      <c r="D61" s="65" t="s">
        <v>169</v>
      </c>
      <c r="E61" s="34" t="s">
        <v>143</v>
      </c>
      <c r="F61" s="34" t="s">
        <v>141</v>
      </c>
      <c r="G61" s="34" t="s">
        <v>142</v>
      </c>
      <c r="H61" s="35"/>
      <c r="I61" s="113" t="s">
        <v>207</v>
      </c>
      <c r="J61" s="115">
        <f t="shared" si="12"/>
        <v>556</v>
      </c>
      <c r="K61" s="36"/>
      <c r="L61" s="105">
        <v>44197</v>
      </c>
      <c r="M61" s="105">
        <v>45657</v>
      </c>
      <c r="N61" s="59" t="s">
        <v>74</v>
      </c>
      <c r="O61" s="1"/>
      <c r="P61" s="2">
        <v>139</v>
      </c>
      <c r="Q61" s="2">
        <v>139</v>
      </c>
      <c r="R61" s="2">
        <v>139</v>
      </c>
      <c r="S61" s="2">
        <v>139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37">
        <v>67</v>
      </c>
      <c r="B62" s="31"/>
      <c r="C62" s="65" t="s">
        <v>68</v>
      </c>
      <c r="D62" s="65" t="s">
        <v>171</v>
      </c>
      <c r="E62" s="34" t="s">
        <v>143</v>
      </c>
      <c r="F62" s="34" t="s">
        <v>141</v>
      </c>
      <c r="G62" s="34" t="s">
        <v>142</v>
      </c>
      <c r="H62" s="35"/>
      <c r="I62" s="113" t="s">
        <v>207</v>
      </c>
      <c r="J62" s="115">
        <f t="shared" si="12"/>
        <v>556</v>
      </c>
      <c r="K62" s="36"/>
      <c r="L62" s="105">
        <v>44197</v>
      </c>
      <c r="M62" s="105">
        <v>45657</v>
      </c>
      <c r="N62" s="59" t="s">
        <v>74</v>
      </c>
      <c r="O62" s="1"/>
      <c r="P62" s="2">
        <v>139</v>
      </c>
      <c r="Q62" s="2">
        <v>139</v>
      </c>
      <c r="R62" s="2">
        <v>139</v>
      </c>
      <c r="S62" s="2">
        <v>139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37">
        <v>68</v>
      </c>
      <c r="B63" s="31"/>
      <c r="C63" s="65" t="s">
        <v>69</v>
      </c>
      <c r="D63" s="65" t="s">
        <v>169</v>
      </c>
      <c r="E63" s="34" t="s">
        <v>143</v>
      </c>
      <c r="F63" s="34" t="s">
        <v>141</v>
      </c>
      <c r="G63" s="34" t="s">
        <v>142</v>
      </c>
      <c r="H63" s="35"/>
      <c r="I63" s="113" t="s">
        <v>207</v>
      </c>
      <c r="J63" s="115">
        <f t="shared" si="12"/>
        <v>488</v>
      </c>
      <c r="K63" s="36"/>
      <c r="L63" s="105">
        <v>44197</v>
      </c>
      <c r="M63" s="105">
        <v>45657</v>
      </c>
      <c r="N63" s="59" t="s">
        <v>74</v>
      </c>
      <c r="O63" s="1"/>
      <c r="P63" s="2">
        <v>122</v>
      </c>
      <c r="Q63" s="2">
        <v>122</v>
      </c>
      <c r="R63" s="2">
        <v>122</v>
      </c>
      <c r="S63" s="2">
        <v>122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37">
        <v>69</v>
      </c>
      <c r="B64" s="31"/>
      <c r="C64" s="65" t="s">
        <v>69</v>
      </c>
      <c r="D64" s="65" t="s">
        <v>171</v>
      </c>
      <c r="E64" s="34" t="s">
        <v>143</v>
      </c>
      <c r="F64" s="34" t="s">
        <v>141</v>
      </c>
      <c r="G64" s="34" t="s">
        <v>142</v>
      </c>
      <c r="H64" s="35"/>
      <c r="I64" s="113" t="s">
        <v>207</v>
      </c>
      <c r="J64" s="115">
        <f t="shared" si="12"/>
        <v>488</v>
      </c>
      <c r="K64" s="36"/>
      <c r="L64" s="105">
        <v>44197</v>
      </c>
      <c r="M64" s="105">
        <v>45657</v>
      </c>
      <c r="N64" s="59" t="s">
        <v>74</v>
      </c>
      <c r="O64" s="1"/>
      <c r="P64" s="2">
        <v>122</v>
      </c>
      <c r="Q64" s="2">
        <v>122</v>
      </c>
      <c r="R64" s="2">
        <v>122</v>
      </c>
      <c r="S64" s="2">
        <v>122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37">
        <v>70</v>
      </c>
      <c r="B65" s="31"/>
      <c r="C65" s="65" t="s">
        <v>66</v>
      </c>
      <c r="D65" s="65" t="s">
        <v>169</v>
      </c>
      <c r="E65" s="34" t="s">
        <v>143</v>
      </c>
      <c r="F65" s="34" t="s">
        <v>141</v>
      </c>
      <c r="G65" s="34" t="s">
        <v>142</v>
      </c>
      <c r="H65" s="35"/>
      <c r="I65" s="113" t="s">
        <v>207</v>
      </c>
      <c r="J65" s="115">
        <f t="shared" si="12"/>
        <v>804</v>
      </c>
      <c r="K65" s="36"/>
      <c r="L65" s="105">
        <v>44197</v>
      </c>
      <c r="M65" s="105">
        <v>45657</v>
      </c>
      <c r="N65" s="59" t="s">
        <v>74</v>
      </c>
      <c r="O65" s="1"/>
      <c r="P65" s="2">
        <v>201</v>
      </c>
      <c r="Q65" s="2">
        <v>201</v>
      </c>
      <c r="R65" s="2">
        <v>201</v>
      </c>
      <c r="S65" s="2">
        <v>201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37">
        <v>71</v>
      </c>
      <c r="B66" s="31"/>
      <c r="C66" s="65" t="s">
        <v>66</v>
      </c>
      <c r="D66" s="65" t="s">
        <v>171</v>
      </c>
      <c r="E66" s="34" t="s">
        <v>143</v>
      </c>
      <c r="F66" s="34" t="s">
        <v>141</v>
      </c>
      <c r="G66" s="34" t="s">
        <v>142</v>
      </c>
      <c r="H66" s="35"/>
      <c r="I66" s="113" t="s">
        <v>207</v>
      </c>
      <c r="J66" s="115">
        <f t="shared" si="12"/>
        <v>1168</v>
      </c>
      <c r="K66" s="36"/>
      <c r="L66" s="105">
        <v>44197</v>
      </c>
      <c r="M66" s="105">
        <v>45657</v>
      </c>
      <c r="N66" s="59" t="s">
        <v>74</v>
      </c>
      <c r="O66" s="1"/>
      <c r="P66" s="2">
        <v>292</v>
      </c>
      <c r="Q66" s="2">
        <v>292</v>
      </c>
      <c r="R66" s="2">
        <v>292</v>
      </c>
      <c r="S66" s="2">
        <v>292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7">
        <v>72</v>
      </c>
      <c r="B67" s="31"/>
      <c r="C67" s="65" t="s">
        <v>70</v>
      </c>
      <c r="D67" s="65" t="s">
        <v>169</v>
      </c>
      <c r="E67" s="34" t="s">
        <v>143</v>
      </c>
      <c r="F67" s="34" t="s">
        <v>141</v>
      </c>
      <c r="G67" s="34" t="s">
        <v>142</v>
      </c>
      <c r="H67" s="35"/>
      <c r="I67" s="113" t="s">
        <v>207</v>
      </c>
      <c r="J67" s="115">
        <f t="shared" si="12"/>
        <v>280</v>
      </c>
      <c r="K67" s="36"/>
      <c r="L67" s="105">
        <v>44197</v>
      </c>
      <c r="M67" s="105">
        <v>45657</v>
      </c>
      <c r="N67" s="59" t="s">
        <v>74</v>
      </c>
      <c r="O67" s="1"/>
      <c r="P67" s="2">
        <v>70</v>
      </c>
      <c r="Q67" s="2">
        <v>70</v>
      </c>
      <c r="R67" s="2">
        <v>70</v>
      </c>
      <c r="S67" s="2">
        <v>70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7">
        <v>73</v>
      </c>
      <c r="B68" s="31"/>
      <c r="C68" s="65" t="s">
        <v>70</v>
      </c>
      <c r="D68" s="65" t="s">
        <v>171</v>
      </c>
      <c r="E68" s="34" t="s">
        <v>143</v>
      </c>
      <c r="F68" s="34" t="s">
        <v>141</v>
      </c>
      <c r="G68" s="34" t="s">
        <v>142</v>
      </c>
      <c r="H68" s="35"/>
      <c r="I68" s="113" t="s">
        <v>207</v>
      </c>
      <c r="J68" s="115">
        <f t="shared" si="12"/>
        <v>280</v>
      </c>
      <c r="K68" s="36"/>
      <c r="L68" s="105">
        <v>44197</v>
      </c>
      <c r="M68" s="105">
        <v>45657</v>
      </c>
      <c r="N68" s="59" t="s">
        <v>74</v>
      </c>
      <c r="O68" s="1"/>
      <c r="P68" s="2">
        <v>70</v>
      </c>
      <c r="Q68" s="2">
        <v>70</v>
      </c>
      <c r="R68" s="2">
        <v>70</v>
      </c>
      <c r="S68" s="2">
        <v>70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7">
        <v>95</v>
      </c>
      <c r="B69" s="31"/>
      <c r="C69" s="65" t="s">
        <v>108</v>
      </c>
      <c r="D69" s="65" t="s">
        <v>93</v>
      </c>
      <c r="E69" s="34" t="s">
        <v>140</v>
      </c>
      <c r="F69" s="34" t="s">
        <v>141</v>
      </c>
      <c r="G69" s="34" t="s">
        <v>142</v>
      </c>
      <c r="H69" s="35"/>
      <c r="I69" s="113" t="s">
        <v>207</v>
      </c>
      <c r="J69" s="115">
        <f t="shared" ref="J69" si="13">SUM(O69:AC69)</f>
        <v>58</v>
      </c>
      <c r="K69" s="35"/>
      <c r="L69" s="105">
        <v>44562</v>
      </c>
      <c r="M69" s="105">
        <v>44926</v>
      </c>
      <c r="N69" s="38" t="s">
        <v>74</v>
      </c>
      <c r="O69" s="1"/>
      <c r="P69" s="2"/>
      <c r="Q69" s="2">
        <v>58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7">
        <v>106</v>
      </c>
      <c r="B70" s="31"/>
      <c r="C70" s="65" t="s">
        <v>100</v>
      </c>
      <c r="D70" s="65" t="s">
        <v>195</v>
      </c>
      <c r="E70" s="34" t="s">
        <v>143</v>
      </c>
      <c r="F70" s="34" t="s">
        <v>141</v>
      </c>
      <c r="G70" s="34" t="s">
        <v>142</v>
      </c>
      <c r="H70" s="35"/>
      <c r="I70" s="113" t="s">
        <v>207</v>
      </c>
      <c r="J70" s="115">
        <f>SUM(O70:AC70)</f>
        <v>116</v>
      </c>
      <c r="K70" s="35"/>
      <c r="L70" s="105">
        <v>45292</v>
      </c>
      <c r="M70" s="105">
        <v>45657</v>
      </c>
      <c r="N70" s="38" t="s">
        <v>74</v>
      </c>
      <c r="O70" s="1"/>
      <c r="P70" s="2"/>
      <c r="Q70" s="2"/>
      <c r="R70" s="2"/>
      <c r="S70" s="2">
        <v>116</v>
      </c>
      <c r="T70" s="3"/>
      <c r="U70" s="3"/>
      <c r="V70" s="3"/>
      <c r="W70" s="3"/>
      <c r="X70" s="3"/>
      <c r="Y70" s="3"/>
      <c r="Z70" s="3"/>
      <c r="AA70" s="3"/>
      <c r="AB70" s="3"/>
      <c r="AC70" s="23"/>
    </row>
    <row r="71" spans="1:29" ht="45" x14ac:dyDescent="0.25">
      <c r="A71" s="37">
        <v>131</v>
      </c>
      <c r="B71" s="31"/>
      <c r="C71" s="65" t="s">
        <v>101</v>
      </c>
      <c r="D71" s="65" t="s">
        <v>94</v>
      </c>
      <c r="E71" s="34" t="s">
        <v>140</v>
      </c>
      <c r="F71" s="34" t="s">
        <v>141</v>
      </c>
      <c r="G71" s="34" t="s">
        <v>142</v>
      </c>
      <c r="H71" s="35"/>
      <c r="I71" s="113" t="s">
        <v>207</v>
      </c>
      <c r="J71" s="115">
        <f t="shared" ref="J71:J74" si="14">SUM(O71:AC71)</f>
        <v>51</v>
      </c>
      <c r="K71" s="35"/>
      <c r="L71" s="105">
        <v>45658</v>
      </c>
      <c r="M71" s="105">
        <v>46022</v>
      </c>
      <c r="N71" s="38" t="s">
        <v>50</v>
      </c>
      <c r="O71" s="1"/>
      <c r="P71" s="2"/>
      <c r="Q71" s="2"/>
      <c r="R71" s="2"/>
      <c r="S71" s="2"/>
      <c r="T71" s="3">
        <v>51</v>
      </c>
      <c r="U71" s="3"/>
      <c r="V71" s="3"/>
      <c r="W71" s="3"/>
      <c r="X71" s="3"/>
      <c r="Y71" s="3"/>
      <c r="Z71" s="3"/>
      <c r="AA71" s="3"/>
      <c r="AB71" s="3"/>
      <c r="AC71" s="23"/>
    </row>
    <row r="72" spans="1:29" ht="45" x14ac:dyDescent="0.25">
      <c r="A72" s="37">
        <v>132</v>
      </c>
      <c r="B72" s="31"/>
      <c r="C72" s="65" t="s">
        <v>101</v>
      </c>
      <c r="D72" s="65" t="s">
        <v>195</v>
      </c>
      <c r="E72" s="34" t="s">
        <v>143</v>
      </c>
      <c r="F72" s="34" t="s">
        <v>141</v>
      </c>
      <c r="G72" s="34" t="s">
        <v>142</v>
      </c>
      <c r="H72" s="35"/>
      <c r="I72" s="113" t="s">
        <v>207</v>
      </c>
      <c r="J72" s="115">
        <f t="shared" si="14"/>
        <v>116</v>
      </c>
      <c r="K72" s="35"/>
      <c r="L72" s="105">
        <v>45658</v>
      </c>
      <c r="M72" s="105">
        <v>46022</v>
      </c>
      <c r="N72" s="38" t="s">
        <v>50</v>
      </c>
      <c r="O72" s="1"/>
      <c r="P72" s="2"/>
      <c r="Q72" s="2"/>
      <c r="R72" s="2"/>
      <c r="S72" s="2"/>
      <c r="T72" s="3">
        <v>116</v>
      </c>
      <c r="U72" s="3"/>
      <c r="V72" s="3"/>
      <c r="W72" s="3"/>
      <c r="X72" s="3"/>
      <c r="Y72" s="3"/>
      <c r="Z72" s="3"/>
      <c r="AA72" s="3"/>
      <c r="AB72" s="3"/>
      <c r="AC72" s="23"/>
    </row>
    <row r="73" spans="1:29" ht="45" x14ac:dyDescent="0.25">
      <c r="A73" s="37">
        <v>133</v>
      </c>
      <c r="B73" s="31"/>
      <c r="C73" s="65" t="s">
        <v>102</v>
      </c>
      <c r="D73" s="65" t="s">
        <v>94</v>
      </c>
      <c r="E73" s="34" t="s">
        <v>140</v>
      </c>
      <c r="F73" s="34" t="s">
        <v>141</v>
      </c>
      <c r="G73" s="34" t="s">
        <v>142</v>
      </c>
      <c r="H73" s="35"/>
      <c r="I73" s="113" t="s">
        <v>207</v>
      </c>
      <c r="J73" s="115">
        <f t="shared" si="14"/>
        <v>51</v>
      </c>
      <c r="K73" s="35"/>
      <c r="L73" s="105">
        <v>45658</v>
      </c>
      <c r="M73" s="105">
        <v>46022</v>
      </c>
      <c r="N73" s="38" t="s">
        <v>50</v>
      </c>
      <c r="O73" s="1"/>
      <c r="P73" s="2"/>
      <c r="Q73" s="2"/>
      <c r="R73" s="2"/>
      <c r="S73" s="2"/>
      <c r="T73" s="3">
        <v>51</v>
      </c>
      <c r="U73" s="3"/>
      <c r="V73" s="3"/>
      <c r="W73" s="3"/>
      <c r="X73" s="3"/>
      <c r="Y73" s="3"/>
      <c r="Z73" s="3"/>
      <c r="AA73" s="3"/>
      <c r="AB73" s="3"/>
      <c r="AC73" s="23"/>
    </row>
    <row r="74" spans="1:29" ht="45" x14ac:dyDescent="0.25">
      <c r="A74" s="37">
        <v>134</v>
      </c>
      <c r="B74" s="31"/>
      <c r="C74" s="65" t="s">
        <v>102</v>
      </c>
      <c r="D74" s="65" t="s">
        <v>195</v>
      </c>
      <c r="E74" s="34" t="s">
        <v>143</v>
      </c>
      <c r="F74" s="34" t="s">
        <v>141</v>
      </c>
      <c r="G74" s="34" t="s">
        <v>142</v>
      </c>
      <c r="H74" s="35"/>
      <c r="I74" s="113" t="s">
        <v>207</v>
      </c>
      <c r="J74" s="115">
        <f t="shared" si="14"/>
        <v>116</v>
      </c>
      <c r="K74" s="35"/>
      <c r="L74" s="105">
        <v>45658</v>
      </c>
      <c r="M74" s="105">
        <v>46022</v>
      </c>
      <c r="N74" s="38" t="s">
        <v>50</v>
      </c>
      <c r="O74" s="1"/>
      <c r="P74" s="2"/>
      <c r="Q74" s="2"/>
      <c r="R74" s="2"/>
      <c r="S74" s="2"/>
      <c r="T74" s="3">
        <v>116</v>
      </c>
      <c r="U74" s="3"/>
      <c r="V74" s="3"/>
      <c r="W74" s="3"/>
      <c r="X74" s="3"/>
      <c r="Y74" s="3"/>
      <c r="Z74" s="3"/>
      <c r="AA74" s="3"/>
      <c r="AB74" s="3"/>
      <c r="AC74" s="23"/>
    </row>
    <row r="75" spans="1:29" ht="45" x14ac:dyDescent="0.25">
      <c r="A75" s="37">
        <v>135</v>
      </c>
      <c r="B75" s="31"/>
      <c r="C75" s="65" t="s">
        <v>67</v>
      </c>
      <c r="D75" s="65" t="s">
        <v>169</v>
      </c>
      <c r="E75" s="34" t="s">
        <v>143</v>
      </c>
      <c r="F75" s="34" t="s">
        <v>141</v>
      </c>
      <c r="G75" s="34" t="s">
        <v>142</v>
      </c>
      <c r="H75" s="35"/>
      <c r="I75" s="113" t="s">
        <v>207</v>
      </c>
      <c r="J75" s="115">
        <f t="shared" ref="J75" si="15">SUM(O75:AC75)</f>
        <v>530</v>
      </c>
      <c r="K75" s="36"/>
      <c r="L75" s="105">
        <v>45658</v>
      </c>
      <c r="M75" s="105">
        <v>49309</v>
      </c>
      <c r="N75" s="38" t="s">
        <v>50</v>
      </c>
      <c r="O75" s="1"/>
      <c r="P75" s="2"/>
      <c r="Q75" s="2"/>
      <c r="R75" s="2"/>
      <c r="S75" s="2"/>
      <c r="T75" s="3">
        <v>53</v>
      </c>
      <c r="U75" s="3">
        <v>53</v>
      </c>
      <c r="V75" s="3">
        <v>53</v>
      </c>
      <c r="W75" s="3">
        <v>53</v>
      </c>
      <c r="X75" s="3">
        <v>53</v>
      </c>
      <c r="Y75" s="3">
        <v>53</v>
      </c>
      <c r="Z75" s="3">
        <v>53</v>
      </c>
      <c r="AA75" s="3">
        <v>53</v>
      </c>
      <c r="AB75" s="3">
        <v>53</v>
      </c>
      <c r="AC75" s="4">
        <v>53</v>
      </c>
    </row>
    <row r="76" spans="1:29" ht="45" x14ac:dyDescent="0.25">
      <c r="A76" s="37">
        <v>136</v>
      </c>
      <c r="B76" s="31"/>
      <c r="C76" s="65" t="s">
        <v>67</v>
      </c>
      <c r="D76" s="65" t="s">
        <v>171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ref="J76:J78" si="16">SUM(O76:AC76)</f>
        <v>530</v>
      </c>
      <c r="K76" s="36"/>
      <c r="L76" s="105">
        <v>45658</v>
      </c>
      <c r="M76" s="105">
        <v>49309</v>
      </c>
      <c r="N76" s="38" t="s">
        <v>50</v>
      </c>
      <c r="O76" s="1"/>
      <c r="P76" s="2"/>
      <c r="Q76" s="2"/>
      <c r="R76" s="2"/>
      <c r="S76" s="2"/>
      <c r="T76" s="3">
        <v>53</v>
      </c>
      <c r="U76" s="3">
        <v>53</v>
      </c>
      <c r="V76" s="3">
        <v>53</v>
      </c>
      <c r="W76" s="3">
        <v>53</v>
      </c>
      <c r="X76" s="3">
        <v>53</v>
      </c>
      <c r="Y76" s="3">
        <v>53</v>
      </c>
      <c r="Z76" s="3">
        <v>53</v>
      </c>
      <c r="AA76" s="3">
        <v>53</v>
      </c>
      <c r="AB76" s="3">
        <v>53</v>
      </c>
      <c r="AC76" s="4">
        <v>53</v>
      </c>
    </row>
    <row r="77" spans="1:29" ht="45" x14ac:dyDescent="0.25">
      <c r="A77" s="37">
        <v>137</v>
      </c>
      <c r="B77" s="31"/>
      <c r="C77" s="65" t="s">
        <v>68</v>
      </c>
      <c r="D77" s="65" t="s">
        <v>169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>SUM(O77:AC77)</f>
        <v>1200</v>
      </c>
      <c r="K77" s="36"/>
      <c r="L77" s="105">
        <v>45658</v>
      </c>
      <c r="M77" s="105">
        <v>49309</v>
      </c>
      <c r="N77" s="38" t="s">
        <v>50</v>
      </c>
      <c r="O77" s="1"/>
      <c r="P77" s="2"/>
      <c r="Q77" s="2"/>
      <c r="R77" s="2"/>
      <c r="S77" s="2"/>
      <c r="T77" s="3">
        <v>120</v>
      </c>
      <c r="U77" s="3">
        <v>120</v>
      </c>
      <c r="V77" s="3">
        <v>120</v>
      </c>
      <c r="W77" s="3">
        <v>120</v>
      </c>
      <c r="X77" s="3">
        <v>120</v>
      </c>
      <c r="Y77" s="3">
        <v>120</v>
      </c>
      <c r="Z77" s="3">
        <v>120</v>
      </c>
      <c r="AA77" s="3">
        <v>120</v>
      </c>
      <c r="AB77" s="3">
        <v>120</v>
      </c>
      <c r="AC77" s="4">
        <v>120</v>
      </c>
    </row>
    <row r="78" spans="1:29" ht="45" x14ac:dyDescent="0.25">
      <c r="A78" s="37">
        <v>138</v>
      </c>
      <c r="B78" s="31"/>
      <c r="C78" s="65" t="s">
        <v>68</v>
      </c>
      <c r="D78" s="65" t="s">
        <v>171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 t="shared" si="16"/>
        <v>1200</v>
      </c>
      <c r="K78" s="36"/>
      <c r="L78" s="105">
        <v>45658</v>
      </c>
      <c r="M78" s="105">
        <v>49309</v>
      </c>
      <c r="N78" s="38" t="s">
        <v>50</v>
      </c>
      <c r="O78" s="1"/>
      <c r="P78" s="2"/>
      <c r="Q78" s="2"/>
      <c r="R78" s="2"/>
      <c r="S78" s="2"/>
      <c r="T78" s="3">
        <v>120</v>
      </c>
      <c r="U78" s="3">
        <v>120</v>
      </c>
      <c r="V78" s="3">
        <v>120</v>
      </c>
      <c r="W78" s="3">
        <v>120</v>
      </c>
      <c r="X78" s="3">
        <v>120</v>
      </c>
      <c r="Y78" s="3">
        <v>120</v>
      </c>
      <c r="Z78" s="3">
        <v>120</v>
      </c>
      <c r="AA78" s="3">
        <v>120</v>
      </c>
      <c r="AB78" s="3">
        <v>120</v>
      </c>
      <c r="AC78" s="4">
        <v>120</v>
      </c>
    </row>
    <row r="79" spans="1:29" ht="45" x14ac:dyDescent="0.25">
      <c r="A79" s="37">
        <v>139</v>
      </c>
      <c r="B79" s="31"/>
      <c r="C79" s="65" t="s">
        <v>69</v>
      </c>
      <c r="D79" s="65" t="s">
        <v>169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>SUM(O79:AC79)</f>
        <v>1060</v>
      </c>
      <c r="K79" s="36"/>
      <c r="L79" s="105">
        <v>45658</v>
      </c>
      <c r="M79" s="105">
        <v>49309</v>
      </c>
      <c r="N79" s="38" t="s">
        <v>50</v>
      </c>
      <c r="O79" s="1"/>
      <c r="P79" s="2"/>
      <c r="Q79" s="2"/>
      <c r="R79" s="2"/>
      <c r="S79" s="2"/>
      <c r="T79" s="3">
        <v>106</v>
      </c>
      <c r="U79" s="3">
        <v>106</v>
      </c>
      <c r="V79" s="3">
        <v>106</v>
      </c>
      <c r="W79" s="3">
        <v>106</v>
      </c>
      <c r="X79" s="3">
        <v>106</v>
      </c>
      <c r="Y79" s="3">
        <v>106</v>
      </c>
      <c r="Z79" s="3">
        <v>106</v>
      </c>
      <c r="AA79" s="3">
        <v>106</v>
      </c>
      <c r="AB79" s="3">
        <v>106</v>
      </c>
      <c r="AC79" s="4">
        <v>106</v>
      </c>
    </row>
    <row r="80" spans="1:29" ht="45" x14ac:dyDescent="0.25">
      <c r="A80" s="37">
        <v>140</v>
      </c>
      <c r="B80" s="31"/>
      <c r="C80" s="65" t="s">
        <v>69</v>
      </c>
      <c r="D80" s="65" t="s">
        <v>171</v>
      </c>
      <c r="E80" s="34" t="s">
        <v>143</v>
      </c>
      <c r="F80" s="34" t="s">
        <v>141</v>
      </c>
      <c r="G80" s="34" t="s">
        <v>142</v>
      </c>
      <c r="H80" s="35"/>
      <c r="I80" s="113" t="s">
        <v>207</v>
      </c>
      <c r="J80" s="115">
        <f>SUM(O80:AC80)</f>
        <v>1060</v>
      </c>
      <c r="K80" s="36"/>
      <c r="L80" s="105">
        <v>45658</v>
      </c>
      <c r="M80" s="105">
        <v>49309</v>
      </c>
      <c r="N80" s="38" t="s">
        <v>50</v>
      </c>
      <c r="O80" s="1"/>
      <c r="P80" s="2"/>
      <c r="Q80" s="2"/>
      <c r="R80" s="2"/>
      <c r="S80" s="2"/>
      <c r="T80" s="3">
        <v>106</v>
      </c>
      <c r="U80" s="3">
        <v>106</v>
      </c>
      <c r="V80" s="3">
        <v>106</v>
      </c>
      <c r="W80" s="3">
        <v>106</v>
      </c>
      <c r="X80" s="3">
        <v>106</v>
      </c>
      <c r="Y80" s="3">
        <v>106</v>
      </c>
      <c r="Z80" s="3">
        <v>106</v>
      </c>
      <c r="AA80" s="3">
        <v>106</v>
      </c>
      <c r="AB80" s="3">
        <v>106</v>
      </c>
      <c r="AC80" s="4">
        <v>106</v>
      </c>
    </row>
    <row r="81" spans="1:30" ht="45" x14ac:dyDescent="0.25">
      <c r="A81" s="37">
        <v>141</v>
      </c>
      <c r="B81" s="31"/>
      <c r="C81" s="65" t="s">
        <v>66</v>
      </c>
      <c r="D81" s="65" t="s">
        <v>169</v>
      </c>
      <c r="E81" s="34" t="s">
        <v>143</v>
      </c>
      <c r="F81" s="34" t="s">
        <v>141</v>
      </c>
      <c r="G81" s="34" t="s">
        <v>142</v>
      </c>
      <c r="H81" s="35"/>
      <c r="I81" s="113" t="s">
        <v>207</v>
      </c>
      <c r="J81" s="115">
        <f>SUM(O81:AC81)</f>
        <v>3020</v>
      </c>
      <c r="K81" s="36"/>
      <c r="L81" s="105">
        <v>45658</v>
      </c>
      <c r="M81" s="105">
        <v>49309</v>
      </c>
      <c r="N81" s="38" t="s">
        <v>50</v>
      </c>
      <c r="O81" s="1"/>
      <c r="P81" s="2"/>
      <c r="Q81" s="2"/>
      <c r="R81" s="2"/>
      <c r="S81" s="2"/>
      <c r="T81" s="3">
        <v>302</v>
      </c>
      <c r="U81" s="3">
        <v>302</v>
      </c>
      <c r="V81" s="3">
        <v>302</v>
      </c>
      <c r="W81" s="3">
        <v>302</v>
      </c>
      <c r="X81" s="3">
        <v>302</v>
      </c>
      <c r="Y81" s="3">
        <v>302</v>
      </c>
      <c r="Z81" s="3">
        <v>302</v>
      </c>
      <c r="AA81" s="3">
        <v>302</v>
      </c>
      <c r="AB81" s="3">
        <v>302</v>
      </c>
      <c r="AC81" s="4">
        <v>302</v>
      </c>
    </row>
    <row r="82" spans="1:30" ht="45" x14ac:dyDescent="0.25">
      <c r="A82" s="37">
        <v>142</v>
      </c>
      <c r="B82" s="31"/>
      <c r="C82" s="65" t="s">
        <v>66</v>
      </c>
      <c r="D82" s="65" t="s">
        <v>171</v>
      </c>
      <c r="E82" s="34" t="s">
        <v>143</v>
      </c>
      <c r="F82" s="34" t="s">
        <v>141</v>
      </c>
      <c r="G82" s="34" t="s">
        <v>142</v>
      </c>
      <c r="H82" s="35"/>
      <c r="I82" s="113" t="s">
        <v>207</v>
      </c>
      <c r="J82" s="115">
        <f>SUM(O82:AC82)</f>
        <v>3010</v>
      </c>
      <c r="K82" s="36"/>
      <c r="L82" s="105">
        <v>45658</v>
      </c>
      <c r="M82" s="105">
        <v>49309</v>
      </c>
      <c r="N82" s="38" t="s">
        <v>50</v>
      </c>
      <c r="O82" s="1"/>
      <c r="P82" s="2"/>
      <c r="Q82" s="2"/>
      <c r="R82" s="2"/>
      <c r="S82" s="2"/>
      <c r="T82" s="3">
        <v>301</v>
      </c>
      <c r="U82" s="3">
        <v>301</v>
      </c>
      <c r="V82" s="3">
        <v>301</v>
      </c>
      <c r="W82" s="3">
        <v>301</v>
      </c>
      <c r="X82" s="3">
        <v>301</v>
      </c>
      <c r="Y82" s="3">
        <v>301</v>
      </c>
      <c r="Z82" s="3">
        <v>301</v>
      </c>
      <c r="AA82" s="3">
        <v>301</v>
      </c>
      <c r="AB82" s="3">
        <v>301</v>
      </c>
      <c r="AC82" s="4">
        <v>301</v>
      </c>
    </row>
    <row r="83" spans="1:30" ht="45" x14ac:dyDescent="0.25">
      <c r="A83" s="37">
        <v>143</v>
      </c>
      <c r="B83" s="31"/>
      <c r="C83" s="65" t="s">
        <v>70</v>
      </c>
      <c r="D83" s="65" t="s">
        <v>169</v>
      </c>
      <c r="E83" s="34" t="s">
        <v>143</v>
      </c>
      <c r="F83" s="34" t="s">
        <v>141</v>
      </c>
      <c r="G83" s="34" t="s">
        <v>142</v>
      </c>
      <c r="H83" s="35"/>
      <c r="I83" s="113" t="s">
        <v>207</v>
      </c>
      <c r="J83" s="115">
        <f>SUM(O83:AC83)</f>
        <v>600</v>
      </c>
      <c r="K83" s="36"/>
      <c r="L83" s="105">
        <v>45658</v>
      </c>
      <c r="M83" s="105">
        <v>49309</v>
      </c>
      <c r="N83" s="38" t="s">
        <v>50</v>
      </c>
      <c r="O83" s="1"/>
      <c r="P83" s="2"/>
      <c r="Q83" s="2"/>
      <c r="R83" s="2"/>
      <c r="S83" s="2"/>
      <c r="T83" s="3">
        <v>60</v>
      </c>
      <c r="U83" s="3">
        <v>60</v>
      </c>
      <c r="V83" s="3">
        <v>60</v>
      </c>
      <c r="W83" s="3">
        <v>60</v>
      </c>
      <c r="X83" s="3">
        <v>60</v>
      </c>
      <c r="Y83" s="3">
        <v>60</v>
      </c>
      <c r="Z83" s="3">
        <v>60</v>
      </c>
      <c r="AA83" s="3">
        <v>60</v>
      </c>
      <c r="AB83" s="3">
        <v>60</v>
      </c>
      <c r="AC83" s="4">
        <v>60</v>
      </c>
    </row>
    <row r="84" spans="1:30" ht="45" x14ac:dyDescent="0.25">
      <c r="A84" s="37">
        <v>144</v>
      </c>
      <c r="B84" s="31"/>
      <c r="C84" s="65" t="s">
        <v>70</v>
      </c>
      <c r="D84" s="65" t="s">
        <v>171</v>
      </c>
      <c r="E84" s="34" t="s">
        <v>143</v>
      </c>
      <c r="F84" s="34" t="s">
        <v>141</v>
      </c>
      <c r="G84" s="34" t="s">
        <v>142</v>
      </c>
      <c r="H84" s="35"/>
      <c r="I84" s="113" t="s">
        <v>207</v>
      </c>
      <c r="J84" s="115">
        <f t="shared" ref="J84" si="17">SUM(O84:AC84)</f>
        <v>600</v>
      </c>
      <c r="K84" s="36"/>
      <c r="L84" s="105">
        <v>45658</v>
      </c>
      <c r="M84" s="105">
        <v>49309</v>
      </c>
      <c r="N84" s="38" t="s">
        <v>50</v>
      </c>
      <c r="O84" s="1"/>
      <c r="P84" s="2"/>
      <c r="Q84" s="2"/>
      <c r="R84" s="2"/>
      <c r="S84" s="2"/>
      <c r="T84" s="3">
        <v>60</v>
      </c>
      <c r="U84" s="3">
        <v>60</v>
      </c>
      <c r="V84" s="3">
        <v>60</v>
      </c>
      <c r="W84" s="3">
        <v>60</v>
      </c>
      <c r="X84" s="3">
        <v>60</v>
      </c>
      <c r="Y84" s="3">
        <v>60</v>
      </c>
      <c r="Z84" s="3">
        <v>60</v>
      </c>
      <c r="AA84" s="3">
        <v>60</v>
      </c>
      <c r="AB84" s="3">
        <v>60</v>
      </c>
      <c r="AC84" s="4">
        <v>60</v>
      </c>
    </row>
    <row r="85" spans="1:30" ht="45" x14ac:dyDescent="0.25">
      <c r="A85" s="37">
        <v>153</v>
      </c>
      <c r="B85" s="31"/>
      <c r="C85" s="65" t="s">
        <v>96</v>
      </c>
      <c r="D85" s="65" t="s">
        <v>94</v>
      </c>
      <c r="E85" s="34" t="s">
        <v>140</v>
      </c>
      <c r="F85" s="34" t="s">
        <v>141</v>
      </c>
      <c r="G85" s="34" t="s">
        <v>142</v>
      </c>
      <c r="H85" s="35"/>
      <c r="I85" s="113" t="s">
        <v>207</v>
      </c>
      <c r="J85" s="115">
        <f t="shared" ref="J85" si="18">SUM(O85:AC85)</f>
        <v>51</v>
      </c>
      <c r="K85" s="35"/>
      <c r="L85" s="105">
        <v>46023</v>
      </c>
      <c r="M85" s="105">
        <v>46387</v>
      </c>
      <c r="N85" s="38" t="s">
        <v>50</v>
      </c>
      <c r="O85" s="1"/>
      <c r="P85" s="2"/>
      <c r="Q85" s="2"/>
      <c r="R85" s="2"/>
      <c r="S85" s="2"/>
      <c r="T85" s="3"/>
      <c r="U85" s="3">
        <v>51</v>
      </c>
      <c r="V85" s="3"/>
      <c r="W85" s="3"/>
      <c r="X85" s="3"/>
      <c r="Y85" s="3"/>
      <c r="Z85" s="3"/>
      <c r="AA85" s="3"/>
      <c r="AB85" s="3"/>
      <c r="AC85" s="23"/>
    </row>
    <row r="86" spans="1:30" ht="45" x14ac:dyDescent="0.25">
      <c r="A86" s="37">
        <v>167</v>
      </c>
      <c r="B86" s="31"/>
      <c r="C86" s="65" t="s">
        <v>111</v>
      </c>
      <c r="D86" s="65" t="s">
        <v>93</v>
      </c>
      <c r="E86" s="34" t="s">
        <v>140</v>
      </c>
      <c r="F86" s="34" t="s">
        <v>141</v>
      </c>
      <c r="G86" s="34" t="s">
        <v>142</v>
      </c>
      <c r="H86" s="35"/>
      <c r="I86" s="113" t="s">
        <v>207</v>
      </c>
      <c r="J86" s="115">
        <f t="shared" ref="J86:J91" si="19">SUM(O86:AC86)</f>
        <v>24</v>
      </c>
      <c r="K86" s="35"/>
      <c r="L86" s="105">
        <v>47119</v>
      </c>
      <c r="M86" s="105">
        <v>47483</v>
      </c>
      <c r="N86" s="38" t="s">
        <v>50</v>
      </c>
      <c r="O86" s="1"/>
      <c r="P86" s="2"/>
      <c r="Q86" s="2"/>
      <c r="R86" s="2"/>
      <c r="S86" s="2"/>
      <c r="T86" s="3"/>
      <c r="U86" s="3"/>
      <c r="V86" s="3"/>
      <c r="W86" s="3"/>
      <c r="X86" s="3">
        <v>24</v>
      </c>
      <c r="Y86" s="3"/>
      <c r="Z86" s="3"/>
      <c r="AA86" s="3"/>
      <c r="AB86" s="3"/>
      <c r="AC86" s="23"/>
    </row>
    <row r="87" spans="1:30" ht="45" x14ac:dyDescent="0.25">
      <c r="A87" s="37">
        <v>168</v>
      </c>
      <c r="B87" s="31"/>
      <c r="C87" s="65" t="s">
        <v>111</v>
      </c>
      <c r="D87" s="65" t="s">
        <v>195</v>
      </c>
      <c r="E87" s="34" t="s">
        <v>143</v>
      </c>
      <c r="F87" s="34" t="s">
        <v>141</v>
      </c>
      <c r="G87" s="34" t="s">
        <v>142</v>
      </c>
      <c r="H87" s="35"/>
      <c r="I87" s="113" t="s">
        <v>207</v>
      </c>
      <c r="J87" s="115">
        <f t="shared" si="19"/>
        <v>116</v>
      </c>
      <c r="K87" s="35"/>
      <c r="L87" s="105">
        <v>47119</v>
      </c>
      <c r="M87" s="105">
        <v>47483</v>
      </c>
      <c r="N87" s="38" t="s">
        <v>50</v>
      </c>
      <c r="O87" s="1"/>
      <c r="P87" s="2"/>
      <c r="Q87" s="2"/>
      <c r="R87" s="2"/>
      <c r="S87" s="2"/>
      <c r="T87" s="3"/>
      <c r="U87" s="3"/>
      <c r="V87" s="3"/>
      <c r="W87" s="3"/>
      <c r="X87" s="3">
        <v>116</v>
      </c>
      <c r="Y87" s="3"/>
      <c r="Z87" s="3"/>
      <c r="AA87" s="3"/>
      <c r="AB87" s="3"/>
      <c r="AC87" s="23"/>
    </row>
    <row r="88" spans="1:30" ht="45" x14ac:dyDescent="0.25">
      <c r="A88" s="37">
        <v>171</v>
      </c>
      <c r="B88" s="31"/>
      <c r="C88" s="65" t="s">
        <v>116</v>
      </c>
      <c r="D88" s="65" t="s">
        <v>93</v>
      </c>
      <c r="E88" s="34" t="s">
        <v>140</v>
      </c>
      <c r="F88" s="34" t="s">
        <v>141</v>
      </c>
      <c r="G88" s="34" t="s">
        <v>142</v>
      </c>
      <c r="H88" s="35"/>
      <c r="I88" s="113" t="s">
        <v>207</v>
      </c>
      <c r="J88" s="115">
        <f t="shared" si="19"/>
        <v>24</v>
      </c>
      <c r="K88" s="35"/>
      <c r="L88" s="105">
        <v>47484</v>
      </c>
      <c r="M88" s="105">
        <v>47848</v>
      </c>
      <c r="N88" s="38" t="s">
        <v>50</v>
      </c>
      <c r="O88" s="1"/>
      <c r="P88" s="2"/>
      <c r="Q88" s="2"/>
      <c r="R88" s="2"/>
      <c r="S88" s="2"/>
      <c r="T88" s="3"/>
      <c r="U88" s="3"/>
      <c r="V88" s="3"/>
      <c r="W88" s="3"/>
      <c r="X88" s="3"/>
      <c r="Y88" s="3">
        <v>24</v>
      </c>
      <c r="Z88" s="3"/>
      <c r="AA88" s="3"/>
      <c r="AB88" s="3"/>
      <c r="AC88" s="23"/>
    </row>
    <row r="89" spans="1:30" ht="45" x14ac:dyDescent="0.25">
      <c r="A89" s="37">
        <v>172</v>
      </c>
      <c r="B89" s="31"/>
      <c r="C89" s="65" t="s">
        <v>116</v>
      </c>
      <c r="D89" s="65" t="s">
        <v>195</v>
      </c>
      <c r="E89" s="34" t="s">
        <v>143</v>
      </c>
      <c r="F89" s="34" t="s">
        <v>141</v>
      </c>
      <c r="G89" s="34" t="s">
        <v>142</v>
      </c>
      <c r="H89" s="35"/>
      <c r="I89" s="113" t="s">
        <v>207</v>
      </c>
      <c r="J89" s="115">
        <f t="shared" si="19"/>
        <v>116</v>
      </c>
      <c r="K89" s="35"/>
      <c r="L89" s="105">
        <v>47484</v>
      </c>
      <c r="M89" s="105">
        <v>47848</v>
      </c>
      <c r="N89" s="38" t="s">
        <v>50</v>
      </c>
      <c r="O89" s="1"/>
      <c r="P89" s="2"/>
      <c r="Q89" s="2"/>
      <c r="R89" s="2"/>
      <c r="S89" s="2"/>
      <c r="T89" s="3"/>
      <c r="U89" s="3"/>
      <c r="V89" s="3"/>
      <c r="W89" s="3"/>
      <c r="X89" s="3"/>
      <c r="Y89" s="3">
        <v>116</v>
      </c>
      <c r="Z89" s="3"/>
      <c r="AA89" s="3"/>
      <c r="AB89" s="3"/>
      <c r="AC89" s="23"/>
    </row>
    <row r="90" spans="1:30" ht="45" x14ac:dyDescent="0.25">
      <c r="A90" s="37">
        <v>174</v>
      </c>
      <c r="B90" s="31"/>
      <c r="C90" s="65" t="s">
        <v>117</v>
      </c>
      <c r="D90" s="65" t="s">
        <v>93</v>
      </c>
      <c r="E90" s="34" t="s">
        <v>140</v>
      </c>
      <c r="F90" s="34" t="s">
        <v>141</v>
      </c>
      <c r="G90" s="34" t="s">
        <v>142</v>
      </c>
      <c r="H90" s="35"/>
      <c r="I90" s="113" t="s">
        <v>207</v>
      </c>
      <c r="J90" s="115">
        <f t="shared" si="19"/>
        <v>54</v>
      </c>
      <c r="K90" s="35"/>
      <c r="L90" s="105">
        <v>47849</v>
      </c>
      <c r="M90" s="105">
        <v>48579</v>
      </c>
      <c r="N90" s="38" t="s">
        <v>50</v>
      </c>
      <c r="O90" s="1"/>
      <c r="P90" s="2"/>
      <c r="Q90" s="2"/>
      <c r="R90" s="2"/>
      <c r="S90" s="2"/>
      <c r="T90" s="3"/>
      <c r="U90" s="3"/>
      <c r="V90" s="3"/>
      <c r="W90" s="3"/>
      <c r="X90" s="3"/>
      <c r="Y90" s="3"/>
      <c r="Z90" s="3">
        <v>27</v>
      </c>
      <c r="AA90" s="3">
        <v>27</v>
      </c>
      <c r="AB90" s="3"/>
      <c r="AC90" s="23"/>
    </row>
    <row r="91" spans="1:30" ht="45" x14ac:dyDescent="0.25">
      <c r="A91" s="37">
        <v>175</v>
      </c>
      <c r="B91" s="31"/>
      <c r="C91" s="65" t="s">
        <v>117</v>
      </c>
      <c r="D91" s="65" t="s">
        <v>195</v>
      </c>
      <c r="E91" s="34" t="s">
        <v>143</v>
      </c>
      <c r="F91" s="34" t="s">
        <v>141</v>
      </c>
      <c r="G91" s="34" t="s">
        <v>142</v>
      </c>
      <c r="H91" s="35"/>
      <c r="I91" s="113" t="s">
        <v>207</v>
      </c>
      <c r="J91" s="115">
        <f t="shared" si="19"/>
        <v>48</v>
      </c>
      <c r="K91" s="35"/>
      <c r="L91" s="105">
        <v>47849</v>
      </c>
      <c r="M91" s="105">
        <v>48579</v>
      </c>
      <c r="N91" s="38" t="s">
        <v>50</v>
      </c>
      <c r="O91" s="1"/>
      <c r="P91" s="2"/>
      <c r="Q91" s="2"/>
      <c r="R91" s="2"/>
      <c r="S91" s="2"/>
      <c r="T91" s="3"/>
      <c r="U91" s="3"/>
      <c r="V91" s="3"/>
      <c r="W91" s="3"/>
      <c r="X91" s="3"/>
      <c r="Y91" s="3"/>
      <c r="Z91" s="3">
        <v>24</v>
      </c>
      <c r="AA91" s="3">
        <v>24</v>
      </c>
      <c r="AB91" s="3"/>
      <c r="AC91" s="23"/>
    </row>
    <row r="92" spans="1:30" x14ac:dyDescent="0.25">
      <c r="A92" s="48"/>
      <c r="B92" s="49" t="s">
        <v>3</v>
      </c>
      <c r="C92" s="44"/>
      <c r="D92" s="44"/>
      <c r="E92" s="44"/>
      <c r="F92" s="44"/>
      <c r="G92" s="44"/>
      <c r="H92" s="50"/>
      <c r="I92" s="111"/>
      <c r="J92" s="124"/>
      <c r="K92" s="50"/>
      <c r="L92" s="109"/>
      <c r="M92" s="109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131"/>
    </row>
    <row r="93" spans="1:30" s="64" customFormat="1" ht="60" x14ac:dyDescent="0.25">
      <c r="A93" s="30">
        <v>78</v>
      </c>
      <c r="B93" s="31"/>
      <c r="C93" s="137" t="s">
        <v>231</v>
      </c>
      <c r="D93" s="183" t="s">
        <v>230</v>
      </c>
      <c r="E93" s="67" t="s">
        <v>144</v>
      </c>
      <c r="F93" s="67" t="s">
        <v>145</v>
      </c>
      <c r="G93" s="67" t="s">
        <v>146</v>
      </c>
      <c r="H93" s="35"/>
      <c r="I93" s="113" t="s">
        <v>207</v>
      </c>
      <c r="J93" s="115">
        <f>SUM(O93:AC93)</f>
        <v>436</v>
      </c>
      <c r="K93" s="35"/>
      <c r="L93" s="105">
        <v>44197</v>
      </c>
      <c r="M93" s="105">
        <v>44561</v>
      </c>
      <c r="N93" s="56" t="s">
        <v>74</v>
      </c>
      <c r="O93" s="21"/>
      <c r="P93" s="2">
        <v>436</v>
      </c>
      <c r="Q93" s="2"/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23"/>
      <c r="AD93" s="27"/>
    </row>
    <row r="94" spans="1:30" s="64" customFormat="1" ht="60" x14ac:dyDescent="0.25">
      <c r="A94" s="30">
        <v>79</v>
      </c>
      <c r="B94" s="31"/>
      <c r="C94" s="137" t="s">
        <v>233</v>
      </c>
      <c r="D94" s="183" t="s">
        <v>232</v>
      </c>
      <c r="E94" s="67" t="s">
        <v>144</v>
      </c>
      <c r="F94" s="67" t="s">
        <v>145</v>
      </c>
      <c r="G94" s="67" t="s">
        <v>146</v>
      </c>
      <c r="H94" s="35"/>
      <c r="I94" s="113" t="s">
        <v>207</v>
      </c>
      <c r="J94" s="115">
        <f t="shared" ref="J94" si="20">SUM(O94:AC94)</f>
        <v>436</v>
      </c>
      <c r="K94" s="36"/>
      <c r="L94" s="105">
        <v>44197</v>
      </c>
      <c r="M94" s="105">
        <v>44561</v>
      </c>
      <c r="N94" s="56" t="s">
        <v>74</v>
      </c>
      <c r="O94" s="21"/>
      <c r="P94" s="2">
        <v>436</v>
      </c>
      <c r="Q94" s="2"/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7">
        <v>81</v>
      </c>
      <c r="B95" s="31"/>
      <c r="C95" s="65" t="s">
        <v>102</v>
      </c>
      <c r="D95" s="183" t="s">
        <v>230</v>
      </c>
      <c r="E95" s="67" t="s">
        <v>144</v>
      </c>
      <c r="F95" s="67" t="s">
        <v>145</v>
      </c>
      <c r="G95" s="67" t="s">
        <v>146</v>
      </c>
      <c r="H95" s="35"/>
      <c r="I95" s="113" t="s">
        <v>207</v>
      </c>
      <c r="J95" s="115">
        <f t="shared" ref="J95:J119" si="21">SUM(O95:AC95)</f>
        <v>436</v>
      </c>
      <c r="K95" s="35"/>
      <c r="L95" s="106">
        <v>44197</v>
      </c>
      <c r="M95" s="107">
        <v>44561</v>
      </c>
      <c r="N95" s="59" t="s">
        <v>74</v>
      </c>
      <c r="O95" s="1"/>
      <c r="P95" s="2">
        <v>436</v>
      </c>
      <c r="Q95" s="2"/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23"/>
      <c r="AD95" s="27"/>
    </row>
    <row r="96" spans="1:30" s="64" customFormat="1" ht="60" x14ac:dyDescent="0.25">
      <c r="A96" s="37">
        <v>83</v>
      </c>
      <c r="B96" s="31"/>
      <c r="C96" s="65" t="s">
        <v>67</v>
      </c>
      <c r="D96" s="66" t="s">
        <v>234</v>
      </c>
      <c r="E96" s="67" t="s">
        <v>144</v>
      </c>
      <c r="F96" s="67" t="s">
        <v>145</v>
      </c>
      <c r="G96" s="67" t="s">
        <v>146</v>
      </c>
      <c r="H96" s="35"/>
      <c r="I96" s="113" t="s">
        <v>207</v>
      </c>
      <c r="J96" s="115">
        <f>SUM(O96:AC96)</f>
        <v>248</v>
      </c>
      <c r="K96" s="36"/>
      <c r="L96" s="105">
        <v>44197</v>
      </c>
      <c r="M96" s="105">
        <v>45657</v>
      </c>
      <c r="N96" s="59" t="s">
        <v>74</v>
      </c>
      <c r="O96" s="1"/>
      <c r="P96" s="2">
        <v>62</v>
      </c>
      <c r="Q96" s="2">
        <v>62</v>
      </c>
      <c r="R96" s="2">
        <v>62</v>
      </c>
      <c r="S96" s="2">
        <v>62</v>
      </c>
      <c r="T96" s="3"/>
      <c r="U96" s="3"/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7">
        <v>84</v>
      </c>
      <c r="B97" s="31"/>
      <c r="C97" s="65" t="s">
        <v>68</v>
      </c>
      <c r="D97" s="66" t="s">
        <v>234</v>
      </c>
      <c r="E97" s="67" t="s">
        <v>144</v>
      </c>
      <c r="F97" s="67" t="s">
        <v>145</v>
      </c>
      <c r="G97" s="67" t="s">
        <v>146</v>
      </c>
      <c r="H97" s="35"/>
      <c r="I97" s="113" t="s">
        <v>207</v>
      </c>
      <c r="J97" s="115">
        <f>SUM(O97:AC97)</f>
        <v>560</v>
      </c>
      <c r="K97" s="36"/>
      <c r="L97" s="105">
        <v>44197</v>
      </c>
      <c r="M97" s="105">
        <v>45657</v>
      </c>
      <c r="N97" s="59" t="s">
        <v>74</v>
      </c>
      <c r="O97" s="1"/>
      <c r="P97" s="2">
        <v>140</v>
      </c>
      <c r="Q97" s="2">
        <v>140</v>
      </c>
      <c r="R97" s="2">
        <v>140</v>
      </c>
      <c r="S97" s="2">
        <v>140</v>
      </c>
      <c r="T97" s="3"/>
      <c r="U97" s="3"/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7">
        <v>85</v>
      </c>
      <c r="B98" s="31"/>
      <c r="C98" s="65" t="s">
        <v>69</v>
      </c>
      <c r="D98" s="66" t="s">
        <v>234</v>
      </c>
      <c r="E98" s="67" t="s">
        <v>144</v>
      </c>
      <c r="F98" s="67" t="s">
        <v>145</v>
      </c>
      <c r="G98" s="67" t="s">
        <v>146</v>
      </c>
      <c r="H98" s="35"/>
      <c r="I98" s="113" t="s">
        <v>207</v>
      </c>
      <c r="J98" s="115">
        <f>SUM(O98:AC98)</f>
        <v>488</v>
      </c>
      <c r="K98" s="36"/>
      <c r="L98" s="105">
        <v>44197</v>
      </c>
      <c r="M98" s="105">
        <v>45657</v>
      </c>
      <c r="N98" s="59" t="s">
        <v>74</v>
      </c>
      <c r="O98" s="1"/>
      <c r="P98" s="2">
        <v>122</v>
      </c>
      <c r="Q98" s="2">
        <v>122</v>
      </c>
      <c r="R98" s="2">
        <v>122</v>
      </c>
      <c r="S98" s="2">
        <v>122</v>
      </c>
      <c r="T98" s="3"/>
      <c r="U98" s="3"/>
      <c r="V98" s="3"/>
      <c r="W98" s="3"/>
      <c r="X98" s="3"/>
      <c r="Y98" s="3"/>
      <c r="Z98" s="3"/>
      <c r="AA98" s="3"/>
      <c r="AB98" s="3"/>
      <c r="AC98" s="24"/>
      <c r="AD98" s="27"/>
    </row>
    <row r="99" spans="1:30" s="64" customFormat="1" ht="60" x14ac:dyDescent="0.25">
      <c r="A99" s="37">
        <v>86</v>
      </c>
      <c r="B99" s="31"/>
      <c r="C99" s="65" t="s">
        <v>66</v>
      </c>
      <c r="D99" s="66" t="s">
        <v>234</v>
      </c>
      <c r="E99" s="67" t="s">
        <v>144</v>
      </c>
      <c r="F99" s="67" t="s">
        <v>145</v>
      </c>
      <c r="G99" s="67" t="s">
        <v>146</v>
      </c>
      <c r="H99" s="35"/>
      <c r="I99" s="113" t="s">
        <v>207</v>
      </c>
      <c r="J99" s="115">
        <f>SUM(O99:AC99)</f>
        <v>1168</v>
      </c>
      <c r="K99" s="36"/>
      <c r="L99" s="105">
        <v>44197</v>
      </c>
      <c r="M99" s="105">
        <v>45657</v>
      </c>
      <c r="N99" s="59" t="s">
        <v>74</v>
      </c>
      <c r="O99" s="1"/>
      <c r="P99" s="2">
        <v>292</v>
      </c>
      <c r="Q99" s="2">
        <v>292</v>
      </c>
      <c r="R99" s="2">
        <v>292</v>
      </c>
      <c r="S99" s="2">
        <v>292</v>
      </c>
      <c r="T99" s="3"/>
      <c r="U99" s="3"/>
      <c r="V99" s="3"/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7">
        <v>87</v>
      </c>
      <c r="B100" s="31"/>
      <c r="C100" s="65" t="s">
        <v>70</v>
      </c>
      <c r="D100" s="66" t="s">
        <v>234</v>
      </c>
      <c r="E100" s="67" t="s">
        <v>144</v>
      </c>
      <c r="F100" s="67" t="s">
        <v>145</v>
      </c>
      <c r="G100" s="67" t="s">
        <v>146</v>
      </c>
      <c r="H100" s="35"/>
      <c r="I100" s="113" t="s">
        <v>207</v>
      </c>
      <c r="J100" s="115">
        <f>SUM(O100:AC100)</f>
        <v>280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v>70</v>
      </c>
      <c r="Q100" s="2">
        <v>70</v>
      </c>
      <c r="R100" s="2">
        <v>70</v>
      </c>
      <c r="S100" s="2">
        <v>70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7">
        <v>99</v>
      </c>
      <c r="B101" s="31"/>
      <c r="C101" s="65" t="s">
        <v>100</v>
      </c>
      <c r="D101" s="66" t="s">
        <v>234</v>
      </c>
      <c r="E101" s="67" t="s">
        <v>144</v>
      </c>
      <c r="F101" s="67" t="s">
        <v>145</v>
      </c>
      <c r="G101" s="67" t="s">
        <v>146</v>
      </c>
      <c r="H101" s="35"/>
      <c r="I101" s="113" t="s">
        <v>207</v>
      </c>
      <c r="J101" s="115">
        <f t="shared" si="21"/>
        <v>137</v>
      </c>
      <c r="K101" s="35"/>
      <c r="L101" s="105">
        <v>44562</v>
      </c>
      <c r="M101" s="105">
        <v>44926</v>
      </c>
      <c r="N101" s="59" t="s">
        <v>74</v>
      </c>
      <c r="O101" s="1"/>
      <c r="P101" s="2"/>
      <c r="Q101" s="2">
        <v>137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23"/>
      <c r="AD101" s="27"/>
    </row>
    <row r="102" spans="1:30" s="64" customFormat="1" ht="60" x14ac:dyDescent="0.25">
      <c r="A102" s="37">
        <v>102</v>
      </c>
      <c r="B102" s="31"/>
      <c r="C102" s="65" t="s">
        <v>112</v>
      </c>
      <c r="D102" s="66" t="s">
        <v>234</v>
      </c>
      <c r="E102" s="67" t="s">
        <v>144</v>
      </c>
      <c r="F102" s="67" t="s">
        <v>145</v>
      </c>
      <c r="G102" s="67" t="s">
        <v>146</v>
      </c>
      <c r="H102" s="35"/>
      <c r="I102" s="113" t="s">
        <v>207</v>
      </c>
      <c r="J102" s="115">
        <f t="shared" si="21"/>
        <v>137</v>
      </c>
      <c r="K102" s="35"/>
      <c r="L102" s="105">
        <v>44927</v>
      </c>
      <c r="M102" s="105">
        <v>45291</v>
      </c>
      <c r="N102" s="59" t="s">
        <v>74</v>
      </c>
      <c r="O102" s="1"/>
      <c r="P102" s="2"/>
      <c r="Q102" s="2"/>
      <c r="R102" s="2">
        <v>137</v>
      </c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23"/>
      <c r="AD102" s="27"/>
    </row>
    <row r="103" spans="1:30" s="64" customFormat="1" ht="60" x14ac:dyDescent="0.25">
      <c r="A103" s="37">
        <v>108</v>
      </c>
      <c r="B103" s="31"/>
      <c r="C103" s="65" t="s">
        <v>113</v>
      </c>
      <c r="D103" s="66" t="s">
        <v>234</v>
      </c>
      <c r="E103" s="67" t="s">
        <v>144</v>
      </c>
      <c r="F103" s="67" t="s">
        <v>145</v>
      </c>
      <c r="G103" s="67" t="s">
        <v>146</v>
      </c>
      <c r="H103" s="35"/>
      <c r="I103" s="113" t="s">
        <v>207</v>
      </c>
      <c r="J103" s="115">
        <f t="shared" si="21"/>
        <v>137</v>
      </c>
      <c r="K103" s="35"/>
      <c r="L103" s="105">
        <v>45292</v>
      </c>
      <c r="M103" s="105">
        <v>45657</v>
      </c>
      <c r="N103" s="59" t="s">
        <v>74</v>
      </c>
      <c r="O103" s="1"/>
      <c r="P103" s="2"/>
      <c r="Q103" s="2"/>
      <c r="R103" s="2"/>
      <c r="S103" s="2">
        <v>137</v>
      </c>
      <c r="T103" s="3"/>
      <c r="U103" s="3"/>
      <c r="V103" s="3"/>
      <c r="W103" s="3"/>
      <c r="X103" s="3"/>
      <c r="Y103" s="3"/>
      <c r="Z103" s="3"/>
      <c r="AA103" s="3"/>
      <c r="AB103" s="3"/>
      <c r="AC103" s="23"/>
      <c r="AD103" s="27"/>
    </row>
    <row r="104" spans="1:30" s="64" customFormat="1" ht="60" x14ac:dyDescent="0.25">
      <c r="A104" s="37">
        <v>109</v>
      </c>
      <c r="B104" s="31"/>
      <c r="C104" s="65" t="s">
        <v>95</v>
      </c>
      <c r="D104" s="66" t="s">
        <v>234</v>
      </c>
      <c r="E104" s="67" t="s">
        <v>144</v>
      </c>
      <c r="F104" s="67" t="s">
        <v>145</v>
      </c>
      <c r="G104" s="67" t="s">
        <v>146</v>
      </c>
      <c r="H104" s="35"/>
      <c r="I104" s="113" t="s">
        <v>207</v>
      </c>
      <c r="J104" s="115">
        <f t="shared" si="21"/>
        <v>137</v>
      </c>
      <c r="K104" s="35"/>
      <c r="L104" s="105">
        <v>45292</v>
      </c>
      <c r="M104" s="105">
        <v>45657</v>
      </c>
      <c r="N104" s="59" t="s">
        <v>74</v>
      </c>
      <c r="O104" s="1"/>
      <c r="P104" s="2"/>
      <c r="Q104" s="2"/>
      <c r="R104" s="2"/>
      <c r="S104" s="2">
        <v>137</v>
      </c>
      <c r="T104" s="3"/>
      <c r="U104" s="3"/>
      <c r="V104" s="3"/>
      <c r="W104" s="3"/>
      <c r="X104" s="3"/>
      <c r="Y104" s="3"/>
      <c r="Z104" s="3"/>
      <c r="AA104" s="3"/>
      <c r="AB104" s="3"/>
      <c r="AC104" s="23"/>
      <c r="AD104" s="27"/>
    </row>
    <row r="105" spans="1:30" s="64" customFormat="1" ht="60" x14ac:dyDescent="0.25">
      <c r="A105" s="37">
        <v>145</v>
      </c>
      <c r="B105" s="31"/>
      <c r="C105" s="65" t="s">
        <v>114</v>
      </c>
      <c r="D105" s="66" t="s">
        <v>234</v>
      </c>
      <c r="E105" s="67" t="s">
        <v>144</v>
      </c>
      <c r="F105" s="67" t="s">
        <v>145</v>
      </c>
      <c r="G105" s="67" t="s">
        <v>146</v>
      </c>
      <c r="H105" s="35"/>
      <c r="I105" s="113" t="s">
        <v>207</v>
      </c>
      <c r="J105" s="115">
        <f t="shared" si="21"/>
        <v>137</v>
      </c>
      <c r="K105" s="35"/>
      <c r="L105" s="105">
        <v>45658</v>
      </c>
      <c r="M105" s="105">
        <v>46022</v>
      </c>
      <c r="N105" s="59" t="s">
        <v>50</v>
      </c>
      <c r="O105" s="1"/>
      <c r="P105" s="2"/>
      <c r="Q105" s="2"/>
      <c r="R105" s="2"/>
      <c r="S105" s="2"/>
      <c r="T105" s="3">
        <v>137</v>
      </c>
      <c r="U105" s="3"/>
      <c r="V105" s="3"/>
      <c r="W105" s="3"/>
      <c r="X105" s="3"/>
      <c r="Y105" s="3"/>
      <c r="Z105" s="3"/>
      <c r="AA105" s="3"/>
      <c r="AB105" s="3"/>
      <c r="AC105" s="23"/>
      <c r="AD105" s="27"/>
    </row>
    <row r="106" spans="1:30" s="64" customFormat="1" ht="60" x14ac:dyDescent="0.25">
      <c r="A106" s="37">
        <v>146</v>
      </c>
      <c r="B106" s="31"/>
      <c r="C106" s="65" t="s">
        <v>101</v>
      </c>
      <c r="D106" s="66" t="s">
        <v>234</v>
      </c>
      <c r="E106" s="67" t="s">
        <v>144</v>
      </c>
      <c r="F106" s="67" t="s">
        <v>145</v>
      </c>
      <c r="G106" s="67" t="s">
        <v>146</v>
      </c>
      <c r="H106" s="35"/>
      <c r="I106" s="113" t="s">
        <v>207</v>
      </c>
      <c r="J106" s="115">
        <f t="shared" si="21"/>
        <v>137</v>
      </c>
      <c r="K106" s="35"/>
      <c r="L106" s="105">
        <v>45658</v>
      </c>
      <c r="M106" s="105">
        <v>46022</v>
      </c>
      <c r="N106" s="59" t="s">
        <v>50</v>
      </c>
      <c r="O106" s="1"/>
      <c r="P106" s="2"/>
      <c r="Q106" s="2"/>
      <c r="R106" s="2"/>
      <c r="S106" s="2"/>
      <c r="T106" s="3">
        <v>137</v>
      </c>
      <c r="U106" s="3"/>
      <c r="V106" s="3"/>
      <c r="W106" s="3"/>
      <c r="X106" s="3"/>
      <c r="Y106" s="3"/>
      <c r="Z106" s="3"/>
      <c r="AA106" s="3"/>
      <c r="AB106" s="3"/>
      <c r="AC106" s="23"/>
      <c r="AD106" s="27"/>
    </row>
    <row r="107" spans="1:30" s="64" customFormat="1" ht="60" x14ac:dyDescent="0.25">
      <c r="A107" s="37">
        <v>147</v>
      </c>
      <c r="B107" s="31"/>
      <c r="C107" s="65" t="s">
        <v>67</v>
      </c>
      <c r="D107" s="66" t="s">
        <v>234</v>
      </c>
      <c r="E107" s="67" t="s">
        <v>144</v>
      </c>
      <c r="F107" s="67" t="s">
        <v>145</v>
      </c>
      <c r="G107" s="67" t="s">
        <v>146</v>
      </c>
      <c r="H107" s="35"/>
      <c r="I107" s="113" t="s">
        <v>207</v>
      </c>
      <c r="J107" s="115">
        <f>SUM(O107:AC107)</f>
        <v>530</v>
      </c>
      <c r="K107" s="36"/>
      <c r="L107" s="105">
        <v>45658</v>
      </c>
      <c r="M107" s="105">
        <v>49309</v>
      </c>
      <c r="N107" s="38" t="s">
        <v>50</v>
      </c>
      <c r="O107" s="1"/>
      <c r="P107" s="2"/>
      <c r="Q107" s="2"/>
      <c r="R107" s="2"/>
      <c r="S107" s="2"/>
      <c r="T107" s="3">
        <v>53</v>
      </c>
      <c r="U107" s="3">
        <v>53</v>
      </c>
      <c r="V107" s="3">
        <v>53</v>
      </c>
      <c r="W107" s="3">
        <v>53</v>
      </c>
      <c r="X107" s="3">
        <v>53</v>
      </c>
      <c r="Y107" s="3">
        <v>53</v>
      </c>
      <c r="Z107" s="3">
        <v>53</v>
      </c>
      <c r="AA107" s="3">
        <v>53</v>
      </c>
      <c r="AB107" s="3">
        <v>53</v>
      </c>
      <c r="AC107" s="4">
        <v>53</v>
      </c>
      <c r="AD107" s="27"/>
    </row>
    <row r="108" spans="1:30" s="64" customFormat="1" ht="60" x14ac:dyDescent="0.25">
      <c r="A108" s="37">
        <v>148</v>
      </c>
      <c r="B108" s="31"/>
      <c r="C108" s="65" t="s">
        <v>68</v>
      </c>
      <c r="D108" s="66" t="s">
        <v>234</v>
      </c>
      <c r="E108" s="67" t="s">
        <v>144</v>
      </c>
      <c r="F108" s="67" t="s">
        <v>145</v>
      </c>
      <c r="G108" s="67" t="s">
        <v>146</v>
      </c>
      <c r="H108" s="35"/>
      <c r="I108" s="113" t="s">
        <v>207</v>
      </c>
      <c r="J108" s="115">
        <f>SUM(O108:AC108)</f>
        <v>1200</v>
      </c>
      <c r="K108" s="36"/>
      <c r="L108" s="105">
        <v>45658</v>
      </c>
      <c r="M108" s="105">
        <v>49309</v>
      </c>
      <c r="N108" s="38" t="s">
        <v>50</v>
      </c>
      <c r="O108" s="1"/>
      <c r="P108" s="2"/>
      <c r="Q108" s="2"/>
      <c r="R108" s="2"/>
      <c r="S108" s="2"/>
      <c r="T108" s="3">
        <v>120</v>
      </c>
      <c r="U108" s="3">
        <v>120</v>
      </c>
      <c r="V108" s="3">
        <v>120</v>
      </c>
      <c r="W108" s="3">
        <v>120</v>
      </c>
      <c r="X108" s="3">
        <v>120</v>
      </c>
      <c r="Y108" s="3">
        <v>120</v>
      </c>
      <c r="Z108" s="3">
        <v>120</v>
      </c>
      <c r="AA108" s="3">
        <v>120</v>
      </c>
      <c r="AB108" s="3">
        <v>120</v>
      </c>
      <c r="AC108" s="4">
        <v>120</v>
      </c>
      <c r="AD108" s="27"/>
    </row>
    <row r="109" spans="1:30" s="64" customFormat="1" ht="60" x14ac:dyDescent="0.25">
      <c r="A109" s="37">
        <v>149</v>
      </c>
      <c r="B109" s="31"/>
      <c r="C109" s="65" t="s">
        <v>69</v>
      </c>
      <c r="D109" s="66" t="s">
        <v>234</v>
      </c>
      <c r="E109" s="67" t="s">
        <v>144</v>
      </c>
      <c r="F109" s="67" t="s">
        <v>145</v>
      </c>
      <c r="G109" s="67" t="s">
        <v>146</v>
      </c>
      <c r="H109" s="35"/>
      <c r="I109" s="113" t="s">
        <v>207</v>
      </c>
      <c r="J109" s="115">
        <f>SUM(O109:AC109)</f>
        <v>1050</v>
      </c>
      <c r="K109" s="36"/>
      <c r="L109" s="105">
        <v>45658</v>
      </c>
      <c r="M109" s="105">
        <v>49309</v>
      </c>
      <c r="N109" s="38" t="s">
        <v>50</v>
      </c>
      <c r="O109" s="1"/>
      <c r="P109" s="2"/>
      <c r="Q109" s="2"/>
      <c r="R109" s="2"/>
      <c r="S109" s="2"/>
      <c r="T109" s="3">
        <v>105</v>
      </c>
      <c r="U109" s="3">
        <v>105</v>
      </c>
      <c r="V109" s="3">
        <v>105</v>
      </c>
      <c r="W109" s="3">
        <v>105</v>
      </c>
      <c r="X109" s="3">
        <v>105</v>
      </c>
      <c r="Y109" s="3">
        <v>105</v>
      </c>
      <c r="Z109" s="3">
        <v>105</v>
      </c>
      <c r="AA109" s="3">
        <v>105</v>
      </c>
      <c r="AB109" s="3">
        <v>105</v>
      </c>
      <c r="AC109" s="4">
        <v>105</v>
      </c>
      <c r="AD109" s="27"/>
    </row>
    <row r="110" spans="1:30" s="64" customFormat="1" ht="60" x14ac:dyDescent="0.25">
      <c r="A110" s="37">
        <v>150</v>
      </c>
      <c r="B110" s="31"/>
      <c r="C110" s="65" t="s">
        <v>66</v>
      </c>
      <c r="D110" s="66" t="s">
        <v>234</v>
      </c>
      <c r="E110" s="67" t="s">
        <v>144</v>
      </c>
      <c r="F110" s="67" t="s">
        <v>145</v>
      </c>
      <c r="G110" s="67" t="s">
        <v>146</v>
      </c>
      <c r="H110" s="35"/>
      <c r="I110" s="113" t="s">
        <v>207</v>
      </c>
      <c r="J110" s="115">
        <f>SUM(O110:AC110)</f>
        <v>3020</v>
      </c>
      <c r="K110" s="36"/>
      <c r="L110" s="105">
        <v>45658</v>
      </c>
      <c r="M110" s="105">
        <v>49309</v>
      </c>
      <c r="N110" s="38" t="s">
        <v>50</v>
      </c>
      <c r="O110" s="1"/>
      <c r="P110" s="2"/>
      <c r="Q110" s="2"/>
      <c r="R110" s="2"/>
      <c r="S110" s="2"/>
      <c r="T110" s="3">
        <v>302</v>
      </c>
      <c r="U110" s="3">
        <v>302</v>
      </c>
      <c r="V110" s="3">
        <v>302</v>
      </c>
      <c r="W110" s="3">
        <v>302</v>
      </c>
      <c r="X110" s="3">
        <v>302</v>
      </c>
      <c r="Y110" s="3">
        <v>302</v>
      </c>
      <c r="Z110" s="3">
        <v>302</v>
      </c>
      <c r="AA110" s="3">
        <v>302</v>
      </c>
      <c r="AB110" s="3">
        <v>302</v>
      </c>
      <c r="AC110" s="4">
        <v>302</v>
      </c>
      <c r="AD110" s="27"/>
    </row>
    <row r="111" spans="1:30" s="64" customFormat="1" ht="60.75" thickBot="1" x14ac:dyDescent="0.3">
      <c r="A111" s="37">
        <v>151</v>
      </c>
      <c r="B111" s="31"/>
      <c r="C111" s="65" t="s">
        <v>70</v>
      </c>
      <c r="D111" s="66" t="s">
        <v>234</v>
      </c>
      <c r="E111" s="67" t="s">
        <v>144</v>
      </c>
      <c r="F111" s="67" t="s">
        <v>145</v>
      </c>
      <c r="G111" s="67" t="s">
        <v>146</v>
      </c>
      <c r="H111" s="35"/>
      <c r="I111" s="113" t="s">
        <v>207</v>
      </c>
      <c r="J111" s="115">
        <f>SUM(O111:AC111)</f>
        <v>600</v>
      </c>
      <c r="K111" s="36"/>
      <c r="L111" s="105">
        <v>45658</v>
      </c>
      <c r="M111" s="105">
        <v>49309</v>
      </c>
      <c r="N111" s="38" t="s">
        <v>50</v>
      </c>
      <c r="O111" s="1"/>
      <c r="P111" s="2"/>
      <c r="Q111" s="2"/>
      <c r="R111" s="2"/>
      <c r="S111" s="2"/>
      <c r="T111" s="3">
        <v>60</v>
      </c>
      <c r="U111" s="3">
        <v>60</v>
      </c>
      <c r="V111" s="3">
        <v>60</v>
      </c>
      <c r="W111" s="3">
        <v>60</v>
      </c>
      <c r="X111" s="3">
        <v>60</v>
      </c>
      <c r="Y111" s="3">
        <v>60</v>
      </c>
      <c r="Z111" s="3">
        <v>60</v>
      </c>
      <c r="AA111" s="3">
        <v>60</v>
      </c>
      <c r="AB111" s="3">
        <v>60</v>
      </c>
      <c r="AC111" s="17">
        <v>60</v>
      </c>
      <c r="AD111" s="27"/>
    </row>
    <row r="112" spans="1:30" s="64" customFormat="1" ht="60" x14ac:dyDescent="0.25">
      <c r="A112" s="37">
        <v>156</v>
      </c>
      <c r="B112" s="31"/>
      <c r="C112" s="65" t="s">
        <v>115</v>
      </c>
      <c r="D112" s="66" t="s">
        <v>234</v>
      </c>
      <c r="E112" s="67" t="s">
        <v>144</v>
      </c>
      <c r="F112" s="67" t="s">
        <v>145</v>
      </c>
      <c r="G112" s="67" t="s">
        <v>146</v>
      </c>
      <c r="H112" s="35"/>
      <c r="I112" s="113" t="s">
        <v>207</v>
      </c>
      <c r="J112" s="115">
        <f t="shared" si="21"/>
        <v>137</v>
      </c>
      <c r="K112" s="35"/>
      <c r="L112" s="105">
        <v>46023</v>
      </c>
      <c r="M112" s="105">
        <v>46387</v>
      </c>
      <c r="N112" s="59" t="s">
        <v>50</v>
      </c>
      <c r="O112" s="1"/>
      <c r="P112" s="2"/>
      <c r="Q112" s="2"/>
      <c r="R112" s="2"/>
      <c r="S112" s="2"/>
      <c r="T112" s="3"/>
      <c r="U112" s="3">
        <v>137</v>
      </c>
      <c r="V112" s="3"/>
      <c r="W112" s="3"/>
      <c r="X112" s="3"/>
      <c r="Y112" s="3"/>
      <c r="Z112" s="3"/>
      <c r="AA112" s="3"/>
      <c r="AB112" s="3"/>
      <c r="AC112" s="23"/>
      <c r="AD112" s="27"/>
    </row>
    <row r="113" spans="1:30" s="64" customFormat="1" ht="60" x14ac:dyDescent="0.25">
      <c r="A113" s="37">
        <v>157</v>
      </c>
      <c r="B113" s="31"/>
      <c r="C113" s="65" t="s">
        <v>116</v>
      </c>
      <c r="D113" s="66" t="s">
        <v>234</v>
      </c>
      <c r="E113" s="67" t="s">
        <v>144</v>
      </c>
      <c r="F113" s="67" t="s">
        <v>145</v>
      </c>
      <c r="G113" s="67" t="s">
        <v>146</v>
      </c>
      <c r="H113" s="35"/>
      <c r="I113" s="113" t="s">
        <v>207</v>
      </c>
      <c r="J113" s="115">
        <f t="shared" si="21"/>
        <v>137</v>
      </c>
      <c r="K113" s="35"/>
      <c r="L113" s="105">
        <v>46023</v>
      </c>
      <c r="M113" s="105">
        <v>46387</v>
      </c>
      <c r="N113" s="59" t="s">
        <v>50</v>
      </c>
      <c r="O113" s="1"/>
      <c r="P113" s="2"/>
      <c r="Q113" s="2"/>
      <c r="R113" s="2"/>
      <c r="S113" s="2"/>
      <c r="T113" s="3"/>
      <c r="U113" s="3">
        <v>137</v>
      </c>
      <c r="V113" s="3"/>
      <c r="W113" s="3"/>
      <c r="X113" s="3"/>
      <c r="Y113" s="3"/>
      <c r="Z113" s="3"/>
      <c r="AA113" s="3"/>
      <c r="AB113" s="3"/>
      <c r="AC113" s="23"/>
      <c r="AD113" s="27"/>
    </row>
    <row r="114" spans="1:30" s="64" customFormat="1" ht="60" x14ac:dyDescent="0.25">
      <c r="A114" s="37">
        <v>158</v>
      </c>
      <c r="B114" s="31"/>
      <c r="C114" s="65" t="s">
        <v>117</v>
      </c>
      <c r="D114" s="66" t="s">
        <v>234</v>
      </c>
      <c r="E114" s="67" t="s">
        <v>144</v>
      </c>
      <c r="F114" s="67" t="s">
        <v>145</v>
      </c>
      <c r="G114" s="67" t="s">
        <v>146</v>
      </c>
      <c r="H114" s="35"/>
      <c r="I114" s="113" t="s">
        <v>207</v>
      </c>
      <c r="J114" s="115">
        <f t="shared" si="21"/>
        <v>137</v>
      </c>
      <c r="K114" s="35"/>
      <c r="L114" s="105">
        <v>46023</v>
      </c>
      <c r="M114" s="105">
        <v>46387</v>
      </c>
      <c r="N114" s="59" t="s">
        <v>50</v>
      </c>
      <c r="O114" s="1"/>
      <c r="P114" s="2"/>
      <c r="Q114" s="2"/>
      <c r="R114" s="2"/>
      <c r="S114" s="2"/>
      <c r="T114" s="3"/>
      <c r="U114" s="3">
        <v>137</v>
      </c>
      <c r="V114" s="3"/>
      <c r="W114" s="3"/>
      <c r="X114" s="3"/>
      <c r="Y114" s="3"/>
      <c r="Z114" s="3"/>
      <c r="AA114" s="3"/>
      <c r="AB114" s="3"/>
      <c r="AC114" s="23"/>
      <c r="AD114" s="27"/>
    </row>
    <row r="115" spans="1:30" s="64" customFormat="1" ht="60" x14ac:dyDescent="0.25">
      <c r="A115" s="37">
        <v>159</v>
      </c>
      <c r="B115" s="31"/>
      <c r="C115" s="65" t="s">
        <v>118</v>
      </c>
      <c r="D115" s="66" t="s">
        <v>234</v>
      </c>
      <c r="E115" s="67" t="s">
        <v>144</v>
      </c>
      <c r="F115" s="67" t="s">
        <v>145</v>
      </c>
      <c r="G115" s="67" t="s">
        <v>146</v>
      </c>
      <c r="H115" s="35"/>
      <c r="I115" s="113" t="s">
        <v>207</v>
      </c>
      <c r="J115" s="115">
        <f t="shared" si="21"/>
        <v>137</v>
      </c>
      <c r="K115" s="35"/>
      <c r="L115" s="105">
        <v>46023</v>
      </c>
      <c r="M115" s="105">
        <v>46387</v>
      </c>
      <c r="N115" s="59" t="s">
        <v>50</v>
      </c>
      <c r="O115" s="1"/>
      <c r="P115" s="2"/>
      <c r="Q115" s="2"/>
      <c r="R115" s="2"/>
      <c r="S115" s="2"/>
      <c r="T115" s="3"/>
      <c r="U115" s="3">
        <v>137</v>
      </c>
      <c r="V115" s="3"/>
      <c r="W115" s="3"/>
      <c r="X115" s="3"/>
      <c r="Y115" s="3"/>
      <c r="Z115" s="3"/>
      <c r="AA115" s="3"/>
      <c r="AB115" s="3"/>
      <c r="AC115" s="23"/>
      <c r="AD115" s="27"/>
    </row>
    <row r="116" spans="1:30" s="64" customFormat="1" ht="60" x14ac:dyDescent="0.25">
      <c r="A116" s="37">
        <v>161</v>
      </c>
      <c r="B116" s="31"/>
      <c r="C116" s="65" t="s">
        <v>122</v>
      </c>
      <c r="D116" s="66" t="s">
        <v>234</v>
      </c>
      <c r="E116" s="67" t="s">
        <v>144</v>
      </c>
      <c r="F116" s="67" t="s">
        <v>145</v>
      </c>
      <c r="G116" s="67" t="s">
        <v>146</v>
      </c>
      <c r="H116" s="35"/>
      <c r="I116" s="113" t="s">
        <v>207</v>
      </c>
      <c r="J116" s="115">
        <f t="shared" ref="J116:J118" si="22">SUM(O116:AB116)</f>
        <v>332</v>
      </c>
      <c r="K116" s="35"/>
      <c r="L116" s="105">
        <v>46388</v>
      </c>
      <c r="M116" s="105">
        <v>46752</v>
      </c>
      <c r="N116" s="59" t="s">
        <v>50</v>
      </c>
      <c r="O116" s="1"/>
      <c r="P116" s="2"/>
      <c r="Q116" s="2"/>
      <c r="R116" s="2"/>
      <c r="S116" s="2"/>
      <c r="T116" s="3"/>
      <c r="U116" s="3"/>
      <c r="V116" s="3">
        <v>332</v>
      </c>
      <c r="W116" s="3"/>
      <c r="X116" s="3"/>
      <c r="Y116" s="3"/>
      <c r="Z116" s="3"/>
      <c r="AA116" s="3"/>
      <c r="AB116" s="3"/>
      <c r="AC116" s="4"/>
      <c r="AD116" s="27"/>
    </row>
    <row r="117" spans="1:30" s="64" customFormat="1" ht="60" x14ac:dyDescent="0.25">
      <c r="A117" s="37">
        <v>162</v>
      </c>
      <c r="B117" s="31"/>
      <c r="C117" s="65" t="s">
        <v>108</v>
      </c>
      <c r="D117" s="66" t="s">
        <v>234</v>
      </c>
      <c r="E117" s="67" t="s">
        <v>144</v>
      </c>
      <c r="F117" s="67" t="s">
        <v>145</v>
      </c>
      <c r="G117" s="67" t="s">
        <v>146</v>
      </c>
      <c r="H117" s="35"/>
      <c r="I117" s="113" t="s">
        <v>207</v>
      </c>
      <c r="J117" s="115">
        <f t="shared" si="22"/>
        <v>332</v>
      </c>
      <c r="K117" s="35"/>
      <c r="L117" s="105">
        <v>46388</v>
      </c>
      <c r="M117" s="105">
        <v>46752</v>
      </c>
      <c r="N117" s="59" t="s">
        <v>50</v>
      </c>
      <c r="O117" s="1"/>
      <c r="P117" s="2"/>
      <c r="Q117" s="2"/>
      <c r="R117" s="2"/>
      <c r="S117" s="2"/>
      <c r="T117" s="3"/>
      <c r="U117" s="3"/>
      <c r="V117" s="3">
        <v>332</v>
      </c>
      <c r="W117" s="3"/>
      <c r="X117" s="3"/>
      <c r="Y117" s="3"/>
      <c r="Z117" s="3"/>
      <c r="AA117" s="3"/>
      <c r="AB117" s="3"/>
      <c r="AC117" s="4"/>
      <c r="AD117" s="27"/>
    </row>
    <row r="118" spans="1:30" s="64" customFormat="1" ht="60" x14ac:dyDescent="0.25">
      <c r="A118" s="37">
        <v>169</v>
      </c>
      <c r="B118" s="31"/>
      <c r="C118" s="65" t="s">
        <v>125</v>
      </c>
      <c r="D118" s="66" t="s">
        <v>234</v>
      </c>
      <c r="E118" s="67" t="s">
        <v>144</v>
      </c>
      <c r="F118" s="67" t="s">
        <v>145</v>
      </c>
      <c r="G118" s="67" t="s">
        <v>146</v>
      </c>
      <c r="H118" s="35"/>
      <c r="I118" s="113" t="s">
        <v>207</v>
      </c>
      <c r="J118" s="115">
        <f t="shared" si="22"/>
        <v>332</v>
      </c>
      <c r="K118" s="35"/>
      <c r="L118" s="105">
        <v>47119</v>
      </c>
      <c r="M118" s="105">
        <v>47483</v>
      </c>
      <c r="N118" s="59" t="s">
        <v>50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332</v>
      </c>
      <c r="Y118" s="3"/>
      <c r="Z118" s="3"/>
      <c r="AA118" s="3"/>
      <c r="AB118" s="3"/>
      <c r="AC118" s="4"/>
      <c r="AD118" s="27"/>
    </row>
    <row r="119" spans="1:30" s="64" customFormat="1" ht="60.75" thickBot="1" x14ac:dyDescent="0.3">
      <c r="A119" s="37">
        <v>173</v>
      </c>
      <c r="B119" s="31"/>
      <c r="C119" s="65" t="s">
        <v>126</v>
      </c>
      <c r="D119" s="66" t="s">
        <v>234</v>
      </c>
      <c r="E119" s="67" t="s">
        <v>144</v>
      </c>
      <c r="F119" s="67" t="s">
        <v>145</v>
      </c>
      <c r="G119" s="67" t="s">
        <v>146</v>
      </c>
      <c r="H119" s="35"/>
      <c r="I119" s="113" t="s">
        <v>207</v>
      </c>
      <c r="J119" s="115">
        <f t="shared" si="21"/>
        <v>137</v>
      </c>
      <c r="K119" s="35"/>
      <c r="L119" s="105">
        <v>47484</v>
      </c>
      <c r="M119" s="105">
        <v>47847</v>
      </c>
      <c r="N119" s="59" t="s">
        <v>50</v>
      </c>
      <c r="O119" s="1"/>
      <c r="P119" s="2"/>
      <c r="Q119" s="2"/>
      <c r="R119" s="2"/>
      <c r="S119" s="2"/>
      <c r="T119" s="3"/>
      <c r="U119" s="3"/>
      <c r="V119" s="3"/>
      <c r="W119" s="3"/>
      <c r="X119" s="3"/>
      <c r="Y119" s="3">
        <v>137</v>
      </c>
      <c r="Z119" s="3"/>
      <c r="AA119" s="3"/>
      <c r="AB119" s="3"/>
      <c r="AC119" s="23"/>
      <c r="AD119" s="27"/>
    </row>
    <row r="120" spans="1:30" s="97" customFormat="1" ht="15.75" thickBot="1" x14ac:dyDescent="0.3">
      <c r="A120" s="94"/>
      <c r="B120" s="95" t="s">
        <v>0</v>
      </c>
      <c r="C120" s="95"/>
      <c r="D120" s="95"/>
      <c r="E120" s="95"/>
      <c r="F120" s="95"/>
      <c r="G120" s="95"/>
      <c r="H120" s="95"/>
      <c r="I120" s="125"/>
      <c r="J120" s="125">
        <f>SUM(J12:J119)</f>
        <v>56368.75</v>
      </c>
      <c r="K120" s="127">
        <f>C124</f>
        <v>1303</v>
      </c>
      <c r="L120" s="95"/>
      <c r="M120" s="95"/>
      <c r="N120" s="96"/>
      <c r="O120" s="13">
        <f t="shared" ref="O120:AC120" si="23">SUM(O12:O119)</f>
        <v>2189.4499999999998</v>
      </c>
      <c r="P120" s="14">
        <f t="shared" si="23"/>
        <v>6747.45</v>
      </c>
      <c r="Q120" s="14">
        <f t="shared" si="23"/>
        <v>3529.45</v>
      </c>
      <c r="R120" s="14">
        <f t="shared" si="23"/>
        <v>3471.45</v>
      </c>
      <c r="S120" s="14">
        <f t="shared" si="23"/>
        <v>3724.45</v>
      </c>
      <c r="T120" s="15">
        <f t="shared" si="23"/>
        <v>4006.45</v>
      </c>
      <c r="U120" s="15">
        <f t="shared" si="23"/>
        <v>3997.45</v>
      </c>
      <c r="V120" s="15">
        <f t="shared" si="23"/>
        <v>4062.45</v>
      </c>
      <c r="W120" s="15">
        <f t="shared" si="23"/>
        <v>3398.45</v>
      </c>
      <c r="X120" s="15">
        <f t="shared" si="23"/>
        <v>3870.45</v>
      </c>
      <c r="Y120" s="15">
        <f t="shared" si="23"/>
        <v>3675.45</v>
      </c>
      <c r="Z120" s="15">
        <f t="shared" si="23"/>
        <v>3449.45</v>
      </c>
      <c r="AA120" s="15">
        <f t="shared" si="23"/>
        <v>3449.45</v>
      </c>
      <c r="AB120" s="15">
        <f t="shared" si="23"/>
        <v>3398.45</v>
      </c>
      <c r="AC120" s="15">
        <f t="shared" si="23"/>
        <v>3398.45</v>
      </c>
    </row>
    <row r="121" spans="1:30" ht="15.75" x14ac:dyDescent="0.25">
      <c r="A121" s="123"/>
      <c r="B121" s="69"/>
      <c r="C121" s="69"/>
      <c r="D121" s="69"/>
      <c r="E121" s="69"/>
      <c r="F121" s="69"/>
      <c r="G121" s="69"/>
      <c r="H121" s="69"/>
      <c r="I121" s="70"/>
      <c r="K121" s="98" t="s">
        <v>210</v>
      </c>
    </row>
    <row r="122" spans="1:30" s="28" customFormat="1" ht="15.75" x14ac:dyDescent="0.25">
      <c r="K122" s="99"/>
    </row>
    <row r="123" spans="1:30" s="28" customFormat="1" ht="60" x14ac:dyDescent="0.25">
      <c r="A123" s="5"/>
      <c r="B123" s="6" t="s">
        <v>236</v>
      </c>
      <c r="C123" s="6" t="s">
        <v>56</v>
      </c>
      <c r="D123" s="186" t="s">
        <v>238</v>
      </c>
      <c r="K123" s="99"/>
    </row>
    <row r="124" spans="1:30" s="28" customFormat="1" ht="15.75" x14ac:dyDescent="0.25">
      <c r="A124" s="7" t="s">
        <v>57</v>
      </c>
      <c r="B124" s="189">
        <f>O120</f>
        <v>2189.4499999999998</v>
      </c>
      <c r="C124" s="8">
        <v>1303</v>
      </c>
      <c r="D124" s="186" t="s">
        <v>211</v>
      </c>
      <c r="K124" s="99"/>
    </row>
    <row r="125" spans="1:30" s="28" customFormat="1" ht="15.75" x14ac:dyDescent="0.25">
      <c r="A125" s="7" t="s">
        <v>57</v>
      </c>
      <c r="B125" s="190"/>
      <c r="C125" s="8">
        <v>886</v>
      </c>
      <c r="D125" s="188" t="s">
        <v>244</v>
      </c>
      <c r="K125" s="99"/>
    </row>
    <row r="126" spans="1:30" s="28" customFormat="1" ht="15.75" x14ac:dyDescent="0.25">
      <c r="A126" s="7" t="s">
        <v>58</v>
      </c>
      <c r="B126" s="8">
        <f>SUM(P120:S120)</f>
        <v>17472.8</v>
      </c>
      <c r="C126" s="8">
        <f>C124*4</f>
        <v>5212</v>
      </c>
      <c r="D126" s="186" t="s">
        <v>212</v>
      </c>
      <c r="K126" s="99"/>
    </row>
    <row r="127" spans="1:30" s="28" customFormat="1" ht="15.75" thickBot="1" x14ac:dyDescent="0.3">
      <c r="A127" s="9" t="s">
        <v>59</v>
      </c>
      <c r="B127" s="10">
        <f>SUM(T120:AC120)</f>
        <v>36706.5</v>
      </c>
      <c r="C127" s="10">
        <f>C124*10</f>
        <v>13030</v>
      </c>
      <c r="D127" s="187" t="s">
        <v>213</v>
      </c>
    </row>
    <row r="128" spans="1:30" s="28" customFormat="1" x14ac:dyDescent="0.25">
      <c r="A128" s="11"/>
      <c r="B128" s="12"/>
      <c r="C128" s="12"/>
    </row>
    <row r="130" spans="2:2" x14ac:dyDescent="0.25">
      <c r="B130" s="100" t="s">
        <v>16</v>
      </c>
    </row>
    <row r="131" spans="2:2" ht="45" x14ac:dyDescent="0.25">
      <c r="B131" s="101" t="s">
        <v>15</v>
      </c>
    </row>
    <row r="132" spans="2:2" ht="45" x14ac:dyDescent="0.25">
      <c r="B132" s="101" t="s">
        <v>19</v>
      </c>
    </row>
    <row r="133" spans="2:2" ht="45" x14ac:dyDescent="0.25">
      <c r="B133" s="101" t="s">
        <v>17</v>
      </c>
    </row>
    <row r="134" spans="2:2" ht="30" x14ac:dyDescent="0.25">
      <c r="B134" s="101" t="s">
        <v>18</v>
      </c>
    </row>
    <row r="136" spans="2:2" x14ac:dyDescent="0.25">
      <c r="B136" s="102" t="s">
        <v>196</v>
      </c>
    </row>
    <row r="137" spans="2:2" x14ac:dyDescent="0.25">
      <c r="B137" s="27" t="s">
        <v>24</v>
      </c>
    </row>
    <row r="138" spans="2:2" x14ac:dyDescent="0.25">
      <c r="B138" s="27" t="s">
        <v>25</v>
      </c>
    </row>
    <row r="139" spans="2:2" x14ac:dyDescent="0.25">
      <c r="B139" s="27" t="s">
        <v>26</v>
      </c>
    </row>
    <row r="140" spans="2:2" x14ac:dyDescent="0.25">
      <c r="B140" s="27" t="s">
        <v>27</v>
      </c>
    </row>
    <row r="141" spans="2:2" x14ac:dyDescent="0.25">
      <c r="B141" s="27" t="s">
        <v>28</v>
      </c>
    </row>
    <row r="142" spans="2:2" x14ac:dyDescent="0.25">
      <c r="B142" s="27" t="s">
        <v>29</v>
      </c>
    </row>
    <row r="144" spans="2:2" x14ac:dyDescent="0.25">
      <c r="B144" s="102" t="s">
        <v>197</v>
      </c>
    </row>
    <row r="145" spans="2:2" x14ac:dyDescent="0.25">
      <c r="B145" s="27" t="s">
        <v>21</v>
      </c>
    </row>
    <row r="146" spans="2:2" x14ac:dyDescent="0.25">
      <c r="B146" s="27" t="s">
        <v>22</v>
      </c>
    </row>
    <row r="147" spans="2:2" x14ac:dyDescent="0.25">
      <c r="B147" s="27" t="s">
        <v>23</v>
      </c>
    </row>
  </sheetData>
  <mergeCells count="49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B124:B125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252"/>
  <sheetViews>
    <sheetView topLeftCell="A223" zoomScale="60" zoomScaleNormal="60" zoomScaleSheetLayoutView="20" workbookViewId="0">
      <selection activeCell="A135" sqref="A135:A169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5" style="27" customWidth="1"/>
    <col min="5" max="7" width="41.28515625" style="27" hidden="1" customWidth="1"/>
    <col min="8" max="8" width="17.28515625" style="27" hidden="1" customWidth="1"/>
    <col min="9" max="9" width="19" style="27" customWidth="1"/>
    <col min="10" max="10" width="14" style="27" bestFit="1" customWidth="1"/>
    <col min="11" max="13" width="14" style="27" customWidth="1"/>
    <col min="14" max="14" width="22.5703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60</v>
      </c>
      <c r="L3" s="204"/>
      <c r="M3" s="204"/>
      <c r="N3" s="204"/>
      <c r="O3" s="204"/>
      <c r="P3" s="204"/>
      <c r="Q3" s="204"/>
      <c r="R3" s="204" t="s">
        <v>200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66</v>
      </c>
      <c r="D12" s="152" t="s">
        <v>167</v>
      </c>
      <c r="E12" s="67" t="s">
        <v>129</v>
      </c>
      <c r="F12" s="67" t="s">
        <v>130</v>
      </c>
      <c r="G12" s="67" t="s">
        <v>131</v>
      </c>
      <c r="H12" s="147"/>
      <c r="I12" s="149" t="s">
        <v>66</v>
      </c>
      <c r="J12" s="148">
        <f t="shared" ref="J12" si="0">SUM(O12:AC12)</f>
        <v>31857.749999999989</v>
      </c>
      <c r="K12" s="147"/>
      <c r="L12" s="142">
        <v>43831</v>
      </c>
      <c r="M12" s="142">
        <v>49309</v>
      </c>
      <c r="N12" s="59"/>
      <c r="O12" s="181">
        <f t="shared" ref="O12:AC12" si="1">0.15*$C$229</f>
        <v>2123.85</v>
      </c>
      <c r="P12" s="155">
        <f t="shared" si="1"/>
        <v>2123.85</v>
      </c>
      <c r="Q12" s="155">
        <f t="shared" si="1"/>
        <v>2123.85</v>
      </c>
      <c r="R12" s="155">
        <f t="shared" si="1"/>
        <v>2123.85</v>
      </c>
      <c r="S12" s="155">
        <f t="shared" si="1"/>
        <v>2123.85</v>
      </c>
      <c r="T12" s="156">
        <f t="shared" si="1"/>
        <v>2123.85</v>
      </c>
      <c r="U12" s="156">
        <f t="shared" si="1"/>
        <v>2123.85</v>
      </c>
      <c r="V12" s="156">
        <f t="shared" si="1"/>
        <v>2123.85</v>
      </c>
      <c r="W12" s="156">
        <f t="shared" si="1"/>
        <v>2123.85</v>
      </c>
      <c r="X12" s="156">
        <f t="shared" si="1"/>
        <v>2123.85</v>
      </c>
      <c r="Y12" s="156">
        <f t="shared" si="1"/>
        <v>2123.85</v>
      </c>
      <c r="Z12" s="156">
        <f t="shared" si="1"/>
        <v>2123.85</v>
      </c>
      <c r="AA12" s="156">
        <f t="shared" si="1"/>
        <v>2123.85</v>
      </c>
      <c r="AB12" s="156">
        <f t="shared" si="1"/>
        <v>2123.85</v>
      </c>
      <c r="AC12" s="25">
        <f t="shared" si="1"/>
        <v>2123.85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16"/>
      <c r="J13" s="111"/>
      <c r="K13" s="44"/>
      <c r="L13" s="108"/>
      <c r="M13" s="109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7"/>
      <c r="J14" s="111"/>
      <c r="K14" s="50"/>
      <c r="L14" s="108"/>
      <c r="M14" s="10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5" x14ac:dyDescent="0.25">
      <c r="A15" s="37">
        <v>3</v>
      </c>
      <c r="B15" s="31"/>
      <c r="C15" s="52" t="s">
        <v>218</v>
      </c>
      <c r="D15" s="52" t="s">
        <v>219</v>
      </c>
      <c r="E15" s="53" t="s">
        <v>173</v>
      </c>
      <c r="F15" s="53" t="s">
        <v>132</v>
      </c>
      <c r="G15" s="34" t="s">
        <v>133</v>
      </c>
      <c r="H15" s="54"/>
      <c r="I15" s="112" t="s">
        <v>66</v>
      </c>
      <c r="J15" s="115">
        <f>SUM(O15:AC15)</f>
        <v>450</v>
      </c>
      <c r="K15" s="55"/>
      <c r="L15" s="106">
        <v>43831</v>
      </c>
      <c r="M15" s="107">
        <v>44196</v>
      </c>
      <c r="N15" s="56" t="s">
        <v>49</v>
      </c>
      <c r="O15" s="21">
        <v>450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5" x14ac:dyDescent="0.25">
      <c r="A16" s="30">
        <v>4</v>
      </c>
      <c r="B16" s="31"/>
      <c r="C16" s="52" t="s">
        <v>245</v>
      </c>
      <c r="D16" s="52" t="s">
        <v>246</v>
      </c>
      <c r="E16" s="53" t="s">
        <v>173</v>
      </c>
      <c r="F16" s="53" t="s">
        <v>132</v>
      </c>
      <c r="G16" s="34" t="s">
        <v>133</v>
      </c>
      <c r="H16" s="54"/>
      <c r="I16" s="112" t="s">
        <v>66</v>
      </c>
      <c r="J16" s="115">
        <f>SUM(O16:AC16)</f>
        <v>601</v>
      </c>
      <c r="K16" s="55"/>
      <c r="L16" s="106">
        <v>43831</v>
      </c>
      <c r="M16" s="107">
        <v>44196</v>
      </c>
      <c r="N16" s="56" t="s">
        <v>49</v>
      </c>
      <c r="O16" s="21">
        <v>601</v>
      </c>
      <c r="P16" s="2"/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5" x14ac:dyDescent="0.25">
      <c r="A17" s="236">
        <v>22</v>
      </c>
      <c r="B17" s="31"/>
      <c r="C17" s="52" t="s">
        <v>221</v>
      </c>
      <c r="D17" s="52" t="s">
        <v>219</v>
      </c>
      <c r="E17" s="53" t="s">
        <v>173</v>
      </c>
      <c r="F17" s="53" t="s">
        <v>132</v>
      </c>
      <c r="G17" s="34" t="s">
        <v>133</v>
      </c>
      <c r="H17" s="54"/>
      <c r="I17" s="112" t="s">
        <v>66</v>
      </c>
      <c r="J17" s="115">
        <f>SUM(O17:AC17)</f>
        <v>2880</v>
      </c>
      <c r="K17" s="55"/>
      <c r="L17" s="106">
        <v>44197</v>
      </c>
      <c r="M17" s="107">
        <v>44561</v>
      </c>
      <c r="N17" s="56" t="s">
        <v>74</v>
      </c>
      <c r="O17" s="21"/>
      <c r="P17" s="2">
        <v>2880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37"/>
      <c r="B18" s="31"/>
      <c r="C18" s="52" t="s">
        <v>224</v>
      </c>
      <c r="D18" s="185" t="s">
        <v>219</v>
      </c>
      <c r="E18" s="33" t="s">
        <v>173</v>
      </c>
      <c r="F18" s="53" t="s">
        <v>172</v>
      </c>
      <c r="G18" s="53" t="s">
        <v>174</v>
      </c>
      <c r="H18" s="54"/>
      <c r="I18" s="112" t="s">
        <v>66</v>
      </c>
      <c r="J18" s="115">
        <f>SUM(O18:AC18)</f>
        <v>1680</v>
      </c>
      <c r="K18" s="55"/>
      <c r="L18" s="106">
        <v>44197</v>
      </c>
      <c r="M18" s="107">
        <v>44561</v>
      </c>
      <c r="N18" s="56" t="s">
        <v>74</v>
      </c>
      <c r="O18" s="21"/>
      <c r="P18" s="2">
        <v>1680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37">
        <v>23</v>
      </c>
      <c r="B19" s="31"/>
      <c r="C19" s="52" t="s">
        <v>68</v>
      </c>
      <c r="D19" s="57" t="s">
        <v>203</v>
      </c>
      <c r="E19" s="33" t="s">
        <v>173</v>
      </c>
      <c r="F19" s="53" t="s">
        <v>172</v>
      </c>
      <c r="G19" s="53" t="s">
        <v>174</v>
      </c>
      <c r="H19" s="54"/>
      <c r="I19" s="112" t="s">
        <v>207</v>
      </c>
      <c r="J19" s="115">
        <f t="shared" ref="J19:J24" si="2">SUM(O19:AC19)</f>
        <v>590</v>
      </c>
      <c r="K19" s="55"/>
      <c r="L19" s="106">
        <v>44197</v>
      </c>
      <c r="M19" s="107">
        <v>44561</v>
      </c>
      <c r="N19" s="56" t="s">
        <v>74</v>
      </c>
      <c r="O19" s="21"/>
      <c r="P19" s="2">
        <v>590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30">
        <v>24</v>
      </c>
      <c r="B20" s="31"/>
      <c r="C20" s="52" t="s">
        <v>67</v>
      </c>
      <c r="D20" s="57" t="s">
        <v>204</v>
      </c>
      <c r="E20" s="33" t="s">
        <v>173</v>
      </c>
      <c r="F20" s="53" t="s">
        <v>172</v>
      </c>
      <c r="G20" s="53" t="s">
        <v>174</v>
      </c>
      <c r="H20" s="54"/>
      <c r="I20" s="112" t="s">
        <v>207</v>
      </c>
      <c r="J20" s="115">
        <f t="shared" si="2"/>
        <v>221</v>
      </c>
      <c r="K20" s="55"/>
      <c r="L20" s="106">
        <v>44197</v>
      </c>
      <c r="M20" s="107">
        <v>44561</v>
      </c>
      <c r="N20" s="56" t="s">
        <v>74</v>
      </c>
      <c r="O20" s="21"/>
      <c r="P20" s="2">
        <v>221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30">
        <v>25</v>
      </c>
      <c r="B21" s="31"/>
      <c r="C21" s="52" t="s">
        <v>69</v>
      </c>
      <c r="D21" s="58" t="s">
        <v>217</v>
      </c>
      <c r="E21" s="33" t="s">
        <v>173</v>
      </c>
      <c r="F21" s="53" t="s">
        <v>172</v>
      </c>
      <c r="G21" s="53" t="s">
        <v>174</v>
      </c>
      <c r="H21" s="54"/>
      <c r="I21" s="112" t="s">
        <v>207</v>
      </c>
      <c r="J21" s="115">
        <f t="shared" si="2"/>
        <v>178</v>
      </c>
      <c r="K21" s="55"/>
      <c r="L21" s="106">
        <v>44197</v>
      </c>
      <c r="M21" s="107">
        <v>44561</v>
      </c>
      <c r="N21" s="56" t="s">
        <v>74</v>
      </c>
      <c r="O21" s="21"/>
      <c r="P21" s="2">
        <v>178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37">
        <v>26</v>
      </c>
      <c r="B22" s="31"/>
      <c r="C22" s="52" t="s">
        <v>218</v>
      </c>
      <c r="D22" s="57" t="s">
        <v>220</v>
      </c>
      <c r="E22" s="33" t="s">
        <v>173</v>
      </c>
      <c r="F22" s="53" t="s">
        <v>172</v>
      </c>
      <c r="G22" s="53" t="s">
        <v>174</v>
      </c>
      <c r="H22" s="54"/>
      <c r="I22" s="112" t="s">
        <v>66</v>
      </c>
      <c r="J22" s="115">
        <f t="shared" si="2"/>
        <v>11000</v>
      </c>
      <c r="K22" s="55"/>
      <c r="L22" s="106">
        <v>44197</v>
      </c>
      <c r="M22" s="107">
        <v>44561</v>
      </c>
      <c r="N22" s="56" t="s">
        <v>74</v>
      </c>
      <c r="O22" s="21"/>
      <c r="P22" s="2">
        <v>11000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30">
        <v>27</v>
      </c>
      <c r="B23" s="31"/>
      <c r="C23" s="52" t="s">
        <v>223</v>
      </c>
      <c r="D23" s="185" t="s">
        <v>222</v>
      </c>
      <c r="E23" s="33" t="s">
        <v>173</v>
      </c>
      <c r="F23" s="53" t="s">
        <v>172</v>
      </c>
      <c r="G23" s="53" t="s">
        <v>174</v>
      </c>
      <c r="H23" s="54"/>
      <c r="I23" s="112" t="s">
        <v>66</v>
      </c>
      <c r="J23" s="115">
        <f t="shared" si="2"/>
        <v>17000</v>
      </c>
      <c r="K23" s="55"/>
      <c r="L23" s="106">
        <v>44197</v>
      </c>
      <c r="M23" s="107">
        <v>44561</v>
      </c>
      <c r="N23" s="56" t="s">
        <v>74</v>
      </c>
      <c r="O23" s="21"/>
      <c r="P23" s="2">
        <v>17000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30">
        <v>28</v>
      </c>
      <c r="B24" s="31"/>
      <c r="C24" s="52" t="s">
        <v>224</v>
      </c>
      <c r="D24" s="185" t="s">
        <v>225</v>
      </c>
      <c r="E24" s="33" t="s">
        <v>173</v>
      </c>
      <c r="F24" s="53" t="s">
        <v>172</v>
      </c>
      <c r="G24" s="53" t="s">
        <v>174</v>
      </c>
      <c r="H24" s="54"/>
      <c r="I24" s="112" t="s">
        <v>66</v>
      </c>
      <c r="J24" s="115">
        <f t="shared" si="2"/>
        <v>30000</v>
      </c>
      <c r="K24" s="55"/>
      <c r="L24" s="106">
        <v>44197</v>
      </c>
      <c r="M24" s="107">
        <v>44561</v>
      </c>
      <c r="N24" s="56" t="s">
        <v>74</v>
      </c>
      <c r="O24" s="21"/>
      <c r="P24" s="2">
        <v>30000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30" x14ac:dyDescent="0.25">
      <c r="A25" s="30">
        <v>29</v>
      </c>
      <c r="B25" s="31"/>
      <c r="C25" s="52" t="s">
        <v>120</v>
      </c>
      <c r="D25" s="52" t="s">
        <v>121</v>
      </c>
      <c r="E25" s="53" t="s">
        <v>128</v>
      </c>
      <c r="F25" s="53" t="s">
        <v>132</v>
      </c>
      <c r="G25" s="34" t="s">
        <v>133</v>
      </c>
      <c r="H25" s="54"/>
      <c r="I25" s="112" t="s">
        <v>66</v>
      </c>
      <c r="J25" s="115">
        <f t="shared" ref="J25" si="3">SUM(O25:AC25)</f>
        <v>19000</v>
      </c>
      <c r="K25" s="55"/>
      <c r="L25" s="106">
        <v>44197</v>
      </c>
      <c r="M25" s="107">
        <v>45291</v>
      </c>
      <c r="N25" s="59" t="s">
        <v>74</v>
      </c>
      <c r="O25" s="1"/>
      <c r="P25" s="2">
        <v>8000</v>
      </c>
      <c r="Q25" s="2">
        <v>3500</v>
      </c>
      <c r="R25" s="2">
        <v>7500</v>
      </c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37">
        <v>30</v>
      </c>
      <c r="B26" s="31"/>
      <c r="C26" s="52" t="s">
        <v>66</v>
      </c>
      <c r="D26" s="52" t="s">
        <v>180</v>
      </c>
      <c r="E26" s="53" t="s">
        <v>173</v>
      </c>
      <c r="F26" s="53" t="s">
        <v>132</v>
      </c>
      <c r="G26" s="34" t="s">
        <v>133</v>
      </c>
      <c r="H26" s="54"/>
      <c r="I26" s="112" t="s">
        <v>66</v>
      </c>
      <c r="J26" s="115">
        <f t="shared" ref="J26:J42" si="4">SUM(O26:AC26)</f>
        <v>356</v>
      </c>
      <c r="K26" s="55"/>
      <c r="L26" s="106">
        <v>44197</v>
      </c>
      <c r="M26" s="107">
        <v>45657</v>
      </c>
      <c r="N26" s="56" t="s">
        <v>74</v>
      </c>
      <c r="O26" s="21"/>
      <c r="P26" s="2">
        <v>89</v>
      </c>
      <c r="Q26" s="2">
        <v>89</v>
      </c>
      <c r="R26" s="2">
        <v>89</v>
      </c>
      <c r="S26" s="2">
        <v>89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37">
        <v>31</v>
      </c>
      <c r="B27" s="31"/>
      <c r="C27" s="52" t="s">
        <v>66</v>
      </c>
      <c r="D27" s="52" t="s">
        <v>181</v>
      </c>
      <c r="E27" s="53" t="s">
        <v>173</v>
      </c>
      <c r="F27" s="53" t="s">
        <v>132</v>
      </c>
      <c r="G27" s="34" t="s">
        <v>133</v>
      </c>
      <c r="H27" s="54"/>
      <c r="I27" s="112" t="s">
        <v>66</v>
      </c>
      <c r="J27" s="115">
        <f t="shared" si="4"/>
        <v>891</v>
      </c>
      <c r="K27" s="55"/>
      <c r="L27" s="106">
        <v>44197</v>
      </c>
      <c r="M27" s="107">
        <v>45657</v>
      </c>
      <c r="N27" s="56" t="s">
        <v>74</v>
      </c>
      <c r="O27" s="21"/>
      <c r="P27" s="2">
        <v>223</v>
      </c>
      <c r="Q27" s="2">
        <v>222</v>
      </c>
      <c r="R27" s="2">
        <v>223</v>
      </c>
      <c r="S27" s="2">
        <v>223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37">
        <v>32</v>
      </c>
      <c r="B28" s="31"/>
      <c r="C28" s="52" t="s">
        <v>66</v>
      </c>
      <c r="D28" s="52" t="s">
        <v>185</v>
      </c>
      <c r="E28" s="53" t="s">
        <v>173</v>
      </c>
      <c r="F28" s="53" t="s">
        <v>132</v>
      </c>
      <c r="G28" s="34" t="s">
        <v>133</v>
      </c>
      <c r="H28" s="54"/>
      <c r="I28" s="112" t="s">
        <v>66</v>
      </c>
      <c r="J28" s="115">
        <f t="shared" si="4"/>
        <v>1679</v>
      </c>
      <c r="K28" s="55"/>
      <c r="L28" s="106">
        <v>44197</v>
      </c>
      <c r="M28" s="107">
        <v>45657</v>
      </c>
      <c r="N28" s="56" t="s">
        <v>74</v>
      </c>
      <c r="O28" s="21"/>
      <c r="P28" s="2">
        <v>420</v>
      </c>
      <c r="Q28" s="2">
        <v>420</v>
      </c>
      <c r="R28" s="2">
        <v>419</v>
      </c>
      <c r="S28" s="2">
        <v>420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37">
        <v>33</v>
      </c>
      <c r="B29" s="31"/>
      <c r="C29" s="52" t="s">
        <v>66</v>
      </c>
      <c r="D29" s="52" t="s">
        <v>186</v>
      </c>
      <c r="E29" s="53" t="s">
        <v>173</v>
      </c>
      <c r="F29" s="53" t="s">
        <v>132</v>
      </c>
      <c r="G29" s="34" t="s">
        <v>133</v>
      </c>
      <c r="H29" s="54"/>
      <c r="I29" s="112" t="s">
        <v>66</v>
      </c>
      <c r="J29" s="115">
        <f t="shared" si="4"/>
        <v>3265</v>
      </c>
      <c r="K29" s="55"/>
      <c r="L29" s="106">
        <v>44197</v>
      </c>
      <c r="M29" s="107">
        <v>45657</v>
      </c>
      <c r="N29" s="56" t="s">
        <v>74</v>
      </c>
      <c r="O29" s="21"/>
      <c r="P29" s="2">
        <v>817</v>
      </c>
      <c r="Q29" s="2">
        <v>816</v>
      </c>
      <c r="R29" s="2">
        <v>816</v>
      </c>
      <c r="S29" s="2">
        <v>816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37">
        <v>34</v>
      </c>
      <c r="B30" s="31"/>
      <c r="C30" s="52" t="s">
        <v>66</v>
      </c>
      <c r="D30" s="52" t="s">
        <v>187</v>
      </c>
      <c r="E30" s="53" t="s">
        <v>173</v>
      </c>
      <c r="F30" s="53" t="s">
        <v>132</v>
      </c>
      <c r="G30" s="34" t="s">
        <v>133</v>
      </c>
      <c r="H30" s="54"/>
      <c r="I30" s="112" t="s">
        <v>66</v>
      </c>
      <c r="J30" s="115">
        <f t="shared" si="4"/>
        <v>71396</v>
      </c>
      <c r="K30" s="55"/>
      <c r="L30" s="106">
        <v>44197</v>
      </c>
      <c r="M30" s="107">
        <v>45657</v>
      </c>
      <c r="N30" s="56" t="s">
        <v>74</v>
      </c>
      <c r="O30" s="21"/>
      <c r="P30" s="2">
        <v>17849</v>
      </c>
      <c r="Q30" s="2">
        <v>17849</v>
      </c>
      <c r="R30" s="2">
        <v>17849</v>
      </c>
      <c r="S30" s="2">
        <v>17849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37">
        <v>35</v>
      </c>
      <c r="B31" s="31"/>
      <c r="C31" s="52" t="s">
        <v>66</v>
      </c>
      <c r="D31" s="52" t="s">
        <v>183</v>
      </c>
      <c r="E31" s="53" t="s">
        <v>173</v>
      </c>
      <c r="F31" s="53" t="s">
        <v>132</v>
      </c>
      <c r="G31" s="34" t="s">
        <v>133</v>
      </c>
      <c r="H31" s="54"/>
      <c r="I31" s="112" t="s">
        <v>66</v>
      </c>
      <c r="J31" s="115">
        <f t="shared" si="4"/>
        <v>4014</v>
      </c>
      <c r="K31" s="55"/>
      <c r="L31" s="106">
        <v>44197</v>
      </c>
      <c r="M31" s="107">
        <v>45657</v>
      </c>
      <c r="N31" s="56" t="s">
        <v>74</v>
      </c>
      <c r="O31" s="21"/>
      <c r="P31" s="2">
        <v>1003</v>
      </c>
      <c r="Q31" s="2">
        <v>1004</v>
      </c>
      <c r="R31" s="2">
        <v>1003</v>
      </c>
      <c r="S31" s="2">
        <v>1004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37">
        <v>36</v>
      </c>
      <c r="B32" s="31"/>
      <c r="C32" s="52" t="s">
        <v>66</v>
      </c>
      <c r="D32" s="52" t="s">
        <v>188</v>
      </c>
      <c r="E32" s="53" t="s">
        <v>173</v>
      </c>
      <c r="F32" s="53" t="s">
        <v>132</v>
      </c>
      <c r="G32" s="34" t="s">
        <v>133</v>
      </c>
      <c r="H32" s="54"/>
      <c r="I32" s="112" t="s">
        <v>66</v>
      </c>
      <c r="J32" s="115">
        <f t="shared" si="4"/>
        <v>1034</v>
      </c>
      <c r="K32" s="55"/>
      <c r="L32" s="106">
        <v>44197</v>
      </c>
      <c r="M32" s="107">
        <v>45657</v>
      </c>
      <c r="N32" s="56" t="s">
        <v>74</v>
      </c>
      <c r="O32" s="21"/>
      <c r="P32" s="2">
        <v>258</v>
      </c>
      <c r="Q32" s="2">
        <v>259</v>
      </c>
      <c r="R32" s="2">
        <v>258</v>
      </c>
      <c r="S32" s="2">
        <v>259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37">
        <v>37</v>
      </c>
      <c r="B33" s="31"/>
      <c r="C33" s="52" t="s">
        <v>66</v>
      </c>
      <c r="D33" s="52" t="s">
        <v>189</v>
      </c>
      <c r="E33" s="53" t="s">
        <v>173</v>
      </c>
      <c r="F33" s="53" t="s">
        <v>132</v>
      </c>
      <c r="G33" s="34" t="s">
        <v>133</v>
      </c>
      <c r="H33" s="54"/>
      <c r="I33" s="112" t="s">
        <v>66</v>
      </c>
      <c r="J33" s="115">
        <f t="shared" si="4"/>
        <v>452</v>
      </c>
      <c r="K33" s="55"/>
      <c r="L33" s="106">
        <v>44197</v>
      </c>
      <c r="M33" s="107">
        <v>45657</v>
      </c>
      <c r="N33" s="56" t="s">
        <v>74</v>
      </c>
      <c r="O33" s="21"/>
      <c r="P33" s="2">
        <v>113</v>
      </c>
      <c r="Q33" s="2">
        <v>113</v>
      </c>
      <c r="R33" s="2">
        <v>113</v>
      </c>
      <c r="S33" s="2">
        <v>113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37">
        <v>38</v>
      </c>
      <c r="B34" s="31"/>
      <c r="C34" s="52" t="s">
        <v>66</v>
      </c>
      <c r="D34" s="52" t="s">
        <v>190</v>
      </c>
      <c r="E34" s="53" t="s">
        <v>173</v>
      </c>
      <c r="F34" s="53" t="s">
        <v>132</v>
      </c>
      <c r="G34" s="34" t="s">
        <v>133</v>
      </c>
      <c r="H34" s="54"/>
      <c r="I34" s="112" t="s">
        <v>66</v>
      </c>
      <c r="J34" s="115">
        <f t="shared" si="4"/>
        <v>190674</v>
      </c>
      <c r="K34" s="55"/>
      <c r="L34" s="106">
        <v>44197</v>
      </c>
      <c r="M34" s="107">
        <v>45657</v>
      </c>
      <c r="N34" s="56" t="s">
        <v>74</v>
      </c>
      <c r="O34" s="21"/>
      <c r="P34" s="2">
        <v>47668</v>
      </c>
      <c r="Q34" s="2">
        <v>47669</v>
      </c>
      <c r="R34" s="2">
        <v>47668</v>
      </c>
      <c r="S34" s="2">
        <v>47669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37">
        <v>39</v>
      </c>
      <c r="B35" s="31"/>
      <c r="C35" s="52" t="s">
        <v>66</v>
      </c>
      <c r="D35" s="52" t="s">
        <v>191</v>
      </c>
      <c r="E35" s="53" t="s">
        <v>173</v>
      </c>
      <c r="F35" s="53" t="s">
        <v>132</v>
      </c>
      <c r="G35" s="34" t="s">
        <v>133</v>
      </c>
      <c r="H35" s="54"/>
      <c r="I35" s="112" t="s">
        <v>66</v>
      </c>
      <c r="J35" s="115">
        <f t="shared" si="4"/>
        <v>33167</v>
      </c>
      <c r="K35" s="55"/>
      <c r="L35" s="106">
        <v>44197</v>
      </c>
      <c r="M35" s="107">
        <v>45657</v>
      </c>
      <c r="N35" s="56" t="s">
        <v>74</v>
      </c>
      <c r="O35" s="21"/>
      <c r="P35" s="2">
        <v>8292</v>
      </c>
      <c r="Q35" s="2">
        <v>8292</v>
      </c>
      <c r="R35" s="2">
        <v>8292</v>
      </c>
      <c r="S35" s="2">
        <v>8291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30" x14ac:dyDescent="0.25">
      <c r="A36" s="236">
        <v>104</v>
      </c>
      <c r="B36" s="31"/>
      <c r="C36" s="52" t="s">
        <v>123</v>
      </c>
      <c r="D36" s="57" t="s">
        <v>124</v>
      </c>
      <c r="E36" s="53" t="s">
        <v>128</v>
      </c>
      <c r="F36" s="53" t="s">
        <v>132</v>
      </c>
      <c r="G36" s="34" t="s">
        <v>133</v>
      </c>
      <c r="H36" s="54"/>
      <c r="I36" s="112" t="s">
        <v>66</v>
      </c>
      <c r="J36" s="115">
        <f>SUM(O36:AC36)</f>
        <v>7000</v>
      </c>
      <c r="K36" s="55"/>
      <c r="L36" s="106">
        <v>45292</v>
      </c>
      <c r="M36" s="107">
        <v>45657</v>
      </c>
      <c r="N36" s="59" t="s">
        <v>74</v>
      </c>
      <c r="O36" s="1"/>
      <c r="P36" s="2"/>
      <c r="Q36" s="2"/>
      <c r="R36" s="2"/>
      <c r="S36" s="2">
        <v>7000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30" x14ac:dyDescent="0.25">
      <c r="A37" s="237"/>
      <c r="B37" s="31"/>
      <c r="C37" s="52" t="s">
        <v>123</v>
      </c>
      <c r="D37" s="39" t="s">
        <v>124</v>
      </c>
      <c r="E37" s="53" t="s">
        <v>128</v>
      </c>
      <c r="F37" s="53" t="s">
        <v>132</v>
      </c>
      <c r="G37" s="34" t="s">
        <v>133</v>
      </c>
      <c r="H37" s="54"/>
      <c r="I37" s="112" t="s">
        <v>66</v>
      </c>
      <c r="J37" s="115">
        <f t="shared" ref="J37" si="5">SUM(O37:AC37)</f>
        <v>8500</v>
      </c>
      <c r="K37" s="55"/>
      <c r="L37" s="106">
        <v>45658</v>
      </c>
      <c r="M37" s="107">
        <v>46387</v>
      </c>
      <c r="N37" s="59" t="s">
        <v>50</v>
      </c>
      <c r="O37" s="1"/>
      <c r="P37" s="2"/>
      <c r="Q37" s="2"/>
      <c r="R37" s="2"/>
      <c r="S37" s="2"/>
      <c r="T37" s="3">
        <v>4200</v>
      </c>
      <c r="U37" s="3">
        <v>4300</v>
      </c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37">
        <v>115</v>
      </c>
      <c r="B38" s="31"/>
      <c r="C38" s="52" t="s">
        <v>66</v>
      </c>
      <c r="D38" s="52" t="s">
        <v>180</v>
      </c>
      <c r="E38" s="53" t="s">
        <v>173</v>
      </c>
      <c r="F38" s="53" t="s">
        <v>132</v>
      </c>
      <c r="G38" s="34" t="s">
        <v>133</v>
      </c>
      <c r="H38" s="54"/>
      <c r="I38" s="112" t="s">
        <v>66</v>
      </c>
      <c r="J38" s="115">
        <f t="shared" si="4"/>
        <v>670</v>
      </c>
      <c r="K38" s="55"/>
      <c r="L38" s="106">
        <v>45658</v>
      </c>
      <c r="M38" s="107">
        <v>49309</v>
      </c>
      <c r="N38" s="56" t="s">
        <v>50</v>
      </c>
      <c r="O38" s="21"/>
      <c r="P38" s="2"/>
      <c r="Q38" s="2"/>
      <c r="R38" s="2"/>
      <c r="S38" s="2"/>
      <c r="T38" s="3">
        <v>67</v>
      </c>
      <c r="U38" s="3">
        <v>67</v>
      </c>
      <c r="V38" s="3">
        <v>67</v>
      </c>
      <c r="W38" s="3">
        <v>67</v>
      </c>
      <c r="X38" s="3">
        <v>67</v>
      </c>
      <c r="Y38" s="3">
        <v>67</v>
      </c>
      <c r="Z38" s="3">
        <v>67</v>
      </c>
      <c r="AA38" s="3">
        <v>67</v>
      </c>
      <c r="AB38" s="3">
        <v>67</v>
      </c>
      <c r="AC38" s="4">
        <v>67</v>
      </c>
    </row>
    <row r="39" spans="1:29" ht="75" x14ac:dyDescent="0.25">
      <c r="A39" s="37">
        <v>116</v>
      </c>
      <c r="B39" s="31"/>
      <c r="C39" s="52" t="s">
        <v>66</v>
      </c>
      <c r="D39" s="52" t="s">
        <v>181</v>
      </c>
      <c r="E39" s="53" t="s">
        <v>173</v>
      </c>
      <c r="F39" s="53" t="s">
        <v>132</v>
      </c>
      <c r="G39" s="34" t="s">
        <v>133</v>
      </c>
      <c r="H39" s="54"/>
      <c r="I39" s="112" t="s">
        <v>66</v>
      </c>
      <c r="J39" s="115">
        <f t="shared" si="4"/>
        <v>1170</v>
      </c>
      <c r="K39" s="55"/>
      <c r="L39" s="106">
        <v>45658</v>
      </c>
      <c r="M39" s="107">
        <v>49309</v>
      </c>
      <c r="N39" s="56" t="s">
        <v>50</v>
      </c>
      <c r="O39" s="21"/>
      <c r="P39" s="2"/>
      <c r="Q39" s="2"/>
      <c r="R39" s="2"/>
      <c r="S39" s="2"/>
      <c r="T39" s="3">
        <v>117</v>
      </c>
      <c r="U39" s="3">
        <v>117</v>
      </c>
      <c r="V39" s="3">
        <v>117</v>
      </c>
      <c r="W39" s="3">
        <v>117</v>
      </c>
      <c r="X39" s="3">
        <v>117</v>
      </c>
      <c r="Y39" s="3">
        <v>117</v>
      </c>
      <c r="Z39" s="3">
        <v>117</v>
      </c>
      <c r="AA39" s="3">
        <v>117</v>
      </c>
      <c r="AB39" s="3">
        <v>117</v>
      </c>
      <c r="AC39" s="4">
        <v>117</v>
      </c>
    </row>
    <row r="40" spans="1:29" ht="75" x14ac:dyDescent="0.25">
      <c r="A40" s="37">
        <v>117</v>
      </c>
      <c r="B40" s="31"/>
      <c r="C40" s="52" t="s">
        <v>66</v>
      </c>
      <c r="D40" s="52" t="s">
        <v>182</v>
      </c>
      <c r="E40" s="53" t="s">
        <v>173</v>
      </c>
      <c r="F40" s="53" t="s">
        <v>132</v>
      </c>
      <c r="G40" s="34" t="s">
        <v>133</v>
      </c>
      <c r="H40" s="54"/>
      <c r="I40" s="112" t="s">
        <v>66</v>
      </c>
      <c r="J40" s="115">
        <f t="shared" si="4"/>
        <v>30430</v>
      </c>
      <c r="K40" s="55"/>
      <c r="L40" s="106">
        <v>45658</v>
      </c>
      <c r="M40" s="107">
        <v>49309</v>
      </c>
      <c r="N40" s="56" t="s">
        <v>50</v>
      </c>
      <c r="O40" s="21"/>
      <c r="P40" s="2"/>
      <c r="Q40" s="2"/>
      <c r="R40" s="2"/>
      <c r="S40" s="2"/>
      <c r="T40" s="3">
        <v>3043</v>
      </c>
      <c r="U40" s="3">
        <v>3043</v>
      </c>
      <c r="V40" s="3">
        <v>3043</v>
      </c>
      <c r="W40" s="3">
        <v>3043</v>
      </c>
      <c r="X40" s="3">
        <v>3043</v>
      </c>
      <c r="Y40" s="3">
        <v>3043</v>
      </c>
      <c r="Z40" s="3">
        <v>3043</v>
      </c>
      <c r="AA40" s="3">
        <v>3043</v>
      </c>
      <c r="AB40" s="3">
        <v>3043</v>
      </c>
      <c r="AC40" s="4">
        <v>3043</v>
      </c>
    </row>
    <row r="41" spans="1:29" ht="75" x14ac:dyDescent="0.25">
      <c r="A41" s="37">
        <v>118</v>
      </c>
      <c r="B41" s="31"/>
      <c r="C41" s="52" t="s">
        <v>66</v>
      </c>
      <c r="D41" s="52" t="s">
        <v>183</v>
      </c>
      <c r="E41" s="53" t="s">
        <v>173</v>
      </c>
      <c r="F41" s="53" t="s">
        <v>132</v>
      </c>
      <c r="G41" s="34" t="s">
        <v>133</v>
      </c>
      <c r="H41" s="54"/>
      <c r="I41" s="112" t="s">
        <v>66</v>
      </c>
      <c r="J41" s="115">
        <f t="shared" si="4"/>
        <v>6375</v>
      </c>
      <c r="K41" s="55"/>
      <c r="L41" s="106">
        <v>45658</v>
      </c>
      <c r="M41" s="107">
        <v>49309</v>
      </c>
      <c r="N41" s="56" t="s">
        <v>50</v>
      </c>
      <c r="O41" s="21"/>
      <c r="P41" s="2"/>
      <c r="Q41" s="2"/>
      <c r="R41" s="2"/>
      <c r="S41" s="2"/>
      <c r="T41" s="3">
        <v>637</v>
      </c>
      <c r="U41" s="3">
        <v>638</v>
      </c>
      <c r="V41" s="3">
        <v>637</v>
      </c>
      <c r="W41" s="3">
        <v>638</v>
      </c>
      <c r="X41" s="3">
        <v>637</v>
      </c>
      <c r="Y41" s="3">
        <v>638</v>
      </c>
      <c r="Z41" s="3">
        <v>637</v>
      </c>
      <c r="AA41" s="3">
        <v>638</v>
      </c>
      <c r="AB41" s="3">
        <v>637</v>
      </c>
      <c r="AC41" s="4">
        <v>638</v>
      </c>
    </row>
    <row r="42" spans="1:29" ht="75" x14ac:dyDescent="0.25">
      <c r="A42" s="37">
        <v>119</v>
      </c>
      <c r="B42" s="31"/>
      <c r="C42" s="52" t="s">
        <v>66</v>
      </c>
      <c r="D42" s="52" t="s">
        <v>184</v>
      </c>
      <c r="E42" s="53" t="s">
        <v>173</v>
      </c>
      <c r="F42" s="53" t="s">
        <v>132</v>
      </c>
      <c r="G42" s="34" t="s">
        <v>133</v>
      </c>
      <c r="H42" s="54"/>
      <c r="I42" s="112" t="s">
        <v>66</v>
      </c>
      <c r="J42" s="115">
        <f t="shared" si="4"/>
        <v>23641</v>
      </c>
      <c r="K42" s="55"/>
      <c r="L42" s="106">
        <v>45658</v>
      </c>
      <c r="M42" s="107">
        <v>49309</v>
      </c>
      <c r="N42" s="56" t="s">
        <v>50</v>
      </c>
      <c r="O42" s="21"/>
      <c r="P42" s="2"/>
      <c r="Q42" s="2"/>
      <c r="R42" s="2"/>
      <c r="S42" s="2"/>
      <c r="T42" s="3">
        <v>2364</v>
      </c>
      <c r="U42" s="3">
        <v>2364</v>
      </c>
      <c r="V42" s="3">
        <v>2364</v>
      </c>
      <c r="W42" s="3">
        <v>2364</v>
      </c>
      <c r="X42" s="3">
        <v>2364</v>
      </c>
      <c r="Y42" s="3">
        <v>2364</v>
      </c>
      <c r="Z42" s="3">
        <v>2364</v>
      </c>
      <c r="AA42" s="3">
        <v>2364</v>
      </c>
      <c r="AB42" s="3">
        <v>2364</v>
      </c>
      <c r="AC42" s="4">
        <v>2365</v>
      </c>
    </row>
    <row r="43" spans="1:29" x14ac:dyDescent="0.25">
      <c r="A43" s="48"/>
      <c r="B43" s="50" t="s">
        <v>14</v>
      </c>
      <c r="C43" s="44"/>
      <c r="D43" s="44"/>
      <c r="E43" s="44"/>
      <c r="F43" s="44"/>
      <c r="G43" s="44"/>
      <c r="H43" s="50"/>
      <c r="I43" s="117"/>
      <c r="J43" s="124"/>
      <c r="K43" s="50"/>
      <c r="L43" s="109"/>
      <c r="M43" s="10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1"/>
    </row>
    <row r="44" spans="1:29" s="64" customFormat="1" x14ac:dyDescent="0.25">
      <c r="A44" s="60"/>
      <c r="B44" s="35"/>
      <c r="C44" s="61"/>
      <c r="D44" s="61"/>
      <c r="E44" s="61"/>
      <c r="F44" s="61"/>
      <c r="G44" s="61"/>
      <c r="H44" s="35"/>
      <c r="I44" s="114"/>
      <c r="J44" s="115"/>
      <c r="K44" s="35"/>
      <c r="L44" s="105"/>
      <c r="M44" s="10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63"/>
    </row>
    <row r="45" spans="1:29" x14ac:dyDescent="0.25">
      <c r="A45" s="48"/>
      <c r="B45" s="50" t="s">
        <v>5</v>
      </c>
      <c r="C45" s="44"/>
      <c r="D45" s="44"/>
      <c r="E45" s="44"/>
      <c r="F45" s="44"/>
      <c r="G45" s="44"/>
      <c r="H45" s="50"/>
      <c r="I45" s="117"/>
      <c r="J45" s="124"/>
      <c r="K45" s="50"/>
      <c r="L45" s="109"/>
      <c r="M45" s="10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1"/>
    </row>
    <row r="46" spans="1:29" x14ac:dyDescent="0.25">
      <c r="A46" s="48"/>
      <c r="B46" s="49" t="s">
        <v>1</v>
      </c>
      <c r="C46" s="44"/>
      <c r="D46" s="44"/>
      <c r="E46" s="44"/>
      <c r="F46" s="44"/>
      <c r="G46" s="44"/>
      <c r="H46" s="50"/>
      <c r="I46" s="117"/>
      <c r="J46" s="124"/>
      <c r="K46" s="50"/>
      <c r="L46" s="109"/>
      <c r="M46" s="109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1"/>
    </row>
    <row r="47" spans="1:29" ht="60" x14ac:dyDescent="0.25">
      <c r="A47" s="30">
        <v>5</v>
      </c>
      <c r="B47" s="31"/>
      <c r="C47" s="65" t="s">
        <v>239</v>
      </c>
      <c r="D47" s="65" t="s">
        <v>243</v>
      </c>
      <c r="E47" s="34" t="s">
        <v>164</v>
      </c>
      <c r="F47" s="34" t="s">
        <v>138</v>
      </c>
      <c r="G47" s="34" t="s">
        <v>137</v>
      </c>
      <c r="H47" s="35"/>
      <c r="I47" s="113" t="s">
        <v>207</v>
      </c>
      <c r="J47" s="115">
        <f>SUM(O47:AC47)</f>
        <v>357</v>
      </c>
      <c r="K47" s="36"/>
      <c r="L47" s="105">
        <v>43831</v>
      </c>
      <c r="M47" s="105">
        <v>44196</v>
      </c>
      <c r="N47" s="59" t="s">
        <v>49</v>
      </c>
      <c r="O47" s="1">
        <v>357</v>
      </c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60" x14ac:dyDescent="0.25">
      <c r="A48" s="37">
        <v>40</v>
      </c>
      <c r="B48" s="31"/>
      <c r="C48" s="65" t="s">
        <v>107</v>
      </c>
      <c r="D48" s="65" t="s">
        <v>71</v>
      </c>
      <c r="E48" s="34" t="s">
        <v>164</v>
      </c>
      <c r="F48" s="34" t="s">
        <v>138</v>
      </c>
      <c r="G48" s="34" t="s">
        <v>139</v>
      </c>
      <c r="H48" s="35"/>
      <c r="I48" s="113" t="s">
        <v>66</v>
      </c>
      <c r="J48" s="115">
        <f t="shared" ref="J48:J59" si="6">SUM(O48:AC48)</f>
        <v>1400</v>
      </c>
      <c r="K48" s="35"/>
      <c r="L48" s="105">
        <v>44197</v>
      </c>
      <c r="M48" s="105">
        <v>44561</v>
      </c>
      <c r="N48" s="59" t="s">
        <v>74</v>
      </c>
      <c r="O48" s="1"/>
      <c r="P48" s="2">
        <v>1400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60" x14ac:dyDescent="0.25">
      <c r="A49" s="37">
        <v>41</v>
      </c>
      <c r="B49" s="31"/>
      <c r="C49" s="65" t="s">
        <v>67</v>
      </c>
      <c r="D49" s="65" t="s">
        <v>168</v>
      </c>
      <c r="E49" s="34" t="s">
        <v>164</v>
      </c>
      <c r="F49" s="34" t="s">
        <v>138</v>
      </c>
      <c r="G49" s="34" t="s">
        <v>137</v>
      </c>
      <c r="H49" s="35"/>
      <c r="I49" s="113" t="s">
        <v>207</v>
      </c>
      <c r="J49" s="115">
        <f t="shared" ref="J49:J54" si="7">SUM(O49:AC49)</f>
        <v>704</v>
      </c>
      <c r="K49" s="36"/>
      <c r="L49" s="105">
        <v>44197</v>
      </c>
      <c r="M49" s="105">
        <v>45657</v>
      </c>
      <c r="N49" s="59" t="s">
        <v>74</v>
      </c>
      <c r="O49" s="1"/>
      <c r="P49" s="2">
        <v>176</v>
      </c>
      <c r="Q49" s="2">
        <v>176</v>
      </c>
      <c r="R49" s="2">
        <v>176</v>
      </c>
      <c r="S49" s="2">
        <v>176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60" x14ac:dyDescent="0.25">
      <c r="A50" s="37">
        <v>42</v>
      </c>
      <c r="B50" s="31"/>
      <c r="C50" s="65" t="s">
        <v>67</v>
      </c>
      <c r="D50" s="65" t="s">
        <v>170</v>
      </c>
      <c r="E50" s="34" t="s">
        <v>164</v>
      </c>
      <c r="F50" s="34" t="s">
        <v>138</v>
      </c>
      <c r="G50" s="34" t="s">
        <v>137</v>
      </c>
      <c r="H50" s="35"/>
      <c r="I50" s="113" t="s">
        <v>207</v>
      </c>
      <c r="J50" s="115">
        <f t="shared" si="7"/>
        <v>704</v>
      </c>
      <c r="K50" s="36"/>
      <c r="L50" s="105">
        <v>44197</v>
      </c>
      <c r="M50" s="105">
        <v>45657</v>
      </c>
      <c r="N50" s="59" t="s">
        <v>74</v>
      </c>
      <c r="O50" s="1"/>
      <c r="P50" s="2">
        <v>176</v>
      </c>
      <c r="Q50" s="2">
        <v>176</v>
      </c>
      <c r="R50" s="2">
        <v>176</v>
      </c>
      <c r="S50" s="2">
        <v>176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37">
        <v>43</v>
      </c>
      <c r="B51" s="31"/>
      <c r="C51" s="65" t="s">
        <v>68</v>
      </c>
      <c r="D51" s="65" t="s">
        <v>168</v>
      </c>
      <c r="E51" s="34" t="s">
        <v>164</v>
      </c>
      <c r="F51" s="34" t="s">
        <v>138</v>
      </c>
      <c r="G51" s="34" t="s">
        <v>137</v>
      </c>
      <c r="H51" s="35"/>
      <c r="I51" s="113" t="s">
        <v>207</v>
      </c>
      <c r="J51" s="115">
        <f t="shared" si="7"/>
        <v>636</v>
      </c>
      <c r="K51" s="36"/>
      <c r="L51" s="106">
        <v>44197</v>
      </c>
      <c r="M51" s="107">
        <v>45657</v>
      </c>
      <c r="N51" s="59" t="s">
        <v>74</v>
      </c>
      <c r="O51" s="1"/>
      <c r="P51" s="2">
        <v>159</v>
      </c>
      <c r="Q51" s="2">
        <v>159</v>
      </c>
      <c r="R51" s="2">
        <v>159</v>
      </c>
      <c r="S51" s="2">
        <v>159</v>
      </c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37">
        <v>44</v>
      </c>
      <c r="B52" s="31"/>
      <c r="C52" s="65" t="s">
        <v>68</v>
      </c>
      <c r="D52" s="65" t="s">
        <v>170</v>
      </c>
      <c r="E52" s="34" t="s">
        <v>164</v>
      </c>
      <c r="F52" s="34" t="s">
        <v>138</v>
      </c>
      <c r="G52" s="34" t="s">
        <v>137</v>
      </c>
      <c r="H52" s="35"/>
      <c r="I52" s="113" t="s">
        <v>207</v>
      </c>
      <c r="J52" s="115">
        <f t="shared" si="7"/>
        <v>636</v>
      </c>
      <c r="K52" s="36"/>
      <c r="L52" s="106">
        <v>44197</v>
      </c>
      <c r="M52" s="107">
        <v>45657</v>
      </c>
      <c r="N52" s="59" t="s">
        <v>74</v>
      </c>
      <c r="O52" s="1"/>
      <c r="P52" s="2">
        <v>159</v>
      </c>
      <c r="Q52" s="2">
        <v>159</v>
      </c>
      <c r="R52" s="2">
        <v>159</v>
      </c>
      <c r="S52" s="2">
        <v>159</v>
      </c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37">
        <v>45</v>
      </c>
      <c r="B53" s="31"/>
      <c r="C53" s="65" t="s">
        <v>69</v>
      </c>
      <c r="D53" s="65" t="s">
        <v>168</v>
      </c>
      <c r="E53" s="34" t="s">
        <v>164</v>
      </c>
      <c r="F53" s="34" t="s">
        <v>138</v>
      </c>
      <c r="G53" s="34" t="s">
        <v>137</v>
      </c>
      <c r="H53" s="35"/>
      <c r="I53" s="113" t="s">
        <v>207</v>
      </c>
      <c r="J53" s="115">
        <f t="shared" si="7"/>
        <v>1372</v>
      </c>
      <c r="K53" s="36"/>
      <c r="L53" s="105">
        <v>44197</v>
      </c>
      <c r="M53" s="105">
        <v>45657</v>
      </c>
      <c r="N53" s="59" t="s">
        <v>74</v>
      </c>
      <c r="O53" s="1"/>
      <c r="P53" s="2">
        <v>343</v>
      </c>
      <c r="Q53" s="2">
        <v>343</v>
      </c>
      <c r="R53" s="2">
        <v>343</v>
      </c>
      <c r="S53" s="2">
        <v>343</v>
      </c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60" x14ac:dyDescent="0.25">
      <c r="A54" s="37">
        <v>46</v>
      </c>
      <c r="B54" s="31"/>
      <c r="C54" s="65" t="s">
        <v>69</v>
      </c>
      <c r="D54" s="65" t="s">
        <v>170</v>
      </c>
      <c r="E54" s="34" t="s">
        <v>164</v>
      </c>
      <c r="F54" s="34" t="s">
        <v>138</v>
      </c>
      <c r="G54" s="34" t="s">
        <v>137</v>
      </c>
      <c r="H54" s="35"/>
      <c r="I54" s="113" t="s">
        <v>207</v>
      </c>
      <c r="J54" s="115">
        <f t="shared" si="7"/>
        <v>1372</v>
      </c>
      <c r="K54" s="36"/>
      <c r="L54" s="105">
        <v>44197</v>
      </c>
      <c r="M54" s="105">
        <v>45657</v>
      </c>
      <c r="N54" s="59" t="s">
        <v>74</v>
      </c>
      <c r="O54" s="1"/>
      <c r="P54" s="2">
        <v>343</v>
      </c>
      <c r="Q54" s="2">
        <v>343</v>
      </c>
      <c r="R54" s="2">
        <v>343</v>
      </c>
      <c r="S54" s="2">
        <v>343</v>
      </c>
      <c r="T54" s="3"/>
      <c r="U54" s="3"/>
      <c r="V54" s="3"/>
      <c r="W54" s="3"/>
      <c r="X54" s="3"/>
      <c r="Y54" s="3"/>
      <c r="Z54" s="3"/>
      <c r="AA54" s="3"/>
      <c r="AB54" s="3"/>
      <c r="AC54" s="23"/>
    </row>
    <row r="55" spans="1:29" ht="60" x14ac:dyDescent="0.25">
      <c r="A55" s="37">
        <v>47</v>
      </c>
      <c r="B55" s="31"/>
      <c r="C55" s="65" t="s">
        <v>66</v>
      </c>
      <c r="D55" s="65" t="s">
        <v>168</v>
      </c>
      <c r="E55" s="34" t="s">
        <v>164</v>
      </c>
      <c r="F55" s="34" t="s">
        <v>138</v>
      </c>
      <c r="G55" s="34" t="s">
        <v>137</v>
      </c>
      <c r="H55" s="35"/>
      <c r="I55" s="113" t="s">
        <v>207</v>
      </c>
      <c r="J55" s="115">
        <f t="shared" ref="J55" si="8">SUM(O55:AC55)</f>
        <v>3112</v>
      </c>
      <c r="K55" s="36"/>
      <c r="L55" s="105">
        <v>44197</v>
      </c>
      <c r="M55" s="105">
        <v>45657</v>
      </c>
      <c r="N55" s="59" t="s">
        <v>74</v>
      </c>
      <c r="O55" s="1"/>
      <c r="P55" s="2">
        <v>778</v>
      </c>
      <c r="Q55" s="2">
        <v>778</v>
      </c>
      <c r="R55" s="2">
        <v>778</v>
      </c>
      <c r="S55" s="2">
        <v>778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37">
        <v>48</v>
      </c>
      <c r="B56" s="31"/>
      <c r="C56" s="65" t="s">
        <v>66</v>
      </c>
      <c r="D56" s="65" t="s">
        <v>170</v>
      </c>
      <c r="E56" s="34" t="s">
        <v>164</v>
      </c>
      <c r="F56" s="34" t="s">
        <v>138</v>
      </c>
      <c r="G56" s="34" t="s">
        <v>137</v>
      </c>
      <c r="H56" s="35"/>
      <c r="I56" s="113" t="s">
        <v>207</v>
      </c>
      <c r="J56" s="115">
        <f>SUM(O56:AC56)</f>
        <v>3112</v>
      </c>
      <c r="K56" s="36"/>
      <c r="L56" s="105">
        <v>44197</v>
      </c>
      <c r="M56" s="105">
        <v>45657</v>
      </c>
      <c r="N56" s="59" t="s">
        <v>74</v>
      </c>
      <c r="O56" s="1"/>
      <c r="P56" s="2">
        <v>778</v>
      </c>
      <c r="Q56" s="2">
        <v>778</v>
      </c>
      <c r="R56" s="2">
        <v>778</v>
      </c>
      <c r="S56" s="2">
        <v>778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37">
        <v>49</v>
      </c>
      <c r="B57" s="31"/>
      <c r="C57" s="65" t="s">
        <v>70</v>
      </c>
      <c r="D57" s="65" t="s">
        <v>168</v>
      </c>
      <c r="E57" s="34" t="s">
        <v>164</v>
      </c>
      <c r="F57" s="34" t="s">
        <v>138</v>
      </c>
      <c r="G57" s="34" t="s">
        <v>137</v>
      </c>
      <c r="H57" s="35"/>
      <c r="I57" s="113" t="s">
        <v>207</v>
      </c>
      <c r="J57" s="115">
        <f>SUM(O57:AC57)</f>
        <v>792</v>
      </c>
      <c r="K57" s="36"/>
      <c r="L57" s="105">
        <v>44197</v>
      </c>
      <c r="M57" s="105">
        <v>45657</v>
      </c>
      <c r="N57" s="59" t="s">
        <v>74</v>
      </c>
      <c r="O57" s="1"/>
      <c r="P57" s="2">
        <v>198</v>
      </c>
      <c r="Q57" s="2">
        <v>198</v>
      </c>
      <c r="R57" s="2">
        <v>198</v>
      </c>
      <c r="S57" s="2">
        <v>198</v>
      </c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37">
        <v>50</v>
      </c>
      <c r="B58" s="31"/>
      <c r="C58" s="65" t="s">
        <v>70</v>
      </c>
      <c r="D58" s="65" t="s">
        <v>170</v>
      </c>
      <c r="E58" s="34" t="s">
        <v>164</v>
      </c>
      <c r="F58" s="34" t="s">
        <v>138</v>
      </c>
      <c r="G58" s="34" t="s">
        <v>137</v>
      </c>
      <c r="H58" s="35"/>
      <c r="I58" s="113" t="s">
        <v>207</v>
      </c>
      <c r="J58" s="115">
        <f>SUM(O58:AC58)</f>
        <v>792</v>
      </c>
      <c r="K58" s="36"/>
      <c r="L58" s="105">
        <v>44197</v>
      </c>
      <c r="M58" s="105">
        <v>45657</v>
      </c>
      <c r="N58" s="59" t="s">
        <v>74</v>
      </c>
      <c r="O58" s="1"/>
      <c r="P58" s="2">
        <v>198</v>
      </c>
      <c r="Q58" s="2">
        <v>198</v>
      </c>
      <c r="R58" s="2">
        <v>198</v>
      </c>
      <c r="S58" s="2">
        <v>198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37">
        <v>94</v>
      </c>
      <c r="B59" s="31"/>
      <c r="C59" s="65" t="s">
        <v>107</v>
      </c>
      <c r="D59" s="65" t="s">
        <v>194</v>
      </c>
      <c r="E59" s="34" t="s">
        <v>134</v>
      </c>
      <c r="F59" s="34" t="s">
        <v>135</v>
      </c>
      <c r="G59" s="34" t="s">
        <v>136</v>
      </c>
      <c r="H59" s="35"/>
      <c r="I59" s="113" t="s">
        <v>66</v>
      </c>
      <c r="J59" s="115">
        <f t="shared" si="6"/>
        <v>500</v>
      </c>
      <c r="K59" s="35"/>
      <c r="L59" s="105">
        <v>44562</v>
      </c>
      <c r="M59" s="105">
        <v>44926</v>
      </c>
      <c r="N59" s="38" t="s">
        <v>74</v>
      </c>
      <c r="O59" s="1"/>
      <c r="P59" s="2"/>
      <c r="Q59" s="2">
        <v>500</v>
      </c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37">
        <v>105</v>
      </c>
      <c r="B60" s="31"/>
      <c r="C60" s="65" t="s">
        <v>97</v>
      </c>
      <c r="D60" s="65" t="s">
        <v>194</v>
      </c>
      <c r="E60" s="34" t="s">
        <v>134</v>
      </c>
      <c r="F60" s="34" t="s">
        <v>135</v>
      </c>
      <c r="G60" s="34" t="s">
        <v>136</v>
      </c>
      <c r="H60" s="35"/>
      <c r="I60" s="113" t="s">
        <v>66</v>
      </c>
      <c r="J60" s="115">
        <f t="shared" ref="J60" si="9">SUM(O60:AC60)</f>
        <v>500</v>
      </c>
      <c r="K60" s="35"/>
      <c r="L60" s="105">
        <v>45292</v>
      </c>
      <c r="M60" s="105">
        <v>45657</v>
      </c>
      <c r="N60" s="59" t="s">
        <v>74</v>
      </c>
      <c r="O60" s="1"/>
      <c r="P60" s="2"/>
      <c r="Q60" s="2"/>
      <c r="R60" s="2"/>
      <c r="S60" s="2">
        <v>500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37">
        <v>120</v>
      </c>
      <c r="B61" s="31"/>
      <c r="C61" s="65" t="s">
        <v>67</v>
      </c>
      <c r="D61" s="65" t="s">
        <v>168</v>
      </c>
      <c r="E61" s="34" t="s">
        <v>164</v>
      </c>
      <c r="F61" s="34" t="s">
        <v>138</v>
      </c>
      <c r="G61" s="34" t="s">
        <v>137</v>
      </c>
      <c r="H61" s="35"/>
      <c r="I61" s="113" t="s">
        <v>207</v>
      </c>
      <c r="J61" s="115">
        <f t="shared" ref="J61:J66" si="10">SUM(O61:AC61)</f>
        <v>1510</v>
      </c>
      <c r="K61" s="36"/>
      <c r="L61" s="105">
        <v>45658</v>
      </c>
      <c r="M61" s="105">
        <v>49309</v>
      </c>
      <c r="N61" s="38" t="s">
        <v>50</v>
      </c>
      <c r="O61" s="1"/>
      <c r="P61" s="2"/>
      <c r="Q61" s="2"/>
      <c r="R61" s="2"/>
      <c r="S61" s="2"/>
      <c r="T61" s="3">
        <v>151</v>
      </c>
      <c r="U61" s="3">
        <v>151</v>
      </c>
      <c r="V61" s="3">
        <v>151</v>
      </c>
      <c r="W61" s="3">
        <v>151</v>
      </c>
      <c r="X61" s="3">
        <v>151</v>
      </c>
      <c r="Y61" s="3">
        <v>151</v>
      </c>
      <c r="Z61" s="3">
        <v>151</v>
      </c>
      <c r="AA61" s="3">
        <v>151</v>
      </c>
      <c r="AB61" s="3">
        <v>151</v>
      </c>
      <c r="AC61" s="4">
        <v>151</v>
      </c>
    </row>
    <row r="62" spans="1:29" ht="65.25" customHeight="1" x14ac:dyDescent="0.25">
      <c r="A62" s="37">
        <v>121</v>
      </c>
      <c r="B62" s="31"/>
      <c r="C62" s="65" t="s">
        <v>67</v>
      </c>
      <c r="D62" s="65" t="s">
        <v>170</v>
      </c>
      <c r="E62" s="34" t="s">
        <v>164</v>
      </c>
      <c r="F62" s="34" t="s">
        <v>138</v>
      </c>
      <c r="G62" s="34" t="s">
        <v>137</v>
      </c>
      <c r="H62" s="35"/>
      <c r="I62" s="113" t="s">
        <v>207</v>
      </c>
      <c r="J62" s="115">
        <f t="shared" si="10"/>
        <v>1500</v>
      </c>
      <c r="K62" s="36"/>
      <c r="L62" s="105">
        <v>45658</v>
      </c>
      <c r="M62" s="105">
        <v>49309</v>
      </c>
      <c r="N62" s="38" t="s">
        <v>50</v>
      </c>
      <c r="O62" s="1"/>
      <c r="P62" s="2"/>
      <c r="Q62" s="2"/>
      <c r="R62" s="2"/>
      <c r="S62" s="2"/>
      <c r="T62" s="3">
        <v>150</v>
      </c>
      <c r="U62" s="3">
        <v>150</v>
      </c>
      <c r="V62" s="3">
        <v>150</v>
      </c>
      <c r="W62" s="3">
        <v>150</v>
      </c>
      <c r="X62" s="3">
        <v>150</v>
      </c>
      <c r="Y62" s="3">
        <v>150</v>
      </c>
      <c r="Z62" s="3">
        <v>150</v>
      </c>
      <c r="AA62" s="3">
        <v>150</v>
      </c>
      <c r="AB62" s="3">
        <v>150</v>
      </c>
      <c r="AC62" s="4">
        <v>150</v>
      </c>
    </row>
    <row r="63" spans="1:29" ht="60" x14ac:dyDescent="0.25">
      <c r="A63" s="37">
        <v>122</v>
      </c>
      <c r="B63" s="31"/>
      <c r="C63" s="65" t="s">
        <v>68</v>
      </c>
      <c r="D63" s="65" t="s">
        <v>168</v>
      </c>
      <c r="E63" s="34" t="s">
        <v>164</v>
      </c>
      <c r="F63" s="34" t="s">
        <v>138</v>
      </c>
      <c r="G63" s="34" t="s">
        <v>137</v>
      </c>
      <c r="H63" s="35"/>
      <c r="I63" s="113" t="s">
        <v>207</v>
      </c>
      <c r="J63" s="115">
        <f t="shared" si="10"/>
        <v>3370</v>
      </c>
      <c r="K63" s="36"/>
      <c r="L63" s="105">
        <v>45658</v>
      </c>
      <c r="M63" s="105">
        <v>49309</v>
      </c>
      <c r="N63" s="38" t="s">
        <v>50</v>
      </c>
      <c r="O63" s="1"/>
      <c r="P63" s="2"/>
      <c r="Q63" s="2"/>
      <c r="R63" s="2"/>
      <c r="S63" s="2"/>
      <c r="T63" s="3">
        <v>337</v>
      </c>
      <c r="U63" s="3">
        <v>337</v>
      </c>
      <c r="V63" s="3">
        <v>337</v>
      </c>
      <c r="W63" s="3">
        <v>337</v>
      </c>
      <c r="X63" s="3">
        <v>337</v>
      </c>
      <c r="Y63" s="3">
        <v>337</v>
      </c>
      <c r="Z63" s="3">
        <v>337</v>
      </c>
      <c r="AA63" s="3">
        <v>337</v>
      </c>
      <c r="AB63" s="3">
        <v>337</v>
      </c>
      <c r="AC63" s="4">
        <v>337</v>
      </c>
    </row>
    <row r="64" spans="1:29" ht="60" x14ac:dyDescent="0.25">
      <c r="A64" s="37">
        <v>123</v>
      </c>
      <c r="B64" s="31"/>
      <c r="C64" s="65" t="s">
        <v>68</v>
      </c>
      <c r="D64" s="65" t="s">
        <v>170</v>
      </c>
      <c r="E64" s="34" t="s">
        <v>164</v>
      </c>
      <c r="F64" s="34" t="s">
        <v>138</v>
      </c>
      <c r="G64" s="34" t="s">
        <v>137</v>
      </c>
      <c r="H64" s="35"/>
      <c r="I64" s="113" t="s">
        <v>207</v>
      </c>
      <c r="J64" s="115">
        <f t="shared" si="10"/>
        <v>3370</v>
      </c>
      <c r="K64" s="36"/>
      <c r="L64" s="105">
        <v>45658</v>
      </c>
      <c r="M64" s="105">
        <v>49309</v>
      </c>
      <c r="N64" s="38" t="s">
        <v>50</v>
      </c>
      <c r="O64" s="1"/>
      <c r="P64" s="2"/>
      <c r="Q64" s="2"/>
      <c r="R64" s="2"/>
      <c r="S64" s="2"/>
      <c r="T64" s="3">
        <v>337</v>
      </c>
      <c r="U64" s="3">
        <v>337</v>
      </c>
      <c r="V64" s="3">
        <v>337</v>
      </c>
      <c r="W64" s="3">
        <v>337</v>
      </c>
      <c r="X64" s="3">
        <v>337</v>
      </c>
      <c r="Y64" s="3">
        <v>337</v>
      </c>
      <c r="Z64" s="3">
        <v>337</v>
      </c>
      <c r="AA64" s="3">
        <v>337</v>
      </c>
      <c r="AB64" s="3">
        <v>337</v>
      </c>
      <c r="AC64" s="4">
        <v>337</v>
      </c>
    </row>
    <row r="65" spans="1:29" ht="60" x14ac:dyDescent="0.25">
      <c r="A65" s="37">
        <v>124</v>
      </c>
      <c r="B65" s="31"/>
      <c r="C65" s="65" t="s">
        <v>69</v>
      </c>
      <c r="D65" s="65" t="s">
        <v>168</v>
      </c>
      <c r="E65" s="34" t="s">
        <v>164</v>
      </c>
      <c r="F65" s="34" t="s">
        <v>138</v>
      </c>
      <c r="G65" s="34" t="s">
        <v>137</v>
      </c>
      <c r="H65" s="35"/>
      <c r="I65" s="113" t="s">
        <v>207</v>
      </c>
      <c r="J65" s="115">
        <f t="shared" si="10"/>
        <v>2980</v>
      </c>
      <c r="K65" s="36"/>
      <c r="L65" s="105">
        <v>45658</v>
      </c>
      <c r="M65" s="105">
        <v>49309</v>
      </c>
      <c r="N65" s="38" t="s">
        <v>50</v>
      </c>
      <c r="O65" s="1"/>
      <c r="P65" s="2"/>
      <c r="Q65" s="2"/>
      <c r="R65" s="2"/>
      <c r="S65" s="2"/>
      <c r="T65" s="3">
        <v>298</v>
      </c>
      <c r="U65" s="3">
        <v>298</v>
      </c>
      <c r="V65" s="3">
        <v>298</v>
      </c>
      <c r="W65" s="3">
        <v>298</v>
      </c>
      <c r="X65" s="3">
        <v>298</v>
      </c>
      <c r="Y65" s="3">
        <v>298</v>
      </c>
      <c r="Z65" s="3">
        <v>298</v>
      </c>
      <c r="AA65" s="3">
        <v>298</v>
      </c>
      <c r="AB65" s="3">
        <v>298</v>
      </c>
      <c r="AC65" s="4">
        <v>298</v>
      </c>
    </row>
    <row r="66" spans="1:29" ht="60" x14ac:dyDescent="0.25">
      <c r="A66" s="37">
        <v>125</v>
      </c>
      <c r="B66" s="31"/>
      <c r="C66" s="65" t="s">
        <v>69</v>
      </c>
      <c r="D66" s="65" t="s">
        <v>170</v>
      </c>
      <c r="E66" s="34" t="s">
        <v>164</v>
      </c>
      <c r="F66" s="34" t="s">
        <v>138</v>
      </c>
      <c r="G66" s="34" t="s">
        <v>137</v>
      </c>
      <c r="H66" s="35"/>
      <c r="I66" s="113" t="s">
        <v>207</v>
      </c>
      <c r="J66" s="115">
        <f t="shared" si="10"/>
        <v>2980</v>
      </c>
      <c r="K66" s="36"/>
      <c r="L66" s="105">
        <v>45658</v>
      </c>
      <c r="M66" s="105">
        <v>49309</v>
      </c>
      <c r="N66" s="38" t="s">
        <v>50</v>
      </c>
      <c r="O66" s="1"/>
      <c r="P66" s="2"/>
      <c r="Q66" s="2"/>
      <c r="R66" s="2"/>
      <c r="S66" s="2"/>
      <c r="T66" s="3">
        <v>298</v>
      </c>
      <c r="U66" s="3">
        <v>298</v>
      </c>
      <c r="V66" s="3">
        <v>298</v>
      </c>
      <c r="W66" s="3">
        <v>298</v>
      </c>
      <c r="X66" s="3">
        <v>298</v>
      </c>
      <c r="Y66" s="3">
        <v>298</v>
      </c>
      <c r="Z66" s="3">
        <v>298</v>
      </c>
      <c r="AA66" s="3">
        <v>298</v>
      </c>
      <c r="AB66" s="3">
        <v>298</v>
      </c>
      <c r="AC66" s="4">
        <v>298</v>
      </c>
    </row>
    <row r="67" spans="1:29" ht="60" x14ac:dyDescent="0.25">
      <c r="A67" s="37">
        <v>126</v>
      </c>
      <c r="B67" s="31"/>
      <c r="C67" s="65" t="s">
        <v>66</v>
      </c>
      <c r="D67" s="65" t="s">
        <v>168</v>
      </c>
      <c r="E67" s="34" t="s">
        <v>164</v>
      </c>
      <c r="F67" s="34" t="s">
        <v>138</v>
      </c>
      <c r="G67" s="34" t="s">
        <v>137</v>
      </c>
      <c r="H67" s="35"/>
      <c r="I67" s="113" t="s">
        <v>207</v>
      </c>
      <c r="J67" s="115">
        <f>SUM(O67:AC67)</f>
        <v>8500</v>
      </c>
      <c r="K67" s="36"/>
      <c r="L67" s="105">
        <v>45658</v>
      </c>
      <c r="M67" s="105">
        <v>49309</v>
      </c>
      <c r="N67" s="38" t="s">
        <v>50</v>
      </c>
      <c r="O67" s="1"/>
      <c r="P67" s="2"/>
      <c r="Q67" s="2"/>
      <c r="R67" s="2"/>
      <c r="S67" s="2"/>
      <c r="T67" s="3">
        <v>850</v>
      </c>
      <c r="U67" s="3">
        <v>850</v>
      </c>
      <c r="V67" s="3">
        <v>850</v>
      </c>
      <c r="W67" s="3">
        <v>850</v>
      </c>
      <c r="X67" s="3">
        <v>850</v>
      </c>
      <c r="Y67" s="3">
        <v>850</v>
      </c>
      <c r="Z67" s="3">
        <v>850</v>
      </c>
      <c r="AA67" s="3">
        <v>850</v>
      </c>
      <c r="AB67" s="3">
        <v>850</v>
      </c>
      <c r="AC67" s="4">
        <v>850</v>
      </c>
    </row>
    <row r="68" spans="1:29" ht="60" x14ac:dyDescent="0.25">
      <c r="A68" s="37">
        <v>127</v>
      </c>
      <c r="B68" s="31"/>
      <c r="C68" s="65" t="s">
        <v>66</v>
      </c>
      <c r="D68" s="65" t="s">
        <v>170</v>
      </c>
      <c r="E68" s="34" t="s">
        <v>164</v>
      </c>
      <c r="F68" s="34" t="s">
        <v>138</v>
      </c>
      <c r="G68" s="34" t="s">
        <v>137</v>
      </c>
      <c r="H68" s="35"/>
      <c r="I68" s="113" t="s">
        <v>207</v>
      </c>
      <c r="J68" s="115">
        <f t="shared" ref="J68" si="11">SUM(O68:AC68)</f>
        <v>8500</v>
      </c>
      <c r="K68" s="36"/>
      <c r="L68" s="105">
        <v>45658</v>
      </c>
      <c r="M68" s="105">
        <v>49309</v>
      </c>
      <c r="N68" s="38" t="s">
        <v>50</v>
      </c>
      <c r="O68" s="1"/>
      <c r="P68" s="2"/>
      <c r="Q68" s="2"/>
      <c r="R68" s="2"/>
      <c r="S68" s="2"/>
      <c r="T68" s="3">
        <v>850</v>
      </c>
      <c r="U68" s="3">
        <v>850</v>
      </c>
      <c r="V68" s="3">
        <v>850</v>
      </c>
      <c r="W68" s="3">
        <v>850</v>
      </c>
      <c r="X68" s="3">
        <v>850</v>
      </c>
      <c r="Y68" s="3">
        <v>850</v>
      </c>
      <c r="Z68" s="3">
        <v>850</v>
      </c>
      <c r="AA68" s="3">
        <v>850</v>
      </c>
      <c r="AB68" s="3">
        <v>850</v>
      </c>
      <c r="AC68" s="4">
        <v>850</v>
      </c>
    </row>
    <row r="69" spans="1:29" ht="60" x14ac:dyDescent="0.25">
      <c r="A69" s="37">
        <v>128</v>
      </c>
      <c r="B69" s="31"/>
      <c r="C69" s="65" t="s">
        <v>70</v>
      </c>
      <c r="D69" s="65" t="s">
        <v>168</v>
      </c>
      <c r="E69" s="34" t="s">
        <v>164</v>
      </c>
      <c r="F69" s="34" t="s">
        <v>138</v>
      </c>
      <c r="G69" s="34" t="s">
        <v>137</v>
      </c>
      <c r="H69" s="35"/>
      <c r="I69" s="113" t="s">
        <v>207</v>
      </c>
      <c r="J69" s="115">
        <f t="shared" ref="J69:J70" si="12">SUM(O69:AC69)</f>
        <v>1690</v>
      </c>
      <c r="K69" s="36"/>
      <c r="L69" s="105">
        <v>45658</v>
      </c>
      <c r="M69" s="105">
        <v>49309</v>
      </c>
      <c r="N69" s="38" t="s">
        <v>50</v>
      </c>
      <c r="O69" s="1"/>
      <c r="P69" s="2"/>
      <c r="Q69" s="2"/>
      <c r="R69" s="2"/>
      <c r="S69" s="2"/>
      <c r="T69" s="3">
        <v>169</v>
      </c>
      <c r="U69" s="3">
        <v>169</v>
      </c>
      <c r="V69" s="3">
        <v>169</v>
      </c>
      <c r="W69" s="3">
        <v>169</v>
      </c>
      <c r="X69" s="3">
        <v>169</v>
      </c>
      <c r="Y69" s="3">
        <v>169</v>
      </c>
      <c r="Z69" s="3">
        <v>169</v>
      </c>
      <c r="AA69" s="3">
        <v>169</v>
      </c>
      <c r="AB69" s="3">
        <v>169</v>
      </c>
      <c r="AC69" s="4">
        <v>169</v>
      </c>
    </row>
    <row r="70" spans="1:29" ht="60" x14ac:dyDescent="0.25">
      <c r="A70" s="37">
        <v>129</v>
      </c>
      <c r="B70" s="31"/>
      <c r="C70" s="65" t="s">
        <v>70</v>
      </c>
      <c r="D70" s="65" t="s">
        <v>170</v>
      </c>
      <c r="E70" s="34" t="s">
        <v>164</v>
      </c>
      <c r="F70" s="34" t="s">
        <v>138</v>
      </c>
      <c r="G70" s="34" t="s">
        <v>137</v>
      </c>
      <c r="H70" s="35"/>
      <c r="I70" s="113" t="s">
        <v>207</v>
      </c>
      <c r="J70" s="115">
        <f t="shared" si="12"/>
        <v>1690</v>
      </c>
      <c r="K70" s="36"/>
      <c r="L70" s="105">
        <v>45658</v>
      </c>
      <c r="M70" s="105">
        <v>49309</v>
      </c>
      <c r="N70" s="38" t="s">
        <v>50</v>
      </c>
      <c r="O70" s="1"/>
      <c r="P70" s="2"/>
      <c r="Q70" s="2"/>
      <c r="R70" s="2"/>
      <c r="S70" s="2"/>
      <c r="T70" s="3">
        <v>169</v>
      </c>
      <c r="U70" s="3">
        <v>169</v>
      </c>
      <c r="V70" s="3">
        <v>169</v>
      </c>
      <c r="W70" s="3">
        <v>169</v>
      </c>
      <c r="X70" s="3">
        <v>169</v>
      </c>
      <c r="Y70" s="3">
        <v>169</v>
      </c>
      <c r="Z70" s="3">
        <v>169</v>
      </c>
      <c r="AA70" s="3">
        <v>169</v>
      </c>
      <c r="AB70" s="3">
        <v>169</v>
      </c>
      <c r="AC70" s="4">
        <v>169</v>
      </c>
    </row>
    <row r="71" spans="1:29" x14ac:dyDescent="0.25">
      <c r="A71" s="48"/>
      <c r="B71" s="49" t="s">
        <v>2</v>
      </c>
      <c r="C71" s="44"/>
      <c r="D71" s="44"/>
      <c r="E71" s="44"/>
      <c r="F71" s="44"/>
      <c r="G71" s="44"/>
      <c r="H71" s="50"/>
      <c r="I71" s="117"/>
      <c r="J71" s="124"/>
      <c r="K71" s="50"/>
      <c r="L71" s="109"/>
      <c r="M71" s="109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1"/>
    </row>
    <row r="72" spans="1:29" ht="45" x14ac:dyDescent="0.25">
      <c r="A72" s="30">
        <v>6</v>
      </c>
      <c r="B72" s="31"/>
      <c r="C72" s="65" t="s">
        <v>239</v>
      </c>
      <c r="D72" s="65" t="s">
        <v>240</v>
      </c>
      <c r="E72" s="34" t="s">
        <v>143</v>
      </c>
      <c r="F72" s="34" t="s">
        <v>141</v>
      </c>
      <c r="G72" s="34" t="s">
        <v>142</v>
      </c>
      <c r="H72" s="35"/>
      <c r="I72" s="113" t="s">
        <v>207</v>
      </c>
      <c r="J72" s="115">
        <f t="shared" ref="J72:J77" si="13">SUM(O72:AC72)</f>
        <v>4001</v>
      </c>
      <c r="K72" s="36"/>
      <c r="L72" s="106">
        <v>43831</v>
      </c>
      <c r="M72" s="107">
        <v>44196</v>
      </c>
      <c r="N72" s="38" t="s">
        <v>49</v>
      </c>
      <c r="O72" s="1">
        <v>4001</v>
      </c>
      <c r="P72" s="2"/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0">
        <v>7</v>
      </c>
      <c r="B73" s="31"/>
      <c r="C73" s="65" t="s">
        <v>68</v>
      </c>
      <c r="D73" s="65" t="s">
        <v>241</v>
      </c>
      <c r="E73" s="34" t="s">
        <v>143</v>
      </c>
      <c r="F73" s="34" t="s">
        <v>141</v>
      </c>
      <c r="G73" s="34" t="s">
        <v>142</v>
      </c>
      <c r="H73" s="35"/>
      <c r="I73" s="113" t="s">
        <v>207</v>
      </c>
      <c r="J73" s="115">
        <f t="shared" si="13"/>
        <v>623</v>
      </c>
      <c r="K73" s="36"/>
      <c r="L73" s="106">
        <v>43831</v>
      </c>
      <c r="M73" s="107">
        <v>44196</v>
      </c>
      <c r="N73" s="38" t="s">
        <v>49</v>
      </c>
      <c r="O73" s="1">
        <v>623</v>
      </c>
      <c r="P73" s="2"/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0">
        <v>8</v>
      </c>
      <c r="B74" s="31"/>
      <c r="C74" s="65" t="s">
        <v>69</v>
      </c>
      <c r="D74" s="65" t="s">
        <v>241</v>
      </c>
      <c r="E74" s="34" t="s">
        <v>143</v>
      </c>
      <c r="F74" s="34" t="s">
        <v>141</v>
      </c>
      <c r="G74" s="34" t="s">
        <v>142</v>
      </c>
      <c r="H74" s="35"/>
      <c r="I74" s="113" t="s">
        <v>207</v>
      </c>
      <c r="J74" s="115">
        <f t="shared" si="13"/>
        <v>156</v>
      </c>
      <c r="K74" s="36"/>
      <c r="L74" s="106">
        <v>43831</v>
      </c>
      <c r="M74" s="107">
        <v>44196</v>
      </c>
      <c r="N74" s="38" t="s">
        <v>49</v>
      </c>
      <c r="O74" s="1">
        <v>156</v>
      </c>
      <c r="P74" s="2"/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30">
        <v>9</v>
      </c>
      <c r="B75" s="31"/>
      <c r="C75" s="65" t="s">
        <v>70</v>
      </c>
      <c r="D75" s="65" t="s">
        <v>241</v>
      </c>
      <c r="E75" s="34" t="s">
        <v>143</v>
      </c>
      <c r="F75" s="34" t="s">
        <v>141</v>
      </c>
      <c r="G75" s="34" t="s">
        <v>142</v>
      </c>
      <c r="H75" s="35"/>
      <c r="I75" s="113" t="s">
        <v>207</v>
      </c>
      <c r="J75" s="115">
        <f t="shared" si="13"/>
        <v>136</v>
      </c>
      <c r="K75" s="36"/>
      <c r="L75" s="106">
        <v>43831</v>
      </c>
      <c r="M75" s="107">
        <v>44196</v>
      </c>
      <c r="N75" s="38" t="s">
        <v>49</v>
      </c>
      <c r="O75" s="1">
        <v>136</v>
      </c>
      <c r="P75" s="2"/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0">
        <v>10</v>
      </c>
      <c r="B76" s="31"/>
      <c r="C76" s="65" t="s">
        <v>67</v>
      </c>
      <c r="D76" s="65" t="s">
        <v>241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si="13"/>
        <v>94</v>
      </c>
      <c r="K76" s="36"/>
      <c r="L76" s="106">
        <v>43831</v>
      </c>
      <c r="M76" s="107">
        <v>44196</v>
      </c>
      <c r="N76" s="38" t="s">
        <v>49</v>
      </c>
      <c r="O76" s="1">
        <v>94</v>
      </c>
      <c r="P76" s="2"/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30">
        <v>11</v>
      </c>
      <c r="B77" s="31"/>
      <c r="C77" s="65" t="s">
        <v>67</v>
      </c>
      <c r="D77" s="65" t="s">
        <v>242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 t="shared" si="13"/>
        <v>51</v>
      </c>
      <c r="K77" s="36"/>
      <c r="L77" s="106">
        <v>43831</v>
      </c>
      <c r="M77" s="107">
        <v>44196</v>
      </c>
      <c r="N77" s="38" t="s">
        <v>49</v>
      </c>
      <c r="O77" s="1">
        <v>51</v>
      </c>
      <c r="P77" s="2"/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37">
        <v>51</v>
      </c>
      <c r="B78" s="31"/>
      <c r="C78" s="65" t="s">
        <v>95</v>
      </c>
      <c r="D78" s="65" t="s">
        <v>215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 t="shared" ref="J78" si="14">SUM(O78:AC78)</f>
        <v>656</v>
      </c>
      <c r="K78" s="36"/>
      <c r="L78" s="106">
        <v>44197</v>
      </c>
      <c r="M78" s="107">
        <v>44561</v>
      </c>
      <c r="N78" s="38" t="s">
        <v>74</v>
      </c>
      <c r="O78" s="1"/>
      <c r="P78" s="2">
        <v>656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37">
        <v>52</v>
      </c>
      <c r="B79" s="31"/>
      <c r="C79" s="65" t="s">
        <v>97</v>
      </c>
      <c r="D79" s="137" t="s">
        <v>216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 t="shared" ref="J79" si="15">SUM(O79:AC79)</f>
        <v>234</v>
      </c>
      <c r="K79" s="36"/>
      <c r="L79" s="106">
        <v>44197</v>
      </c>
      <c r="M79" s="107">
        <v>44561</v>
      </c>
      <c r="N79" s="38" t="s">
        <v>74</v>
      </c>
      <c r="O79" s="1"/>
      <c r="P79" s="2">
        <v>234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37">
        <v>53</v>
      </c>
      <c r="B80" s="31"/>
      <c r="C80" s="65" t="s">
        <v>99</v>
      </c>
      <c r="D80" s="137" t="s">
        <v>235</v>
      </c>
      <c r="E80" s="34" t="s">
        <v>140</v>
      </c>
      <c r="F80" s="34" t="s">
        <v>141</v>
      </c>
      <c r="G80" s="34" t="s">
        <v>142</v>
      </c>
      <c r="H80" s="35"/>
      <c r="I80" s="113" t="s">
        <v>207</v>
      </c>
      <c r="J80" s="115">
        <f t="shared" ref="J80" si="16">SUM(O80:AC80)</f>
        <v>1263</v>
      </c>
      <c r="K80" s="36"/>
      <c r="L80" s="106">
        <v>44197</v>
      </c>
      <c r="M80" s="107">
        <v>44561</v>
      </c>
      <c r="N80" s="38" t="s">
        <v>74</v>
      </c>
      <c r="O80" s="1"/>
      <c r="P80" s="2">
        <v>1263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37">
        <v>54</v>
      </c>
      <c r="B81" s="31"/>
      <c r="C81" s="65" t="s">
        <v>110</v>
      </c>
      <c r="D81" s="65" t="s">
        <v>94</v>
      </c>
      <c r="E81" s="34" t="s">
        <v>140</v>
      </c>
      <c r="F81" s="34" t="s">
        <v>141</v>
      </c>
      <c r="G81" s="34" t="s">
        <v>142</v>
      </c>
      <c r="H81" s="35"/>
      <c r="I81" s="113" t="s">
        <v>66</v>
      </c>
      <c r="J81" s="115">
        <f>SUM(O81:AC81)</f>
        <v>750</v>
      </c>
      <c r="K81" s="35"/>
      <c r="L81" s="105">
        <v>44197</v>
      </c>
      <c r="M81" s="105">
        <v>44561</v>
      </c>
      <c r="N81" s="38" t="s">
        <v>74</v>
      </c>
      <c r="O81" s="1"/>
      <c r="P81" s="2">
        <v>750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37">
        <v>55</v>
      </c>
      <c r="B82" s="31"/>
      <c r="C82" s="65" t="s">
        <v>110</v>
      </c>
      <c r="D82" s="65" t="s">
        <v>195</v>
      </c>
      <c r="E82" s="34" t="s">
        <v>143</v>
      </c>
      <c r="F82" s="34" t="s">
        <v>141</v>
      </c>
      <c r="G82" s="34" t="s">
        <v>142</v>
      </c>
      <c r="H82" s="35"/>
      <c r="I82" s="113" t="s">
        <v>66</v>
      </c>
      <c r="J82" s="115">
        <f>SUM(O82:AC82)</f>
        <v>1700</v>
      </c>
      <c r="K82" s="35"/>
      <c r="L82" s="105">
        <v>44197</v>
      </c>
      <c r="M82" s="105">
        <v>44561</v>
      </c>
      <c r="N82" s="38" t="s">
        <v>74</v>
      </c>
      <c r="O82" s="1"/>
      <c r="P82" s="2">
        <v>1700</v>
      </c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37">
        <v>56</v>
      </c>
      <c r="B83" s="31"/>
      <c r="C83" s="65" t="s">
        <v>96</v>
      </c>
      <c r="D83" s="65" t="s">
        <v>195</v>
      </c>
      <c r="E83" s="34" t="s">
        <v>143</v>
      </c>
      <c r="F83" s="34" t="s">
        <v>141</v>
      </c>
      <c r="G83" s="34" t="s">
        <v>142</v>
      </c>
      <c r="H83" s="35"/>
      <c r="I83" s="114" t="s">
        <v>207</v>
      </c>
      <c r="J83" s="115">
        <f t="shared" ref="J83" si="17">SUM(O83:AC83)</f>
        <v>1345</v>
      </c>
      <c r="K83" s="35"/>
      <c r="L83" s="105">
        <v>44197</v>
      </c>
      <c r="M83" s="105">
        <v>44561</v>
      </c>
      <c r="N83" s="38" t="s">
        <v>74</v>
      </c>
      <c r="O83" s="1"/>
      <c r="P83" s="2">
        <v>1345</v>
      </c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37">
        <v>57</v>
      </c>
      <c r="B84" s="31"/>
      <c r="C84" s="65" t="s">
        <v>103</v>
      </c>
      <c r="D84" s="65" t="s">
        <v>93</v>
      </c>
      <c r="E84" s="34" t="s">
        <v>140</v>
      </c>
      <c r="F84" s="34" t="s">
        <v>141</v>
      </c>
      <c r="G84" s="34" t="s">
        <v>142</v>
      </c>
      <c r="H84" s="35"/>
      <c r="I84" s="114" t="s">
        <v>207</v>
      </c>
      <c r="J84" s="115">
        <f t="shared" ref="J84:J85" si="18">SUM(O84:AC84)</f>
        <v>164</v>
      </c>
      <c r="K84" s="35"/>
      <c r="L84" s="105">
        <v>44197</v>
      </c>
      <c r="M84" s="105">
        <v>44561</v>
      </c>
      <c r="N84" s="38" t="s">
        <v>74</v>
      </c>
      <c r="O84" s="1"/>
      <c r="P84" s="2">
        <v>164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37">
        <v>58</v>
      </c>
      <c r="B85" s="31"/>
      <c r="C85" s="65" t="s">
        <v>103</v>
      </c>
      <c r="D85" s="65" t="s">
        <v>195</v>
      </c>
      <c r="E85" s="34" t="s">
        <v>143</v>
      </c>
      <c r="F85" s="34" t="s">
        <v>141</v>
      </c>
      <c r="G85" s="34" t="s">
        <v>142</v>
      </c>
      <c r="H85" s="35"/>
      <c r="I85" s="114" t="s">
        <v>207</v>
      </c>
      <c r="J85" s="115">
        <f t="shared" si="18"/>
        <v>795</v>
      </c>
      <c r="K85" s="35"/>
      <c r="L85" s="105">
        <v>44197</v>
      </c>
      <c r="M85" s="105">
        <v>44561</v>
      </c>
      <c r="N85" s="38" t="s">
        <v>74</v>
      </c>
      <c r="O85" s="1"/>
      <c r="P85" s="2">
        <v>795</v>
      </c>
      <c r="Q85" s="2"/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37">
        <v>59</v>
      </c>
      <c r="B86" s="31"/>
      <c r="C86" s="65" t="s">
        <v>99</v>
      </c>
      <c r="D86" s="65" t="s">
        <v>105</v>
      </c>
      <c r="E86" s="34" t="s">
        <v>140</v>
      </c>
      <c r="F86" s="34" t="s">
        <v>141</v>
      </c>
      <c r="G86" s="34" t="s">
        <v>142</v>
      </c>
      <c r="H86" s="35"/>
      <c r="I86" s="114" t="s">
        <v>207</v>
      </c>
      <c r="J86" s="115">
        <f t="shared" ref="J86:J87" si="19">SUM(O86:AC86)</f>
        <v>1584</v>
      </c>
      <c r="K86" s="35"/>
      <c r="L86" s="105">
        <v>44197</v>
      </c>
      <c r="M86" s="105">
        <v>44561</v>
      </c>
      <c r="N86" s="38" t="s">
        <v>74</v>
      </c>
      <c r="O86" s="1"/>
      <c r="P86" s="2">
        <v>1584</v>
      </c>
      <c r="Q86" s="2"/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37">
        <v>60</v>
      </c>
      <c r="B87" s="31"/>
      <c r="C87" s="65" t="s">
        <v>99</v>
      </c>
      <c r="D87" s="65" t="s">
        <v>195</v>
      </c>
      <c r="E87" s="34" t="s">
        <v>143</v>
      </c>
      <c r="F87" s="34" t="s">
        <v>141</v>
      </c>
      <c r="G87" s="34" t="s">
        <v>142</v>
      </c>
      <c r="H87" s="35"/>
      <c r="I87" s="114" t="s">
        <v>207</v>
      </c>
      <c r="J87" s="115">
        <f t="shared" si="19"/>
        <v>1345</v>
      </c>
      <c r="K87" s="35"/>
      <c r="L87" s="105">
        <v>44197</v>
      </c>
      <c r="M87" s="105">
        <v>44561</v>
      </c>
      <c r="N87" s="38" t="s">
        <v>74</v>
      </c>
      <c r="O87" s="1"/>
      <c r="P87" s="2">
        <v>1345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37">
        <v>61</v>
      </c>
      <c r="B88" s="31"/>
      <c r="C88" s="65" t="s">
        <v>107</v>
      </c>
      <c r="D88" s="65" t="s">
        <v>93</v>
      </c>
      <c r="E88" s="34" t="s">
        <v>140</v>
      </c>
      <c r="F88" s="34" t="s">
        <v>141</v>
      </c>
      <c r="G88" s="34" t="s">
        <v>142</v>
      </c>
      <c r="H88" s="35"/>
      <c r="I88" s="113" t="s">
        <v>66</v>
      </c>
      <c r="J88" s="115">
        <f t="shared" ref="J88:J89" si="20">SUM(O88:AC88)</f>
        <v>350</v>
      </c>
      <c r="K88" s="35"/>
      <c r="L88" s="105">
        <v>44197</v>
      </c>
      <c r="M88" s="105">
        <v>44561</v>
      </c>
      <c r="N88" s="38" t="s">
        <v>74</v>
      </c>
      <c r="O88" s="1"/>
      <c r="P88" s="2">
        <v>350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37">
        <v>62</v>
      </c>
      <c r="B89" s="31"/>
      <c r="C89" s="65" t="s">
        <v>107</v>
      </c>
      <c r="D89" s="65" t="s">
        <v>195</v>
      </c>
      <c r="E89" s="34" t="s">
        <v>143</v>
      </c>
      <c r="F89" s="34" t="s">
        <v>141</v>
      </c>
      <c r="G89" s="34" t="s">
        <v>142</v>
      </c>
      <c r="H89" s="35"/>
      <c r="I89" s="113" t="s">
        <v>66</v>
      </c>
      <c r="J89" s="115">
        <f t="shared" si="20"/>
        <v>1700</v>
      </c>
      <c r="K89" s="35"/>
      <c r="L89" s="105">
        <v>44197</v>
      </c>
      <c r="M89" s="105">
        <v>44561</v>
      </c>
      <c r="N89" s="38" t="s">
        <v>74</v>
      </c>
      <c r="O89" s="1"/>
      <c r="P89" s="2">
        <v>1700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37">
        <v>63</v>
      </c>
      <c r="B90" s="31"/>
      <c r="C90" s="65" t="s">
        <v>108</v>
      </c>
      <c r="D90" s="65" t="s">
        <v>195</v>
      </c>
      <c r="E90" s="34" t="s">
        <v>143</v>
      </c>
      <c r="F90" s="34" t="s">
        <v>141</v>
      </c>
      <c r="G90" s="34" t="s">
        <v>142</v>
      </c>
      <c r="H90" s="35"/>
      <c r="I90" s="113" t="s">
        <v>207</v>
      </c>
      <c r="J90" s="115">
        <f t="shared" ref="J90:J100" si="21">SUM(O90:AC90)</f>
        <v>795</v>
      </c>
      <c r="K90" s="35"/>
      <c r="L90" s="105">
        <v>44197</v>
      </c>
      <c r="M90" s="105">
        <v>44561</v>
      </c>
      <c r="N90" s="38" t="s">
        <v>74</v>
      </c>
      <c r="O90" s="1"/>
      <c r="P90" s="2">
        <v>795</v>
      </c>
      <c r="Q90" s="2"/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37">
        <v>64</v>
      </c>
      <c r="B91" s="31"/>
      <c r="C91" s="65" t="s">
        <v>67</v>
      </c>
      <c r="D91" s="65" t="s">
        <v>169</v>
      </c>
      <c r="E91" s="34" t="s">
        <v>143</v>
      </c>
      <c r="F91" s="34" t="s">
        <v>141</v>
      </c>
      <c r="G91" s="34" t="s">
        <v>142</v>
      </c>
      <c r="H91" s="35"/>
      <c r="I91" s="113" t="s">
        <v>207</v>
      </c>
      <c r="J91" s="115">
        <f t="shared" si="21"/>
        <v>704</v>
      </c>
      <c r="K91" s="36"/>
      <c r="L91" s="105">
        <v>44197</v>
      </c>
      <c r="M91" s="105">
        <v>45657</v>
      </c>
      <c r="N91" s="59" t="s">
        <v>74</v>
      </c>
      <c r="O91" s="1"/>
      <c r="P91" s="2">
        <v>176</v>
      </c>
      <c r="Q91" s="2">
        <v>176</v>
      </c>
      <c r="R91" s="2">
        <v>176</v>
      </c>
      <c r="S91" s="2">
        <v>176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37">
        <v>65</v>
      </c>
      <c r="B92" s="31"/>
      <c r="C92" s="65" t="s">
        <v>67</v>
      </c>
      <c r="D92" s="65" t="s">
        <v>171</v>
      </c>
      <c r="E92" s="34" t="s">
        <v>143</v>
      </c>
      <c r="F92" s="34" t="s">
        <v>141</v>
      </c>
      <c r="G92" s="34" t="s">
        <v>142</v>
      </c>
      <c r="H92" s="35"/>
      <c r="I92" s="113" t="s">
        <v>207</v>
      </c>
      <c r="J92" s="115">
        <f t="shared" si="21"/>
        <v>704</v>
      </c>
      <c r="K92" s="36"/>
      <c r="L92" s="105">
        <v>44197</v>
      </c>
      <c r="M92" s="105">
        <v>45657</v>
      </c>
      <c r="N92" s="59" t="s">
        <v>74</v>
      </c>
      <c r="O92" s="1"/>
      <c r="P92" s="2">
        <v>176</v>
      </c>
      <c r="Q92" s="2">
        <v>176</v>
      </c>
      <c r="R92" s="2">
        <v>176</v>
      </c>
      <c r="S92" s="2">
        <v>176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37">
        <v>66</v>
      </c>
      <c r="B93" s="31"/>
      <c r="C93" s="65" t="s">
        <v>68</v>
      </c>
      <c r="D93" s="65" t="s">
        <v>169</v>
      </c>
      <c r="E93" s="34" t="s">
        <v>143</v>
      </c>
      <c r="F93" s="34" t="s">
        <v>141</v>
      </c>
      <c r="G93" s="34" t="s">
        <v>142</v>
      </c>
      <c r="H93" s="35"/>
      <c r="I93" s="113" t="s">
        <v>207</v>
      </c>
      <c r="J93" s="115">
        <f t="shared" si="21"/>
        <v>1572</v>
      </c>
      <c r="K93" s="36"/>
      <c r="L93" s="105">
        <v>44197</v>
      </c>
      <c r="M93" s="105">
        <v>45657</v>
      </c>
      <c r="N93" s="59" t="s">
        <v>74</v>
      </c>
      <c r="O93" s="1"/>
      <c r="P93" s="2">
        <v>393</v>
      </c>
      <c r="Q93" s="2">
        <v>393</v>
      </c>
      <c r="R93" s="2">
        <v>393</v>
      </c>
      <c r="S93" s="2">
        <v>393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37">
        <v>67</v>
      </c>
      <c r="B94" s="31"/>
      <c r="C94" s="65" t="s">
        <v>68</v>
      </c>
      <c r="D94" s="65" t="s">
        <v>171</v>
      </c>
      <c r="E94" s="34" t="s">
        <v>143</v>
      </c>
      <c r="F94" s="34" t="s">
        <v>141</v>
      </c>
      <c r="G94" s="34" t="s">
        <v>142</v>
      </c>
      <c r="H94" s="35"/>
      <c r="I94" s="113" t="s">
        <v>207</v>
      </c>
      <c r="J94" s="115">
        <f t="shared" si="21"/>
        <v>1572</v>
      </c>
      <c r="K94" s="36"/>
      <c r="L94" s="105">
        <v>44197</v>
      </c>
      <c r="M94" s="105">
        <v>45657</v>
      </c>
      <c r="N94" s="59" t="s">
        <v>74</v>
      </c>
      <c r="O94" s="1"/>
      <c r="P94" s="2">
        <v>393</v>
      </c>
      <c r="Q94" s="2">
        <v>393</v>
      </c>
      <c r="R94" s="2">
        <v>393</v>
      </c>
      <c r="S94" s="2">
        <v>393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37">
        <v>68</v>
      </c>
      <c r="B95" s="31"/>
      <c r="C95" s="65" t="s">
        <v>69</v>
      </c>
      <c r="D95" s="65" t="s">
        <v>169</v>
      </c>
      <c r="E95" s="34" t="s">
        <v>143</v>
      </c>
      <c r="F95" s="34" t="s">
        <v>141</v>
      </c>
      <c r="G95" s="34" t="s">
        <v>142</v>
      </c>
      <c r="H95" s="35"/>
      <c r="I95" s="113" t="s">
        <v>207</v>
      </c>
      <c r="J95" s="115">
        <f t="shared" si="21"/>
        <v>1376</v>
      </c>
      <c r="K95" s="36"/>
      <c r="L95" s="105">
        <v>44197</v>
      </c>
      <c r="M95" s="105">
        <v>45657</v>
      </c>
      <c r="N95" s="59" t="s">
        <v>74</v>
      </c>
      <c r="O95" s="1"/>
      <c r="P95" s="2">
        <v>344</v>
      </c>
      <c r="Q95" s="2">
        <v>344</v>
      </c>
      <c r="R95" s="2">
        <v>344</v>
      </c>
      <c r="S95" s="2">
        <v>344</v>
      </c>
      <c r="T95" s="3"/>
      <c r="U95" s="3"/>
      <c r="V95" s="3"/>
      <c r="W95" s="3"/>
      <c r="X95" s="3"/>
      <c r="Y95" s="3"/>
      <c r="Z95" s="3"/>
      <c r="AA95" s="3"/>
      <c r="AB95" s="3"/>
      <c r="AC95" s="23"/>
    </row>
    <row r="96" spans="1:29" ht="45" x14ac:dyDescent="0.25">
      <c r="A96" s="37">
        <v>69</v>
      </c>
      <c r="B96" s="31"/>
      <c r="C96" s="65" t="s">
        <v>69</v>
      </c>
      <c r="D96" s="65" t="s">
        <v>171</v>
      </c>
      <c r="E96" s="34" t="s">
        <v>143</v>
      </c>
      <c r="F96" s="34" t="s">
        <v>141</v>
      </c>
      <c r="G96" s="34" t="s">
        <v>142</v>
      </c>
      <c r="H96" s="35"/>
      <c r="I96" s="113" t="s">
        <v>207</v>
      </c>
      <c r="J96" s="115">
        <f t="shared" si="21"/>
        <v>1376</v>
      </c>
      <c r="K96" s="36"/>
      <c r="L96" s="105">
        <v>44197</v>
      </c>
      <c r="M96" s="105">
        <v>45657</v>
      </c>
      <c r="N96" s="59" t="s">
        <v>74</v>
      </c>
      <c r="O96" s="1"/>
      <c r="P96" s="2">
        <v>344</v>
      </c>
      <c r="Q96" s="2">
        <v>344</v>
      </c>
      <c r="R96" s="2">
        <v>344</v>
      </c>
      <c r="S96" s="2">
        <v>344</v>
      </c>
      <c r="T96" s="3"/>
      <c r="U96" s="3"/>
      <c r="V96" s="3"/>
      <c r="W96" s="3"/>
      <c r="X96" s="3"/>
      <c r="Y96" s="3"/>
      <c r="Z96" s="3"/>
      <c r="AA96" s="3"/>
      <c r="AB96" s="3"/>
      <c r="AC96" s="23"/>
    </row>
    <row r="97" spans="1:29" ht="45" x14ac:dyDescent="0.25">
      <c r="A97" s="37">
        <v>70</v>
      </c>
      <c r="B97" s="31"/>
      <c r="C97" s="65" t="s">
        <v>66</v>
      </c>
      <c r="D97" s="65" t="s">
        <v>169</v>
      </c>
      <c r="E97" s="34" t="s">
        <v>143</v>
      </c>
      <c r="F97" s="34" t="s">
        <v>141</v>
      </c>
      <c r="G97" s="34" t="s">
        <v>142</v>
      </c>
      <c r="H97" s="35"/>
      <c r="I97" s="113" t="s">
        <v>207</v>
      </c>
      <c r="J97" s="115">
        <f t="shared" si="21"/>
        <v>2268</v>
      </c>
      <c r="K97" s="36"/>
      <c r="L97" s="105">
        <v>44197</v>
      </c>
      <c r="M97" s="105">
        <v>45657</v>
      </c>
      <c r="N97" s="59" t="s">
        <v>74</v>
      </c>
      <c r="O97" s="1"/>
      <c r="P97" s="2">
        <v>567</v>
      </c>
      <c r="Q97" s="2">
        <v>567</v>
      </c>
      <c r="R97" s="2">
        <v>567</v>
      </c>
      <c r="S97" s="2">
        <v>567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37">
        <v>71</v>
      </c>
      <c r="B98" s="31"/>
      <c r="C98" s="65" t="s">
        <v>66</v>
      </c>
      <c r="D98" s="65" t="s">
        <v>171</v>
      </c>
      <c r="E98" s="34" t="s">
        <v>143</v>
      </c>
      <c r="F98" s="34" t="s">
        <v>141</v>
      </c>
      <c r="G98" s="34" t="s">
        <v>142</v>
      </c>
      <c r="H98" s="35"/>
      <c r="I98" s="113" t="s">
        <v>207</v>
      </c>
      <c r="J98" s="115">
        <f t="shared" si="21"/>
        <v>3288</v>
      </c>
      <c r="K98" s="36"/>
      <c r="L98" s="105">
        <v>44197</v>
      </c>
      <c r="M98" s="105">
        <v>45657</v>
      </c>
      <c r="N98" s="59" t="s">
        <v>74</v>
      </c>
      <c r="O98" s="1"/>
      <c r="P98" s="2">
        <v>822</v>
      </c>
      <c r="Q98" s="2">
        <v>822</v>
      </c>
      <c r="R98" s="2">
        <v>822</v>
      </c>
      <c r="S98" s="2">
        <v>822</v>
      </c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45" x14ac:dyDescent="0.25">
      <c r="A99" s="37">
        <v>72</v>
      </c>
      <c r="B99" s="31"/>
      <c r="C99" s="65" t="s">
        <v>70</v>
      </c>
      <c r="D99" s="65" t="s">
        <v>169</v>
      </c>
      <c r="E99" s="34" t="s">
        <v>143</v>
      </c>
      <c r="F99" s="34" t="s">
        <v>141</v>
      </c>
      <c r="G99" s="34" t="s">
        <v>142</v>
      </c>
      <c r="H99" s="35"/>
      <c r="I99" s="113" t="s">
        <v>207</v>
      </c>
      <c r="J99" s="115">
        <f t="shared" si="21"/>
        <v>792</v>
      </c>
      <c r="K99" s="36"/>
      <c r="L99" s="105">
        <v>44197</v>
      </c>
      <c r="M99" s="105">
        <v>45657</v>
      </c>
      <c r="N99" s="59" t="s">
        <v>74</v>
      </c>
      <c r="O99" s="1"/>
      <c r="P99" s="2">
        <v>198</v>
      </c>
      <c r="Q99" s="2">
        <v>198</v>
      </c>
      <c r="R99" s="2">
        <v>198</v>
      </c>
      <c r="S99" s="2">
        <v>198</v>
      </c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45" x14ac:dyDescent="0.25">
      <c r="A100" s="37">
        <v>73</v>
      </c>
      <c r="B100" s="31"/>
      <c r="C100" s="65" t="s">
        <v>70</v>
      </c>
      <c r="D100" s="65" t="s">
        <v>171</v>
      </c>
      <c r="E100" s="34" t="s">
        <v>143</v>
      </c>
      <c r="F100" s="34" t="s">
        <v>141</v>
      </c>
      <c r="G100" s="34" t="s">
        <v>142</v>
      </c>
      <c r="H100" s="35"/>
      <c r="I100" s="113" t="s">
        <v>207</v>
      </c>
      <c r="J100" s="115">
        <f t="shared" si="21"/>
        <v>792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v>198</v>
      </c>
      <c r="Q100" s="2">
        <v>198</v>
      </c>
      <c r="R100" s="2">
        <v>198</v>
      </c>
      <c r="S100" s="2">
        <v>198</v>
      </c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45" x14ac:dyDescent="0.25">
      <c r="A101" s="37">
        <v>95</v>
      </c>
      <c r="B101" s="31"/>
      <c r="C101" s="65" t="s">
        <v>108</v>
      </c>
      <c r="D101" s="65" t="s">
        <v>93</v>
      </c>
      <c r="E101" s="34" t="s">
        <v>140</v>
      </c>
      <c r="F101" s="34" t="s">
        <v>141</v>
      </c>
      <c r="G101" s="34" t="s">
        <v>142</v>
      </c>
      <c r="H101" s="35"/>
      <c r="I101" s="113" t="s">
        <v>207</v>
      </c>
      <c r="J101" s="115">
        <f t="shared" ref="J101" si="22">SUM(O101:AC101)</f>
        <v>164</v>
      </c>
      <c r="K101" s="35"/>
      <c r="L101" s="105">
        <v>44562</v>
      </c>
      <c r="M101" s="105">
        <v>44926</v>
      </c>
      <c r="N101" s="38" t="s">
        <v>74</v>
      </c>
      <c r="O101" s="1"/>
      <c r="P101" s="2"/>
      <c r="Q101" s="2">
        <v>164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45" x14ac:dyDescent="0.25">
      <c r="A102" s="37">
        <v>96</v>
      </c>
      <c r="B102" s="31"/>
      <c r="C102" s="65" t="s">
        <v>106</v>
      </c>
      <c r="D102" s="65" t="s">
        <v>94</v>
      </c>
      <c r="E102" s="34" t="s">
        <v>140</v>
      </c>
      <c r="F102" s="34" t="s">
        <v>141</v>
      </c>
      <c r="G102" s="34" t="s">
        <v>142</v>
      </c>
      <c r="H102" s="35"/>
      <c r="I102" s="113" t="s">
        <v>66</v>
      </c>
      <c r="J102" s="115">
        <f t="shared" ref="J102:J103" si="23">SUM(O102:AC102)</f>
        <v>750</v>
      </c>
      <c r="K102" s="35"/>
      <c r="L102" s="105">
        <v>44562</v>
      </c>
      <c r="M102" s="105">
        <v>44926</v>
      </c>
      <c r="N102" s="38" t="s">
        <v>74</v>
      </c>
      <c r="O102" s="1"/>
      <c r="P102" s="2"/>
      <c r="Q102" s="2">
        <v>750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45" x14ac:dyDescent="0.25">
      <c r="A103" s="37">
        <v>97</v>
      </c>
      <c r="B103" s="31"/>
      <c r="C103" s="65" t="s">
        <v>106</v>
      </c>
      <c r="D103" s="65" t="s">
        <v>195</v>
      </c>
      <c r="E103" s="34" t="s">
        <v>143</v>
      </c>
      <c r="F103" s="34" t="s">
        <v>141</v>
      </c>
      <c r="G103" s="34" t="s">
        <v>142</v>
      </c>
      <c r="H103" s="35"/>
      <c r="I103" s="113" t="s">
        <v>66</v>
      </c>
      <c r="J103" s="115">
        <f t="shared" si="23"/>
        <v>1700</v>
      </c>
      <c r="K103" s="35"/>
      <c r="L103" s="105">
        <v>44562</v>
      </c>
      <c r="M103" s="105">
        <v>44926</v>
      </c>
      <c r="N103" s="38" t="s">
        <v>74</v>
      </c>
      <c r="O103" s="1"/>
      <c r="P103" s="2"/>
      <c r="Q103" s="2">
        <v>1700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45" x14ac:dyDescent="0.25">
      <c r="A104" s="37">
        <v>101</v>
      </c>
      <c r="B104" s="31"/>
      <c r="C104" s="65" t="s">
        <v>109</v>
      </c>
      <c r="D104" s="65" t="s">
        <v>195</v>
      </c>
      <c r="E104" s="34" t="s">
        <v>143</v>
      </c>
      <c r="F104" s="34" t="s">
        <v>141</v>
      </c>
      <c r="G104" s="34" t="s">
        <v>142</v>
      </c>
      <c r="H104" s="35"/>
      <c r="I104" s="113" t="s">
        <v>66</v>
      </c>
      <c r="J104" s="115">
        <f t="shared" ref="J104" si="24">SUM(O104:AC104)</f>
        <v>1700</v>
      </c>
      <c r="K104" s="35"/>
      <c r="L104" s="105">
        <v>44927</v>
      </c>
      <c r="M104" s="105">
        <v>45291</v>
      </c>
      <c r="N104" s="38" t="s">
        <v>74</v>
      </c>
      <c r="O104" s="1"/>
      <c r="P104" s="2"/>
      <c r="Q104" s="2"/>
      <c r="R104" s="2">
        <v>1700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45" x14ac:dyDescent="0.25">
      <c r="A105" s="37">
        <v>106</v>
      </c>
      <c r="B105" s="31"/>
      <c r="C105" s="65" t="s">
        <v>100</v>
      </c>
      <c r="D105" s="65" t="s">
        <v>195</v>
      </c>
      <c r="E105" s="34" t="s">
        <v>143</v>
      </c>
      <c r="F105" s="34" t="s">
        <v>141</v>
      </c>
      <c r="G105" s="34" t="s">
        <v>142</v>
      </c>
      <c r="H105" s="35"/>
      <c r="I105" s="114" t="s">
        <v>207</v>
      </c>
      <c r="J105" s="115">
        <f>SUM(O105:AC105)</f>
        <v>1345</v>
      </c>
      <c r="K105" s="35"/>
      <c r="L105" s="105">
        <v>45292</v>
      </c>
      <c r="M105" s="105">
        <v>45657</v>
      </c>
      <c r="N105" s="38" t="s">
        <v>74</v>
      </c>
      <c r="O105" s="1"/>
      <c r="P105" s="2"/>
      <c r="Q105" s="2"/>
      <c r="R105" s="2"/>
      <c r="S105" s="2">
        <v>1345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45" x14ac:dyDescent="0.25">
      <c r="A106" s="37">
        <v>107</v>
      </c>
      <c r="B106" s="31"/>
      <c r="C106" s="65" t="s">
        <v>109</v>
      </c>
      <c r="D106" s="65" t="s">
        <v>73</v>
      </c>
      <c r="E106" s="34" t="s">
        <v>140</v>
      </c>
      <c r="F106" s="34" t="s">
        <v>141</v>
      </c>
      <c r="G106" s="34" t="s">
        <v>142</v>
      </c>
      <c r="H106" s="35"/>
      <c r="I106" s="113" t="s">
        <v>66</v>
      </c>
      <c r="J106" s="115">
        <f>SUM(O106:AC106)</f>
        <v>300</v>
      </c>
      <c r="K106" s="35"/>
      <c r="L106" s="105">
        <v>45292</v>
      </c>
      <c r="M106" s="105">
        <v>45657</v>
      </c>
      <c r="N106" s="59" t="s">
        <v>74</v>
      </c>
      <c r="O106" s="1"/>
      <c r="P106" s="2"/>
      <c r="Q106" s="2"/>
      <c r="R106" s="2"/>
      <c r="S106" s="2">
        <v>300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45" x14ac:dyDescent="0.25">
      <c r="A107" s="37">
        <v>130</v>
      </c>
      <c r="B107" s="31"/>
      <c r="C107" s="65" t="s">
        <v>97</v>
      </c>
      <c r="D107" s="65" t="s">
        <v>105</v>
      </c>
      <c r="E107" s="34" t="s">
        <v>140</v>
      </c>
      <c r="F107" s="34" t="s">
        <v>141</v>
      </c>
      <c r="G107" s="34" t="s">
        <v>142</v>
      </c>
      <c r="H107" s="35"/>
      <c r="I107" s="113" t="s">
        <v>66</v>
      </c>
      <c r="J107" s="115">
        <f t="shared" ref="J107" si="25">SUM(O107:AC107)</f>
        <v>1100</v>
      </c>
      <c r="K107" s="35"/>
      <c r="L107" s="105">
        <v>45658</v>
      </c>
      <c r="M107" s="105">
        <v>46022</v>
      </c>
      <c r="N107" s="38" t="s">
        <v>50</v>
      </c>
      <c r="O107" s="1"/>
      <c r="P107" s="2"/>
      <c r="Q107" s="2"/>
      <c r="R107" s="2"/>
      <c r="S107" s="2"/>
      <c r="T107" s="3">
        <v>1100</v>
      </c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45" x14ac:dyDescent="0.25">
      <c r="A108" s="37">
        <v>131</v>
      </c>
      <c r="B108" s="31"/>
      <c r="C108" s="65" t="s">
        <v>101</v>
      </c>
      <c r="D108" s="65" t="s">
        <v>94</v>
      </c>
      <c r="E108" s="34" t="s">
        <v>140</v>
      </c>
      <c r="F108" s="34" t="s">
        <v>141</v>
      </c>
      <c r="G108" s="34" t="s">
        <v>142</v>
      </c>
      <c r="H108" s="35"/>
      <c r="I108" s="114" t="s">
        <v>207</v>
      </c>
      <c r="J108" s="115">
        <f t="shared" ref="J108:J111" si="26">SUM(O108:AC108)</f>
        <v>594</v>
      </c>
      <c r="K108" s="35"/>
      <c r="L108" s="105">
        <v>45658</v>
      </c>
      <c r="M108" s="105">
        <v>46022</v>
      </c>
      <c r="N108" s="38" t="s">
        <v>50</v>
      </c>
      <c r="O108" s="1"/>
      <c r="P108" s="2"/>
      <c r="Q108" s="2"/>
      <c r="R108" s="2"/>
      <c r="S108" s="2"/>
      <c r="T108" s="3">
        <v>594</v>
      </c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45" x14ac:dyDescent="0.25">
      <c r="A109" s="37">
        <v>132</v>
      </c>
      <c r="B109" s="31"/>
      <c r="C109" s="65" t="s">
        <v>101</v>
      </c>
      <c r="D109" s="65" t="s">
        <v>195</v>
      </c>
      <c r="E109" s="34" t="s">
        <v>143</v>
      </c>
      <c r="F109" s="34" t="s">
        <v>141</v>
      </c>
      <c r="G109" s="34" t="s">
        <v>142</v>
      </c>
      <c r="H109" s="35"/>
      <c r="I109" s="114" t="s">
        <v>207</v>
      </c>
      <c r="J109" s="115">
        <f t="shared" si="26"/>
        <v>1345</v>
      </c>
      <c r="K109" s="35"/>
      <c r="L109" s="105">
        <v>45658</v>
      </c>
      <c r="M109" s="105">
        <v>46022</v>
      </c>
      <c r="N109" s="38" t="s">
        <v>50</v>
      </c>
      <c r="O109" s="1"/>
      <c r="P109" s="2"/>
      <c r="Q109" s="2"/>
      <c r="R109" s="2"/>
      <c r="S109" s="2"/>
      <c r="T109" s="3">
        <v>1345</v>
      </c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45" x14ac:dyDescent="0.25">
      <c r="A110" s="37">
        <v>133</v>
      </c>
      <c r="B110" s="31"/>
      <c r="C110" s="65" t="s">
        <v>102</v>
      </c>
      <c r="D110" s="65" t="s">
        <v>94</v>
      </c>
      <c r="E110" s="34" t="s">
        <v>140</v>
      </c>
      <c r="F110" s="34" t="s">
        <v>141</v>
      </c>
      <c r="G110" s="34" t="s">
        <v>142</v>
      </c>
      <c r="H110" s="35"/>
      <c r="I110" s="114" t="s">
        <v>207</v>
      </c>
      <c r="J110" s="115">
        <f t="shared" si="26"/>
        <v>594</v>
      </c>
      <c r="K110" s="35"/>
      <c r="L110" s="105">
        <v>45658</v>
      </c>
      <c r="M110" s="105">
        <v>46022</v>
      </c>
      <c r="N110" s="38" t="s">
        <v>50</v>
      </c>
      <c r="O110" s="1"/>
      <c r="P110" s="2"/>
      <c r="Q110" s="2"/>
      <c r="R110" s="2"/>
      <c r="S110" s="2"/>
      <c r="T110" s="3">
        <v>594</v>
      </c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45" x14ac:dyDescent="0.25">
      <c r="A111" s="37">
        <v>134</v>
      </c>
      <c r="B111" s="31"/>
      <c r="C111" s="65" t="s">
        <v>102</v>
      </c>
      <c r="D111" s="65" t="s">
        <v>195</v>
      </c>
      <c r="E111" s="34" t="s">
        <v>143</v>
      </c>
      <c r="F111" s="34" t="s">
        <v>141</v>
      </c>
      <c r="G111" s="34" t="s">
        <v>142</v>
      </c>
      <c r="H111" s="35"/>
      <c r="I111" s="114" t="s">
        <v>207</v>
      </c>
      <c r="J111" s="115">
        <f t="shared" si="26"/>
        <v>1345</v>
      </c>
      <c r="K111" s="35"/>
      <c r="L111" s="105">
        <v>45658</v>
      </c>
      <c r="M111" s="105">
        <v>46022</v>
      </c>
      <c r="N111" s="38" t="s">
        <v>50</v>
      </c>
      <c r="O111" s="1"/>
      <c r="P111" s="2"/>
      <c r="Q111" s="2"/>
      <c r="R111" s="2"/>
      <c r="S111" s="2"/>
      <c r="T111" s="3">
        <v>1345</v>
      </c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45" x14ac:dyDescent="0.25">
      <c r="A112" s="37">
        <v>135</v>
      </c>
      <c r="B112" s="31"/>
      <c r="C112" s="65" t="s">
        <v>67</v>
      </c>
      <c r="D112" s="65" t="s">
        <v>169</v>
      </c>
      <c r="E112" s="34" t="s">
        <v>143</v>
      </c>
      <c r="F112" s="34" t="s">
        <v>141</v>
      </c>
      <c r="G112" s="34" t="s">
        <v>142</v>
      </c>
      <c r="H112" s="35"/>
      <c r="I112" s="113" t="s">
        <v>207</v>
      </c>
      <c r="J112" s="115">
        <f t="shared" ref="J112" si="27">SUM(O112:AC112)</f>
        <v>1510</v>
      </c>
      <c r="K112" s="36"/>
      <c r="L112" s="105">
        <v>45658</v>
      </c>
      <c r="M112" s="105">
        <v>49309</v>
      </c>
      <c r="N112" s="38" t="s">
        <v>50</v>
      </c>
      <c r="O112" s="1"/>
      <c r="P112" s="2"/>
      <c r="Q112" s="2"/>
      <c r="R112" s="2"/>
      <c r="S112" s="2"/>
      <c r="T112" s="3">
        <v>151</v>
      </c>
      <c r="U112" s="3">
        <v>151</v>
      </c>
      <c r="V112" s="3">
        <v>151</v>
      </c>
      <c r="W112" s="3">
        <v>151</v>
      </c>
      <c r="X112" s="3">
        <v>151</v>
      </c>
      <c r="Y112" s="3">
        <v>151</v>
      </c>
      <c r="Z112" s="3">
        <v>151</v>
      </c>
      <c r="AA112" s="3">
        <v>151</v>
      </c>
      <c r="AB112" s="3">
        <v>151</v>
      </c>
      <c r="AC112" s="4">
        <v>151</v>
      </c>
    </row>
    <row r="113" spans="1:29" ht="45" x14ac:dyDescent="0.25">
      <c r="A113" s="37">
        <v>136</v>
      </c>
      <c r="B113" s="31"/>
      <c r="C113" s="65" t="s">
        <v>67</v>
      </c>
      <c r="D113" s="65" t="s">
        <v>171</v>
      </c>
      <c r="E113" s="34" t="s">
        <v>143</v>
      </c>
      <c r="F113" s="34" t="s">
        <v>141</v>
      </c>
      <c r="G113" s="34" t="s">
        <v>142</v>
      </c>
      <c r="H113" s="35"/>
      <c r="I113" s="113" t="s">
        <v>207</v>
      </c>
      <c r="J113" s="115">
        <f t="shared" ref="J113:J115" si="28">SUM(O113:AC113)</f>
        <v>1505</v>
      </c>
      <c r="K113" s="36"/>
      <c r="L113" s="105">
        <v>45658</v>
      </c>
      <c r="M113" s="105">
        <v>49309</v>
      </c>
      <c r="N113" s="38" t="s">
        <v>50</v>
      </c>
      <c r="O113" s="1"/>
      <c r="P113" s="2"/>
      <c r="Q113" s="2"/>
      <c r="R113" s="2"/>
      <c r="S113" s="2"/>
      <c r="T113" s="3">
        <v>151</v>
      </c>
      <c r="U113" s="3">
        <v>150</v>
      </c>
      <c r="V113" s="3">
        <v>151</v>
      </c>
      <c r="W113" s="3">
        <v>150</v>
      </c>
      <c r="X113" s="3">
        <v>151</v>
      </c>
      <c r="Y113" s="3">
        <v>150</v>
      </c>
      <c r="Z113" s="3">
        <v>151</v>
      </c>
      <c r="AA113" s="3">
        <v>150</v>
      </c>
      <c r="AB113" s="3">
        <v>151</v>
      </c>
      <c r="AC113" s="4">
        <v>150</v>
      </c>
    </row>
    <row r="114" spans="1:29" ht="45" x14ac:dyDescent="0.25">
      <c r="A114" s="37">
        <v>137</v>
      </c>
      <c r="B114" s="31"/>
      <c r="C114" s="65" t="s">
        <v>68</v>
      </c>
      <c r="D114" s="65" t="s">
        <v>169</v>
      </c>
      <c r="E114" s="34" t="s">
        <v>143</v>
      </c>
      <c r="F114" s="34" t="s">
        <v>141</v>
      </c>
      <c r="G114" s="34" t="s">
        <v>142</v>
      </c>
      <c r="H114" s="35"/>
      <c r="I114" s="113" t="s">
        <v>207</v>
      </c>
      <c r="J114" s="115">
        <f>SUM(O114:AC114)</f>
        <v>3370</v>
      </c>
      <c r="K114" s="36"/>
      <c r="L114" s="105">
        <v>45658</v>
      </c>
      <c r="M114" s="105">
        <v>49309</v>
      </c>
      <c r="N114" s="38" t="s">
        <v>50</v>
      </c>
      <c r="O114" s="1"/>
      <c r="P114" s="2"/>
      <c r="Q114" s="2"/>
      <c r="R114" s="2"/>
      <c r="S114" s="2"/>
      <c r="T114" s="3">
        <v>337</v>
      </c>
      <c r="U114" s="3">
        <v>337</v>
      </c>
      <c r="V114" s="3">
        <v>337</v>
      </c>
      <c r="W114" s="3">
        <v>337</v>
      </c>
      <c r="X114" s="3">
        <v>337</v>
      </c>
      <c r="Y114" s="3">
        <v>337</v>
      </c>
      <c r="Z114" s="3">
        <v>337</v>
      </c>
      <c r="AA114" s="3">
        <v>337</v>
      </c>
      <c r="AB114" s="3">
        <v>337</v>
      </c>
      <c r="AC114" s="4">
        <v>337</v>
      </c>
    </row>
    <row r="115" spans="1:29" ht="45" x14ac:dyDescent="0.25">
      <c r="A115" s="37">
        <v>138</v>
      </c>
      <c r="B115" s="31"/>
      <c r="C115" s="65" t="s">
        <v>68</v>
      </c>
      <c r="D115" s="65" t="s">
        <v>171</v>
      </c>
      <c r="E115" s="34" t="s">
        <v>143</v>
      </c>
      <c r="F115" s="34" t="s">
        <v>141</v>
      </c>
      <c r="G115" s="34" t="s">
        <v>142</v>
      </c>
      <c r="H115" s="35"/>
      <c r="I115" s="113" t="s">
        <v>207</v>
      </c>
      <c r="J115" s="115">
        <f t="shared" si="28"/>
        <v>3370</v>
      </c>
      <c r="K115" s="36"/>
      <c r="L115" s="105">
        <v>45658</v>
      </c>
      <c r="M115" s="105">
        <v>49309</v>
      </c>
      <c r="N115" s="38" t="s">
        <v>50</v>
      </c>
      <c r="O115" s="1"/>
      <c r="P115" s="2"/>
      <c r="Q115" s="2"/>
      <c r="R115" s="2"/>
      <c r="S115" s="2"/>
      <c r="T115" s="3">
        <v>337</v>
      </c>
      <c r="U115" s="3">
        <v>337</v>
      </c>
      <c r="V115" s="3">
        <v>337</v>
      </c>
      <c r="W115" s="3">
        <v>337</v>
      </c>
      <c r="X115" s="3">
        <v>337</v>
      </c>
      <c r="Y115" s="3">
        <v>337</v>
      </c>
      <c r="Z115" s="3">
        <v>337</v>
      </c>
      <c r="AA115" s="3">
        <v>337</v>
      </c>
      <c r="AB115" s="3">
        <v>337</v>
      </c>
      <c r="AC115" s="4">
        <v>337</v>
      </c>
    </row>
    <row r="116" spans="1:29" ht="45" x14ac:dyDescent="0.25">
      <c r="A116" s="37">
        <v>139</v>
      </c>
      <c r="B116" s="31"/>
      <c r="C116" s="65" t="s">
        <v>69</v>
      </c>
      <c r="D116" s="65" t="s">
        <v>169</v>
      </c>
      <c r="E116" s="34" t="s">
        <v>143</v>
      </c>
      <c r="F116" s="34" t="s">
        <v>141</v>
      </c>
      <c r="G116" s="34" t="s">
        <v>142</v>
      </c>
      <c r="H116" s="35"/>
      <c r="I116" s="113" t="s">
        <v>207</v>
      </c>
      <c r="J116" s="115">
        <f>SUM(O116:AC116)</f>
        <v>2980</v>
      </c>
      <c r="K116" s="36"/>
      <c r="L116" s="105">
        <v>45658</v>
      </c>
      <c r="M116" s="105">
        <v>49309</v>
      </c>
      <c r="N116" s="38" t="s">
        <v>50</v>
      </c>
      <c r="O116" s="1"/>
      <c r="P116" s="2"/>
      <c r="Q116" s="2"/>
      <c r="R116" s="2"/>
      <c r="S116" s="2"/>
      <c r="T116" s="3">
        <v>298</v>
      </c>
      <c r="U116" s="3">
        <v>298</v>
      </c>
      <c r="V116" s="3">
        <v>298</v>
      </c>
      <c r="W116" s="3">
        <v>298</v>
      </c>
      <c r="X116" s="3">
        <v>298</v>
      </c>
      <c r="Y116" s="3">
        <v>298</v>
      </c>
      <c r="Z116" s="3">
        <v>298</v>
      </c>
      <c r="AA116" s="3">
        <v>298</v>
      </c>
      <c r="AB116" s="3">
        <v>298</v>
      </c>
      <c r="AC116" s="4">
        <v>298</v>
      </c>
    </row>
    <row r="117" spans="1:29" ht="45" x14ac:dyDescent="0.25">
      <c r="A117" s="37">
        <v>140</v>
      </c>
      <c r="B117" s="31"/>
      <c r="C117" s="65" t="s">
        <v>69</v>
      </c>
      <c r="D117" s="65" t="s">
        <v>171</v>
      </c>
      <c r="E117" s="34" t="s">
        <v>143</v>
      </c>
      <c r="F117" s="34" t="s">
        <v>141</v>
      </c>
      <c r="G117" s="34" t="s">
        <v>142</v>
      </c>
      <c r="H117" s="35"/>
      <c r="I117" s="113" t="s">
        <v>207</v>
      </c>
      <c r="J117" s="115">
        <f t="shared" ref="J117" si="29">SUM(O117:AC117)</f>
        <v>2970</v>
      </c>
      <c r="K117" s="36"/>
      <c r="L117" s="105">
        <v>45658</v>
      </c>
      <c r="M117" s="105">
        <v>49309</v>
      </c>
      <c r="N117" s="38" t="s">
        <v>50</v>
      </c>
      <c r="O117" s="1"/>
      <c r="P117" s="2"/>
      <c r="Q117" s="2"/>
      <c r="R117" s="2"/>
      <c r="S117" s="2"/>
      <c r="T117" s="3">
        <v>297</v>
      </c>
      <c r="U117" s="3">
        <v>297</v>
      </c>
      <c r="V117" s="3">
        <v>297</v>
      </c>
      <c r="W117" s="3">
        <v>297</v>
      </c>
      <c r="X117" s="3">
        <v>297</v>
      </c>
      <c r="Y117" s="3">
        <v>297</v>
      </c>
      <c r="Z117" s="3">
        <v>297</v>
      </c>
      <c r="AA117" s="3">
        <v>297</v>
      </c>
      <c r="AB117" s="3">
        <v>297</v>
      </c>
      <c r="AC117" s="4">
        <v>297</v>
      </c>
    </row>
    <row r="118" spans="1:29" ht="45" x14ac:dyDescent="0.25">
      <c r="A118" s="37">
        <v>141</v>
      </c>
      <c r="B118" s="31"/>
      <c r="C118" s="65" t="s">
        <v>66</v>
      </c>
      <c r="D118" s="65" t="s">
        <v>169</v>
      </c>
      <c r="E118" s="34" t="s">
        <v>143</v>
      </c>
      <c r="F118" s="34" t="s">
        <v>141</v>
      </c>
      <c r="G118" s="34" t="s">
        <v>142</v>
      </c>
      <c r="H118" s="35"/>
      <c r="I118" s="113" t="s">
        <v>207</v>
      </c>
      <c r="J118" s="115">
        <f>SUM(O118:AC118)</f>
        <v>8510</v>
      </c>
      <c r="K118" s="36"/>
      <c r="L118" s="105">
        <v>45658</v>
      </c>
      <c r="M118" s="105">
        <v>49309</v>
      </c>
      <c r="N118" s="38" t="s">
        <v>50</v>
      </c>
      <c r="O118" s="1"/>
      <c r="P118" s="2"/>
      <c r="Q118" s="2"/>
      <c r="R118" s="2"/>
      <c r="S118" s="2"/>
      <c r="T118" s="3">
        <v>851</v>
      </c>
      <c r="U118" s="3">
        <v>851</v>
      </c>
      <c r="V118" s="3">
        <v>851</v>
      </c>
      <c r="W118" s="3">
        <v>851</v>
      </c>
      <c r="X118" s="3">
        <v>851</v>
      </c>
      <c r="Y118" s="3">
        <v>851</v>
      </c>
      <c r="Z118" s="3">
        <v>851</v>
      </c>
      <c r="AA118" s="3">
        <v>851</v>
      </c>
      <c r="AB118" s="3">
        <v>851</v>
      </c>
      <c r="AC118" s="4">
        <v>851</v>
      </c>
    </row>
    <row r="119" spans="1:29" ht="45" x14ac:dyDescent="0.25">
      <c r="A119" s="37">
        <v>142</v>
      </c>
      <c r="B119" s="31"/>
      <c r="C119" s="65" t="s">
        <v>66</v>
      </c>
      <c r="D119" s="65" t="s">
        <v>171</v>
      </c>
      <c r="E119" s="34" t="s">
        <v>143</v>
      </c>
      <c r="F119" s="34" t="s">
        <v>141</v>
      </c>
      <c r="G119" s="34" t="s">
        <v>142</v>
      </c>
      <c r="H119" s="35"/>
      <c r="I119" s="113" t="s">
        <v>207</v>
      </c>
      <c r="J119" s="115">
        <f t="shared" ref="J119" si="30">SUM(O119:AC119)</f>
        <v>8500</v>
      </c>
      <c r="K119" s="36"/>
      <c r="L119" s="105">
        <v>45658</v>
      </c>
      <c r="M119" s="105">
        <v>49309</v>
      </c>
      <c r="N119" s="38" t="s">
        <v>50</v>
      </c>
      <c r="O119" s="1"/>
      <c r="P119" s="2"/>
      <c r="Q119" s="2"/>
      <c r="R119" s="2"/>
      <c r="S119" s="2"/>
      <c r="T119" s="3">
        <v>850</v>
      </c>
      <c r="U119" s="3">
        <v>850</v>
      </c>
      <c r="V119" s="3">
        <v>850</v>
      </c>
      <c r="W119" s="3">
        <v>850</v>
      </c>
      <c r="X119" s="3">
        <v>850</v>
      </c>
      <c r="Y119" s="3">
        <v>850</v>
      </c>
      <c r="Z119" s="3">
        <v>850</v>
      </c>
      <c r="AA119" s="3">
        <v>850</v>
      </c>
      <c r="AB119" s="3">
        <v>850</v>
      </c>
      <c r="AC119" s="4">
        <v>850</v>
      </c>
    </row>
    <row r="120" spans="1:29" ht="45" x14ac:dyDescent="0.25">
      <c r="A120" s="37">
        <v>143</v>
      </c>
      <c r="B120" s="31"/>
      <c r="C120" s="65" t="s">
        <v>70</v>
      </c>
      <c r="D120" s="65" t="s">
        <v>169</v>
      </c>
      <c r="E120" s="34" t="s">
        <v>143</v>
      </c>
      <c r="F120" s="34" t="s">
        <v>141</v>
      </c>
      <c r="G120" s="34" t="s">
        <v>142</v>
      </c>
      <c r="H120" s="35"/>
      <c r="I120" s="113" t="s">
        <v>207</v>
      </c>
      <c r="J120" s="115">
        <f>SUM(O120:AC120)</f>
        <v>1700</v>
      </c>
      <c r="K120" s="36"/>
      <c r="L120" s="105">
        <v>45658</v>
      </c>
      <c r="M120" s="105">
        <v>49309</v>
      </c>
      <c r="N120" s="38" t="s">
        <v>50</v>
      </c>
      <c r="O120" s="1"/>
      <c r="P120" s="2"/>
      <c r="Q120" s="2"/>
      <c r="R120" s="2"/>
      <c r="S120" s="2"/>
      <c r="T120" s="3">
        <v>170</v>
      </c>
      <c r="U120" s="3">
        <v>170</v>
      </c>
      <c r="V120" s="3">
        <v>170</v>
      </c>
      <c r="W120" s="3">
        <v>170</v>
      </c>
      <c r="X120" s="3">
        <v>170</v>
      </c>
      <c r="Y120" s="3">
        <v>170</v>
      </c>
      <c r="Z120" s="3">
        <v>170</v>
      </c>
      <c r="AA120" s="3">
        <v>170</v>
      </c>
      <c r="AB120" s="3">
        <v>170</v>
      </c>
      <c r="AC120" s="4">
        <v>170</v>
      </c>
    </row>
    <row r="121" spans="1:29" ht="45" x14ac:dyDescent="0.25">
      <c r="A121" s="37">
        <v>144</v>
      </c>
      <c r="B121" s="31"/>
      <c r="C121" s="65" t="s">
        <v>70</v>
      </c>
      <c r="D121" s="65" t="s">
        <v>171</v>
      </c>
      <c r="E121" s="34" t="s">
        <v>143</v>
      </c>
      <c r="F121" s="34" t="s">
        <v>141</v>
      </c>
      <c r="G121" s="34" t="s">
        <v>142</v>
      </c>
      <c r="H121" s="35"/>
      <c r="I121" s="113" t="s">
        <v>207</v>
      </c>
      <c r="J121" s="115">
        <f t="shared" ref="J121" si="31">SUM(O121:AC121)</f>
        <v>1690</v>
      </c>
      <c r="K121" s="36"/>
      <c r="L121" s="105">
        <v>45658</v>
      </c>
      <c r="M121" s="105">
        <v>49309</v>
      </c>
      <c r="N121" s="38" t="s">
        <v>50</v>
      </c>
      <c r="O121" s="1"/>
      <c r="P121" s="2"/>
      <c r="Q121" s="2"/>
      <c r="R121" s="2"/>
      <c r="S121" s="2"/>
      <c r="T121" s="3">
        <v>169</v>
      </c>
      <c r="U121" s="3">
        <v>169</v>
      </c>
      <c r="V121" s="3">
        <v>169</v>
      </c>
      <c r="W121" s="3">
        <v>169</v>
      </c>
      <c r="X121" s="3">
        <v>169</v>
      </c>
      <c r="Y121" s="3">
        <v>169</v>
      </c>
      <c r="Z121" s="3">
        <v>169</v>
      </c>
      <c r="AA121" s="3">
        <v>169</v>
      </c>
      <c r="AB121" s="3">
        <v>169</v>
      </c>
      <c r="AC121" s="4">
        <v>169</v>
      </c>
    </row>
    <row r="122" spans="1:29" ht="45" x14ac:dyDescent="0.25">
      <c r="A122" s="37">
        <v>153</v>
      </c>
      <c r="B122" s="31"/>
      <c r="C122" s="65" t="s">
        <v>96</v>
      </c>
      <c r="D122" s="65" t="s">
        <v>94</v>
      </c>
      <c r="E122" s="34" t="s">
        <v>140</v>
      </c>
      <c r="F122" s="34" t="s">
        <v>141</v>
      </c>
      <c r="G122" s="34" t="s">
        <v>142</v>
      </c>
      <c r="H122" s="35"/>
      <c r="I122" s="114" t="s">
        <v>207</v>
      </c>
      <c r="J122" s="115">
        <f>SUM(O122:AC122)</f>
        <v>594</v>
      </c>
      <c r="K122" s="35"/>
      <c r="L122" s="105">
        <v>46023</v>
      </c>
      <c r="M122" s="105">
        <v>46387</v>
      </c>
      <c r="N122" s="38" t="s">
        <v>50</v>
      </c>
      <c r="O122" s="1"/>
      <c r="P122" s="2"/>
      <c r="Q122" s="2"/>
      <c r="R122" s="2"/>
      <c r="S122" s="2"/>
      <c r="T122" s="3"/>
      <c r="U122" s="3">
        <v>594</v>
      </c>
      <c r="V122" s="3"/>
      <c r="W122" s="3"/>
      <c r="X122" s="3"/>
      <c r="Y122" s="3"/>
      <c r="Z122" s="3"/>
      <c r="AA122" s="3"/>
      <c r="AB122" s="3"/>
      <c r="AC122" s="4"/>
    </row>
    <row r="123" spans="1:29" ht="45" x14ac:dyDescent="0.25">
      <c r="A123" s="37">
        <v>154</v>
      </c>
      <c r="B123" s="31"/>
      <c r="C123" s="65" t="s">
        <v>119</v>
      </c>
      <c r="D123" s="65" t="s">
        <v>93</v>
      </c>
      <c r="E123" s="34" t="s">
        <v>140</v>
      </c>
      <c r="F123" s="34" t="s">
        <v>141</v>
      </c>
      <c r="G123" s="34" t="s">
        <v>142</v>
      </c>
      <c r="H123" s="35"/>
      <c r="I123" s="113" t="s">
        <v>66</v>
      </c>
      <c r="J123" s="115">
        <f t="shared" ref="J123:J124" si="32">SUM(O123:AC123)</f>
        <v>300</v>
      </c>
      <c r="K123" s="35"/>
      <c r="L123" s="105">
        <v>46023</v>
      </c>
      <c r="M123" s="105">
        <v>46387</v>
      </c>
      <c r="N123" s="38" t="s">
        <v>50</v>
      </c>
      <c r="O123" s="1"/>
      <c r="P123" s="2"/>
      <c r="Q123" s="2"/>
      <c r="R123" s="2"/>
      <c r="S123" s="2"/>
      <c r="T123" s="3"/>
      <c r="U123" s="3">
        <v>300</v>
      </c>
      <c r="V123" s="3"/>
      <c r="W123" s="3"/>
      <c r="X123" s="3"/>
      <c r="Y123" s="3"/>
      <c r="Z123" s="3"/>
      <c r="AA123" s="3"/>
      <c r="AB123" s="3"/>
      <c r="AC123" s="4"/>
    </row>
    <row r="124" spans="1:29" ht="45" x14ac:dyDescent="0.25">
      <c r="A124" s="37">
        <v>155</v>
      </c>
      <c r="B124" s="31"/>
      <c r="C124" s="65" t="s">
        <v>119</v>
      </c>
      <c r="D124" s="65" t="s">
        <v>195</v>
      </c>
      <c r="E124" s="34" t="s">
        <v>143</v>
      </c>
      <c r="F124" s="34" t="s">
        <v>141</v>
      </c>
      <c r="G124" s="34" t="s">
        <v>142</v>
      </c>
      <c r="H124" s="35"/>
      <c r="I124" s="113" t="s">
        <v>66</v>
      </c>
      <c r="J124" s="115">
        <f t="shared" si="32"/>
        <v>1700</v>
      </c>
      <c r="K124" s="35"/>
      <c r="L124" s="105">
        <v>46023</v>
      </c>
      <c r="M124" s="105">
        <v>46387</v>
      </c>
      <c r="N124" s="38" t="s">
        <v>50</v>
      </c>
      <c r="O124" s="1"/>
      <c r="P124" s="2"/>
      <c r="Q124" s="2"/>
      <c r="R124" s="2"/>
      <c r="S124" s="2"/>
      <c r="T124" s="3"/>
      <c r="U124" s="3">
        <v>1700</v>
      </c>
      <c r="V124" s="3"/>
      <c r="W124" s="3"/>
      <c r="X124" s="3"/>
      <c r="Y124" s="3"/>
      <c r="Z124" s="3"/>
      <c r="AA124" s="3"/>
      <c r="AB124" s="3"/>
      <c r="AC124" s="4"/>
    </row>
    <row r="125" spans="1:29" ht="45" x14ac:dyDescent="0.25">
      <c r="A125" s="37">
        <v>165</v>
      </c>
      <c r="B125" s="31"/>
      <c r="C125" s="65" t="s">
        <v>110</v>
      </c>
      <c r="D125" s="65" t="s">
        <v>73</v>
      </c>
      <c r="E125" s="34" t="s">
        <v>140</v>
      </c>
      <c r="F125" s="34" t="s">
        <v>141</v>
      </c>
      <c r="G125" s="34" t="s">
        <v>142</v>
      </c>
      <c r="H125" s="35"/>
      <c r="I125" s="113" t="s">
        <v>66</v>
      </c>
      <c r="J125" s="115">
        <f>SUM(O125:AC125)</f>
        <v>350</v>
      </c>
      <c r="K125" s="35"/>
      <c r="L125" s="105">
        <v>47119</v>
      </c>
      <c r="M125" s="105">
        <v>47483</v>
      </c>
      <c r="N125" s="59" t="s">
        <v>50</v>
      </c>
      <c r="O125" s="1"/>
      <c r="P125" s="2"/>
      <c r="Q125" s="2"/>
      <c r="R125" s="2"/>
      <c r="S125" s="2"/>
      <c r="T125" s="3"/>
      <c r="U125" s="3"/>
      <c r="V125" s="3"/>
      <c r="W125" s="3"/>
      <c r="X125" s="3">
        <v>350</v>
      </c>
      <c r="Y125" s="3"/>
      <c r="Z125" s="3"/>
      <c r="AA125" s="3"/>
      <c r="AB125" s="3"/>
      <c r="AC125" s="4"/>
    </row>
    <row r="126" spans="1:29" ht="45" x14ac:dyDescent="0.25">
      <c r="A126" s="37">
        <v>166</v>
      </c>
      <c r="B126" s="31"/>
      <c r="C126" s="65" t="s">
        <v>106</v>
      </c>
      <c r="D126" s="65" t="s">
        <v>73</v>
      </c>
      <c r="E126" s="34" t="s">
        <v>140</v>
      </c>
      <c r="F126" s="34" t="s">
        <v>141</v>
      </c>
      <c r="G126" s="34" t="s">
        <v>142</v>
      </c>
      <c r="H126" s="35"/>
      <c r="I126" s="113" t="s">
        <v>66</v>
      </c>
      <c r="J126" s="115">
        <f t="shared" ref="J126" si="33">SUM(O126:AC126)</f>
        <v>300</v>
      </c>
      <c r="K126" s="35"/>
      <c r="L126" s="105">
        <v>47119</v>
      </c>
      <c r="M126" s="105">
        <v>47483</v>
      </c>
      <c r="N126" s="59" t="s">
        <v>50</v>
      </c>
      <c r="O126" s="1"/>
      <c r="P126" s="2"/>
      <c r="Q126" s="2"/>
      <c r="R126" s="2"/>
      <c r="S126" s="2"/>
      <c r="T126" s="3"/>
      <c r="U126" s="3"/>
      <c r="V126" s="3"/>
      <c r="W126" s="3"/>
      <c r="X126" s="3">
        <v>300</v>
      </c>
      <c r="Y126" s="3"/>
      <c r="Z126" s="3"/>
      <c r="AA126" s="3"/>
      <c r="AB126" s="3"/>
      <c r="AC126" s="4"/>
    </row>
    <row r="127" spans="1:29" ht="45" x14ac:dyDescent="0.25">
      <c r="A127" s="37">
        <v>167</v>
      </c>
      <c r="B127" s="31"/>
      <c r="C127" s="65" t="s">
        <v>111</v>
      </c>
      <c r="D127" s="65" t="s">
        <v>98</v>
      </c>
      <c r="E127" s="34" t="s">
        <v>140</v>
      </c>
      <c r="F127" s="34" t="s">
        <v>141</v>
      </c>
      <c r="G127" s="34" t="s">
        <v>142</v>
      </c>
      <c r="H127" s="35"/>
      <c r="I127" s="114" t="s">
        <v>207</v>
      </c>
      <c r="J127" s="115">
        <f t="shared" ref="J127" si="34">SUM(O127:AC127)</f>
        <v>277</v>
      </c>
      <c r="K127" s="35"/>
      <c r="L127" s="105">
        <v>47119</v>
      </c>
      <c r="M127" s="105">
        <v>47483</v>
      </c>
      <c r="N127" s="38" t="s">
        <v>50</v>
      </c>
      <c r="O127" s="1"/>
      <c r="P127" s="2"/>
      <c r="Q127" s="2"/>
      <c r="R127" s="2"/>
      <c r="S127" s="2"/>
      <c r="T127" s="3"/>
      <c r="U127" s="3"/>
      <c r="V127" s="3"/>
      <c r="W127" s="3"/>
      <c r="X127" s="3">
        <v>277</v>
      </c>
      <c r="Y127" s="3"/>
      <c r="Z127" s="3"/>
      <c r="AA127" s="3"/>
      <c r="AB127" s="3"/>
      <c r="AC127" s="4"/>
    </row>
    <row r="128" spans="1:29" ht="45" x14ac:dyDescent="0.25">
      <c r="A128" s="37">
        <v>168</v>
      </c>
      <c r="B128" s="31"/>
      <c r="C128" s="65" t="s">
        <v>111</v>
      </c>
      <c r="D128" s="65" t="s">
        <v>195</v>
      </c>
      <c r="E128" s="34" t="s">
        <v>143</v>
      </c>
      <c r="F128" s="34" t="s">
        <v>141</v>
      </c>
      <c r="G128" s="34" t="s">
        <v>142</v>
      </c>
      <c r="H128" s="35"/>
      <c r="I128" s="114" t="s">
        <v>207</v>
      </c>
      <c r="J128" s="115">
        <f>SUM(O128:AB128)</f>
        <v>1345</v>
      </c>
      <c r="K128" s="35"/>
      <c r="L128" s="105">
        <v>47119</v>
      </c>
      <c r="M128" s="105">
        <v>47483</v>
      </c>
      <c r="N128" s="38" t="s">
        <v>50</v>
      </c>
      <c r="O128" s="1"/>
      <c r="P128" s="2"/>
      <c r="Q128" s="2"/>
      <c r="R128" s="2"/>
      <c r="S128" s="2"/>
      <c r="T128" s="3"/>
      <c r="U128" s="3"/>
      <c r="V128" s="3"/>
      <c r="W128" s="3"/>
      <c r="X128" s="3">
        <v>1345</v>
      </c>
      <c r="Y128" s="3"/>
      <c r="Z128" s="3"/>
      <c r="AA128" s="3"/>
      <c r="AB128" s="3"/>
      <c r="AC128" s="4"/>
    </row>
    <row r="129" spans="1:30" ht="45" x14ac:dyDescent="0.25">
      <c r="A129" s="37">
        <v>170</v>
      </c>
      <c r="B129" s="31"/>
      <c r="C129" s="65" t="s">
        <v>77</v>
      </c>
      <c r="D129" s="65" t="s">
        <v>73</v>
      </c>
      <c r="E129" s="34" t="s">
        <v>140</v>
      </c>
      <c r="F129" s="34" t="s">
        <v>141</v>
      </c>
      <c r="G129" s="34" t="s">
        <v>142</v>
      </c>
      <c r="H129" s="35"/>
      <c r="I129" s="113" t="s">
        <v>66</v>
      </c>
      <c r="J129" s="115">
        <f t="shared" ref="J129" si="35">SUM(O129:AC129)</f>
        <v>700</v>
      </c>
      <c r="K129" s="35"/>
      <c r="L129" s="105">
        <v>47484</v>
      </c>
      <c r="M129" s="105">
        <v>48213</v>
      </c>
      <c r="N129" s="59" t="s">
        <v>50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350</v>
      </c>
      <c r="Z129" s="3">
        <v>350</v>
      </c>
      <c r="AA129" s="3"/>
      <c r="AB129" s="3"/>
      <c r="AC129" s="4"/>
    </row>
    <row r="130" spans="1:30" ht="45" x14ac:dyDescent="0.25">
      <c r="A130" s="37">
        <v>171</v>
      </c>
      <c r="B130" s="31"/>
      <c r="C130" s="65" t="s">
        <v>116</v>
      </c>
      <c r="D130" s="65" t="s">
        <v>93</v>
      </c>
      <c r="E130" s="34" t="s">
        <v>140</v>
      </c>
      <c r="F130" s="34" t="s">
        <v>141</v>
      </c>
      <c r="G130" s="34" t="s">
        <v>142</v>
      </c>
      <c r="H130" s="35"/>
      <c r="I130" s="114" t="s">
        <v>207</v>
      </c>
      <c r="J130" s="115">
        <f>SUM(O130:AB130)</f>
        <v>277</v>
      </c>
      <c r="K130" s="35"/>
      <c r="L130" s="105">
        <v>47484</v>
      </c>
      <c r="M130" s="105">
        <v>47848</v>
      </c>
      <c r="N130" s="38" t="s">
        <v>50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277</v>
      </c>
      <c r="Z130" s="3"/>
      <c r="AA130" s="3"/>
      <c r="AB130" s="3"/>
      <c r="AC130" s="4"/>
    </row>
    <row r="131" spans="1:30" ht="45" x14ac:dyDescent="0.25">
      <c r="A131" s="37">
        <v>172</v>
      </c>
      <c r="B131" s="31"/>
      <c r="C131" s="65" t="s">
        <v>116</v>
      </c>
      <c r="D131" s="65" t="s">
        <v>195</v>
      </c>
      <c r="E131" s="34" t="s">
        <v>143</v>
      </c>
      <c r="F131" s="34" t="s">
        <v>141</v>
      </c>
      <c r="G131" s="34" t="s">
        <v>142</v>
      </c>
      <c r="H131" s="35"/>
      <c r="I131" s="114" t="s">
        <v>207</v>
      </c>
      <c r="J131" s="115">
        <f>SUM(O131:AB131)</f>
        <v>1345</v>
      </c>
      <c r="K131" s="35"/>
      <c r="L131" s="105">
        <v>47484</v>
      </c>
      <c r="M131" s="105">
        <v>47848</v>
      </c>
      <c r="N131" s="38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1345</v>
      </c>
      <c r="Z131" s="3"/>
      <c r="AA131" s="3"/>
      <c r="AB131" s="3"/>
      <c r="AC131" s="4"/>
    </row>
    <row r="132" spans="1:30" ht="45" x14ac:dyDescent="0.25">
      <c r="A132" s="37">
        <v>174</v>
      </c>
      <c r="B132" s="31"/>
      <c r="C132" s="65" t="s">
        <v>117</v>
      </c>
      <c r="D132" s="65" t="s">
        <v>93</v>
      </c>
      <c r="E132" s="34" t="s">
        <v>140</v>
      </c>
      <c r="F132" s="34" t="s">
        <v>141</v>
      </c>
      <c r="G132" s="34" t="s">
        <v>142</v>
      </c>
      <c r="H132" s="35"/>
      <c r="I132" s="114" t="s">
        <v>207</v>
      </c>
      <c r="J132" s="115">
        <f>SUM(O132:AB132)</f>
        <v>554</v>
      </c>
      <c r="K132" s="35"/>
      <c r="L132" s="105">
        <v>47849</v>
      </c>
      <c r="M132" s="105">
        <v>48579</v>
      </c>
      <c r="N132" s="38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/>
      <c r="Z132" s="3">
        <v>277</v>
      </c>
      <c r="AA132" s="3">
        <v>277</v>
      </c>
      <c r="AB132" s="3"/>
      <c r="AC132" s="4"/>
    </row>
    <row r="133" spans="1:30" ht="45" x14ac:dyDescent="0.25">
      <c r="A133" s="37">
        <v>175</v>
      </c>
      <c r="B133" s="31"/>
      <c r="C133" s="65" t="s">
        <v>117</v>
      </c>
      <c r="D133" s="65" t="s">
        <v>195</v>
      </c>
      <c r="E133" s="34" t="s">
        <v>143</v>
      </c>
      <c r="F133" s="34" t="s">
        <v>141</v>
      </c>
      <c r="G133" s="34" t="s">
        <v>142</v>
      </c>
      <c r="H133" s="35"/>
      <c r="I133" s="114" t="s">
        <v>207</v>
      </c>
      <c r="J133" s="115">
        <f>SUM(O133:AB133)</f>
        <v>2690</v>
      </c>
      <c r="K133" s="35"/>
      <c r="L133" s="105">
        <v>47849</v>
      </c>
      <c r="M133" s="105">
        <v>48579</v>
      </c>
      <c r="N133" s="38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1345</v>
      </c>
      <c r="AA133" s="3">
        <v>1345</v>
      </c>
      <c r="AB133" s="3"/>
      <c r="AC133" s="4"/>
    </row>
    <row r="134" spans="1:30" x14ac:dyDescent="0.25">
      <c r="A134" s="48"/>
      <c r="B134" s="49" t="s">
        <v>3</v>
      </c>
      <c r="C134" s="44"/>
      <c r="D134" s="44"/>
      <c r="E134" s="44"/>
      <c r="F134" s="44"/>
      <c r="G134" s="44"/>
      <c r="H134" s="50"/>
      <c r="I134" s="117"/>
      <c r="J134" s="124"/>
      <c r="K134" s="50"/>
      <c r="L134" s="109"/>
      <c r="M134" s="109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1"/>
    </row>
    <row r="135" spans="1:30" s="64" customFormat="1" ht="60" x14ac:dyDescent="0.25">
      <c r="A135" s="30">
        <v>74</v>
      </c>
      <c r="B135" s="31"/>
      <c r="C135" s="65" t="s">
        <v>77</v>
      </c>
      <c r="D135" s="183" t="s">
        <v>205</v>
      </c>
      <c r="E135" s="67" t="s">
        <v>144</v>
      </c>
      <c r="F135" s="67" t="s">
        <v>145</v>
      </c>
      <c r="G135" s="67" t="s">
        <v>146</v>
      </c>
      <c r="H135" s="35"/>
      <c r="I135" s="113" t="s">
        <v>66</v>
      </c>
      <c r="J135" s="115">
        <f t="shared" ref="J135" si="36">SUM(O135:AC135)</f>
        <v>2625</v>
      </c>
      <c r="K135" s="35"/>
      <c r="L135" s="105">
        <v>44197</v>
      </c>
      <c r="M135" s="105">
        <v>44561</v>
      </c>
      <c r="N135" s="56" t="s">
        <v>74</v>
      </c>
      <c r="O135" s="21"/>
      <c r="P135" s="2">
        <v>2625</v>
      </c>
      <c r="Q135" s="2"/>
      <c r="R135" s="2"/>
      <c r="S135" s="2"/>
      <c r="T135" s="3"/>
      <c r="U135" s="3"/>
      <c r="V135" s="3"/>
      <c r="W135" s="3"/>
      <c r="X135" s="3"/>
      <c r="Y135" s="3"/>
      <c r="Z135" s="3"/>
      <c r="AA135" s="3"/>
      <c r="AB135" s="3"/>
      <c r="AC135" s="4"/>
      <c r="AD135" s="27"/>
    </row>
    <row r="136" spans="1:30" s="64" customFormat="1" ht="60" x14ac:dyDescent="0.25">
      <c r="A136" s="30">
        <v>75</v>
      </c>
      <c r="B136" s="31"/>
      <c r="C136" s="65" t="s">
        <v>104</v>
      </c>
      <c r="D136" s="183" t="s">
        <v>205</v>
      </c>
      <c r="E136" s="67" t="s">
        <v>144</v>
      </c>
      <c r="F136" s="67" t="s">
        <v>145</v>
      </c>
      <c r="G136" s="67" t="s">
        <v>146</v>
      </c>
      <c r="H136" s="35"/>
      <c r="I136" s="113" t="s">
        <v>66</v>
      </c>
      <c r="J136" s="115">
        <f t="shared" ref="J136" si="37">SUM(O136:AC136)</f>
        <v>2625</v>
      </c>
      <c r="K136" s="35"/>
      <c r="L136" s="105">
        <v>44197</v>
      </c>
      <c r="M136" s="105">
        <v>44561</v>
      </c>
      <c r="N136" s="56" t="s">
        <v>74</v>
      </c>
      <c r="O136" s="21"/>
      <c r="P136" s="2">
        <v>2625</v>
      </c>
      <c r="Q136" s="2"/>
      <c r="R136" s="2"/>
      <c r="S136" s="2"/>
      <c r="T136" s="3"/>
      <c r="U136" s="3"/>
      <c r="V136" s="3"/>
      <c r="W136" s="3"/>
      <c r="X136" s="3"/>
      <c r="Y136" s="3"/>
      <c r="Z136" s="3"/>
      <c r="AA136" s="3"/>
      <c r="AB136" s="3"/>
      <c r="AC136" s="4"/>
      <c r="AD136" s="27"/>
    </row>
    <row r="137" spans="1:30" s="64" customFormat="1" ht="60" x14ac:dyDescent="0.25">
      <c r="A137" s="30">
        <v>76</v>
      </c>
      <c r="B137" s="31"/>
      <c r="C137" s="65" t="s">
        <v>206</v>
      </c>
      <c r="D137" s="183" t="s">
        <v>205</v>
      </c>
      <c r="E137" s="67" t="s">
        <v>144</v>
      </c>
      <c r="F137" s="67" t="s">
        <v>145</v>
      </c>
      <c r="G137" s="67" t="s">
        <v>146</v>
      </c>
      <c r="H137" s="35"/>
      <c r="I137" s="113" t="s">
        <v>66</v>
      </c>
      <c r="J137" s="115">
        <f t="shared" ref="J137" si="38">SUM(O137:AC137)</f>
        <v>2625</v>
      </c>
      <c r="K137" s="35"/>
      <c r="L137" s="105">
        <v>44197</v>
      </c>
      <c r="M137" s="105">
        <v>44561</v>
      </c>
      <c r="N137" s="56" t="s">
        <v>74</v>
      </c>
      <c r="O137" s="21"/>
      <c r="P137" s="2">
        <v>2625</v>
      </c>
      <c r="Q137" s="2"/>
      <c r="R137" s="2"/>
      <c r="S137" s="2"/>
      <c r="T137" s="3"/>
      <c r="U137" s="3"/>
      <c r="V137" s="3"/>
      <c r="W137" s="3"/>
      <c r="X137" s="3"/>
      <c r="Y137" s="3"/>
      <c r="Z137" s="3"/>
      <c r="AA137" s="3"/>
      <c r="AB137" s="3"/>
      <c r="AC137" s="4"/>
      <c r="AD137" s="27"/>
    </row>
    <row r="138" spans="1:30" s="64" customFormat="1" ht="60" x14ac:dyDescent="0.25">
      <c r="A138" s="37">
        <v>77</v>
      </c>
      <c r="B138" s="31"/>
      <c r="C138" s="65" t="s">
        <v>97</v>
      </c>
      <c r="D138" s="183" t="s">
        <v>226</v>
      </c>
      <c r="E138" s="67" t="s">
        <v>144</v>
      </c>
      <c r="F138" s="67" t="s">
        <v>145</v>
      </c>
      <c r="G138" s="67" t="s">
        <v>146</v>
      </c>
      <c r="H138" s="35"/>
      <c r="I138" s="113" t="s">
        <v>66</v>
      </c>
      <c r="J138" s="115">
        <f t="shared" ref="J138" si="39">SUM(O138:AC138)</f>
        <v>2625</v>
      </c>
      <c r="K138" s="35"/>
      <c r="L138" s="105">
        <v>44197</v>
      </c>
      <c r="M138" s="105">
        <v>44561</v>
      </c>
      <c r="N138" s="59" t="s">
        <v>74</v>
      </c>
      <c r="O138" s="1"/>
      <c r="P138" s="2">
        <v>2625</v>
      </c>
      <c r="Q138" s="2"/>
      <c r="R138" s="2"/>
      <c r="S138" s="2"/>
      <c r="T138" s="3"/>
      <c r="U138" s="3"/>
      <c r="V138" s="3"/>
      <c r="W138" s="3"/>
      <c r="X138" s="3"/>
      <c r="Y138" s="3"/>
      <c r="Z138" s="3"/>
      <c r="AA138" s="3"/>
      <c r="AB138" s="3"/>
      <c r="AC138" s="4"/>
      <c r="AD138" s="27"/>
    </row>
    <row r="139" spans="1:30" s="64" customFormat="1" ht="60" x14ac:dyDescent="0.25">
      <c r="A139" s="30">
        <v>78</v>
      </c>
      <c r="B139" s="31"/>
      <c r="C139" s="137" t="s">
        <v>231</v>
      </c>
      <c r="D139" s="183" t="s">
        <v>230</v>
      </c>
      <c r="E139" s="67" t="s">
        <v>144</v>
      </c>
      <c r="F139" s="67" t="s">
        <v>145</v>
      </c>
      <c r="G139" s="67" t="s">
        <v>146</v>
      </c>
      <c r="H139" s="35"/>
      <c r="I139" s="113" t="s">
        <v>207</v>
      </c>
      <c r="J139" s="115">
        <f>SUM(O139:AC139)</f>
        <v>1228</v>
      </c>
      <c r="K139" s="35"/>
      <c r="L139" s="105">
        <v>44197</v>
      </c>
      <c r="M139" s="105">
        <v>44561</v>
      </c>
      <c r="N139" s="56" t="s">
        <v>74</v>
      </c>
      <c r="O139" s="21"/>
      <c r="P139" s="2">
        <v>1228</v>
      </c>
      <c r="Q139" s="2"/>
      <c r="R139" s="2"/>
      <c r="S139" s="2"/>
      <c r="T139" s="3"/>
      <c r="U139" s="3"/>
      <c r="V139" s="3"/>
      <c r="W139" s="3"/>
      <c r="X139" s="3"/>
      <c r="Y139" s="3"/>
      <c r="Z139" s="3"/>
      <c r="AA139" s="3"/>
      <c r="AB139" s="3"/>
      <c r="AC139" s="23"/>
      <c r="AD139" s="27"/>
    </row>
    <row r="140" spans="1:30" s="64" customFormat="1" ht="60" x14ac:dyDescent="0.25">
      <c r="A140" s="30">
        <v>79</v>
      </c>
      <c r="B140" s="31"/>
      <c r="C140" s="137" t="s">
        <v>233</v>
      </c>
      <c r="D140" s="183" t="s">
        <v>232</v>
      </c>
      <c r="E140" s="67" t="s">
        <v>144</v>
      </c>
      <c r="F140" s="67" t="s">
        <v>145</v>
      </c>
      <c r="G140" s="67" t="s">
        <v>146</v>
      </c>
      <c r="H140" s="35"/>
      <c r="I140" s="113" t="s">
        <v>207</v>
      </c>
      <c r="J140" s="115">
        <f t="shared" ref="J140" si="40">SUM(O140:AC140)</f>
        <v>1228</v>
      </c>
      <c r="K140" s="36"/>
      <c r="L140" s="105">
        <v>44197</v>
      </c>
      <c r="M140" s="105">
        <v>44561</v>
      </c>
      <c r="N140" s="56" t="s">
        <v>74</v>
      </c>
      <c r="O140" s="21"/>
      <c r="P140" s="2">
        <v>1228</v>
      </c>
      <c r="Q140" s="2"/>
      <c r="R140" s="2"/>
      <c r="S140" s="2"/>
      <c r="T140" s="3"/>
      <c r="U140" s="3"/>
      <c r="V140" s="3"/>
      <c r="W140" s="3"/>
      <c r="X140" s="3"/>
      <c r="Y140" s="3"/>
      <c r="Z140" s="3"/>
      <c r="AA140" s="3"/>
      <c r="AB140" s="3"/>
      <c r="AC140" s="4"/>
      <c r="AD140" s="27"/>
    </row>
    <row r="141" spans="1:30" s="64" customFormat="1" ht="60" x14ac:dyDescent="0.25">
      <c r="A141" s="37">
        <v>80</v>
      </c>
      <c r="B141" s="31"/>
      <c r="C141" s="65" t="s">
        <v>202</v>
      </c>
      <c r="D141" s="66" t="s">
        <v>175</v>
      </c>
      <c r="E141" s="67" t="s">
        <v>144</v>
      </c>
      <c r="F141" s="67" t="s">
        <v>145</v>
      </c>
      <c r="G141" s="67" t="s">
        <v>146</v>
      </c>
      <c r="H141" s="35"/>
      <c r="I141" s="113" t="s">
        <v>66</v>
      </c>
      <c r="J141" s="115">
        <f t="shared" ref="J141" si="41">SUM(O141:AC141)</f>
        <v>1260</v>
      </c>
      <c r="K141" s="35"/>
      <c r="L141" s="105">
        <v>44197</v>
      </c>
      <c r="M141" s="105">
        <v>44561</v>
      </c>
      <c r="N141" s="56" t="s">
        <v>74</v>
      </c>
      <c r="O141" s="21"/>
      <c r="P141" s="2">
        <v>1260</v>
      </c>
      <c r="Q141" s="2"/>
      <c r="R141" s="2"/>
      <c r="S141" s="2"/>
      <c r="T141" s="3"/>
      <c r="U141" s="3"/>
      <c r="V141" s="3"/>
      <c r="W141" s="3"/>
      <c r="X141" s="3"/>
      <c r="Y141" s="3"/>
      <c r="Z141" s="3"/>
      <c r="AA141" s="3"/>
      <c r="AB141" s="3"/>
      <c r="AC141" s="4"/>
      <c r="AD141" s="27"/>
    </row>
    <row r="142" spans="1:30" s="64" customFormat="1" ht="60" x14ac:dyDescent="0.25">
      <c r="A142" s="37">
        <v>81</v>
      </c>
      <c r="B142" s="31"/>
      <c r="C142" s="65" t="s">
        <v>102</v>
      </c>
      <c r="D142" s="183" t="s">
        <v>230</v>
      </c>
      <c r="E142" s="67" t="s">
        <v>144</v>
      </c>
      <c r="F142" s="67" t="s">
        <v>145</v>
      </c>
      <c r="G142" s="67" t="s">
        <v>146</v>
      </c>
      <c r="H142" s="35"/>
      <c r="I142" s="114" t="s">
        <v>207</v>
      </c>
      <c r="J142" s="115">
        <f t="shared" ref="J142" si="42">SUM(O142:AC142)</f>
        <v>1228</v>
      </c>
      <c r="K142" s="35"/>
      <c r="L142" s="105">
        <v>44197</v>
      </c>
      <c r="M142" s="105">
        <v>44561</v>
      </c>
      <c r="N142" s="59" t="s">
        <v>74</v>
      </c>
      <c r="O142" s="1"/>
      <c r="P142" s="2">
        <v>1228</v>
      </c>
      <c r="Q142" s="2"/>
      <c r="R142" s="2"/>
      <c r="S142" s="2"/>
      <c r="T142" s="3"/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4" customFormat="1" ht="60" x14ac:dyDescent="0.25">
      <c r="A143" s="37">
        <v>82</v>
      </c>
      <c r="B143" s="31"/>
      <c r="C143" s="65" t="s">
        <v>106</v>
      </c>
      <c r="D143" s="66" t="s">
        <v>234</v>
      </c>
      <c r="E143" s="67" t="s">
        <v>144</v>
      </c>
      <c r="F143" s="67" t="s">
        <v>145</v>
      </c>
      <c r="G143" s="67" t="s">
        <v>146</v>
      </c>
      <c r="H143" s="35"/>
      <c r="I143" s="113" t="s">
        <v>66</v>
      </c>
      <c r="J143" s="115">
        <f t="shared" ref="J143" si="43">SUM(O143:AC143)</f>
        <v>2000</v>
      </c>
      <c r="K143" s="35"/>
      <c r="L143" s="105">
        <v>44197</v>
      </c>
      <c r="M143" s="105">
        <v>44561</v>
      </c>
      <c r="N143" s="59" t="s">
        <v>74</v>
      </c>
      <c r="O143" s="1"/>
      <c r="P143" s="2">
        <v>2000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4" customFormat="1" ht="60" x14ac:dyDescent="0.25">
      <c r="A144" s="37">
        <v>83</v>
      </c>
      <c r="B144" s="31"/>
      <c r="C144" s="65" t="s">
        <v>67</v>
      </c>
      <c r="D144" s="66" t="s">
        <v>234</v>
      </c>
      <c r="E144" s="67" t="s">
        <v>144</v>
      </c>
      <c r="F144" s="67" t="s">
        <v>145</v>
      </c>
      <c r="G144" s="67" t="s">
        <v>146</v>
      </c>
      <c r="H144" s="35"/>
      <c r="I144" s="113" t="s">
        <v>207</v>
      </c>
      <c r="J144" s="115">
        <f>SUM(O144:AC144)</f>
        <v>704</v>
      </c>
      <c r="K144" s="36"/>
      <c r="L144" s="105">
        <v>44197</v>
      </c>
      <c r="M144" s="105">
        <v>45657</v>
      </c>
      <c r="N144" s="59" t="s">
        <v>74</v>
      </c>
      <c r="O144" s="1"/>
      <c r="P144" s="2">
        <v>176</v>
      </c>
      <c r="Q144" s="2">
        <v>176</v>
      </c>
      <c r="R144" s="2">
        <v>176</v>
      </c>
      <c r="S144" s="2">
        <v>176</v>
      </c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4" customFormat="1" ht="60" x14ac:dyDescent="0.25">
      <c r="A145" s="37">
        <v>84</v>
      </c>
      <c r="B145" s="31"/>
      <c r="C145" s="65" t="s">
        <v>68</v>
      </c>
      <c r="D145" s="66" t="s">
        <v>234</v>
      </c>
      <c r="E145" s="67" t="s">
        <v>144</v>
      </c>
      <c r="F145" s="67" t="s">
        <v>145</v>
      </c>
      <c r="G145" s="67" t="s">
        <v>146</v>
      </c>
      <c r="H145" s="35"/>
      <c r="I145" s="113" t="s">
        <v>207</v>
      </c>
      <c r="J145" s="115">
        <f>SUM(O145:AC145)</f>
        <v>1571</v>
      </c>
      <c r="K145" s="36"/>
      <c r="L145" s="105">
        <v>44197</v>
      </c>
      <c r="M145" s="105">
        <v>45657</v>
      </c>
      <c r="N145" s="59" t="s">
        <v>74</v>
      </c>
      <c r="O145" s="1"/>
      <c r="P145" s="2">
        <v>392</v>
      </c>
      <c r="Q145" s="2">
        <v>393</v>
      </c>
      <c r="R145" s="2">
        <v>393</v>
      </c>
      <c r="S145" s="2">
        <v>393</v>
      </c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4" customFormat="1" ht="60" x14ac:dyDescent="0.25">
      <c r="A146" s="37">
        <v>85</v>
      </c>
      <c r="B146" s="31"/>
      <c r="C146" s="65" t="s">
        <v>69</v>
      </c>
      <c r="D146" s="66" t="s">
        <v>234</v>
      </c>
      <c r="E146" s="67" t="s">
        <v>144</v>
      </c>
      <c r="F146" s="67" t="s">
        <v>145</v>
      </c>
      <c r="G146" s="67" t="s">
        <v>146</v>
      </c>
      <c r="H146" s="35"/>
      <c r="I146" s="113" t="s">
        <v>207</v>
      </c>
      <c r="J146" s="115">
        <f>SUM(O146:AC146)</f>
        <v>1376</v>
      </c>
      <c r="K146" s="36"/>
      <c r="L146" s="105">
        <v>44197</v>
      </c>
      <c r="M146" s="105">
        <v>45657</v>
      </c>
      <c r="N146" s="59" t="s">
        <v>74</v>
      </c>
      <c r="O146" s="1"/>
      <c r="P146" s="2">
        <v>344</v>
      </c>
      <c r="Q146" s="2">
        <v>344</v>
      </c>
      <c r="R146" s="2">
        <v>344</v>
      </c>
      <c r="S146" s="2">
        <v>344</v>
      </c>
      <c r="T146" s="3"/>
      <c r="U146" s="3"/>
      <c r="V146" s="3"/>
      <c r="W146" s="3"/>
      <c r="X146" s="3"/>
      <c r="Y146" s="3"/>
      <c r="Z146" s="3"/>
      <c r="AA146" s="3"/>
      <c r="AB146" s="3"/>
      <c r="AC146" s="24"/>
      <c r="AD146" s="27"/>
    </row>
    <row r="147" spans="1:30" s="64" customFormat="1" ht="60" x14ac:dyDescent="0.25">
      <c r="A147" s="37">
        <v>86</v>
      </c>
      <c r="B147" s="31"/>
      <c r="C147" s="65" t="s">
        <v>66</v>
      </c>
      <c r="D147" s="66" t="s">
        <v>234</v>
      </c>
      <c r="E147" s="67" t="s">
        <v>144</v>
      </c>
      <c r="F147" s="67" t="s">
        <v>145</v>
      </c>
      <c r="G147" s="67" t="s">
        <v>146</v>
      </c>
      <c r="H147" s="35"/>
      <c r="I147" s="113" t="s">
        <v>207</v>
      </c>
      <c r="J147" s="115">
        <f>SUM(O147:AC147)</f>
        <v>3288</v>
      </c>
      <c r="K147" s="36"/>
      <c r="L147" s="105">
        <v>44197</v>
      </c>
      <c r="M147" s="105">
        <v>45657</v>
      </c>
      <c r="N147" s="59" t="s">
        <v>74</v>
      </c>
      <c r="O147" s="1"/>
      <c r="P147" s="2">
        <v>822</v>
      </c>
      <c r="Q147" s="2">
        <v>822</v>
      </c>
      <c r="R147" s="2">
        <v>822</v>
      </c>
      <c r="S147" s="2">
        <v>822</v>
      </c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4" customFormat="1" ht="60" x14ac:dyDescent="0.25">
      <c r="A148" s="37">
        <v>87</v>
      </c>
      <c r="B148" s="31"/>
      <c r="C148" s="65" t="s">
        <v>70</v>
      </c>
      <c r="D148" s="66" t="s">
        <v>234</v>
      </c>
      <c r="E148" s="67" t="s">
        <v>144</v>
      </c>
      <c r="F148" s="67" t="s">
        <v>145</v>
      </c>
      <c r="G148" s="67" t="s">
        <v>146</v>
      </c>
      <c r="H148" s="35"/>
      <c r="I148" s="113" t="s">
        <v>207</v>
      </c>
      <c r="J148" s="115">
        <f>SUM(O148:AC148)</f>
        <v>792</v>
      </c>
      <c r="K148" s="36"/>
      <c r="L148" s="105">
        <v>44197</v>
      </c>
      <c r="M148" s="105">
        <v>45657</v>
      </c>
      <c r="N148" s="59" t="s">
        <v>74</v>
      </c>
      <c r="O148" s="1"/>
      <c r="P148" s="2">
        <v>198</v>
      </c>
      <c r="Q148" s="2">
        <v>198</v>
      </c>
      <c r="R148" s="2">
        <v>198</v>
      </c>
      <c r="S148" s="2">
        <v>198</v>
      </c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4" customFormat="1" ht="60" x14ac:dyDescent="0.25">
      <c r="A149" s="37">
        <v>98</v>
      </c>
      <c r="B149" s="31"/>
      <c r="C149" s="65" t="s">
        <v>109</v>
      </c>
      <c r="D149" s="66" t="s">
        <v>234</v>
      </c>
      <c r="E149" s="67" t="s">
        <v>144</v>
      </c>
      <c r="F149" s="67" t="s">
        <v>145</v>
      </c>
      <c r="G149" s="67" t="s">
        <v>146</v>
      </c>
      <c r="H149" s="35"/>
      <c r="I149" s="113" t="s">
        <v>66</v>
      </c>
      <c r="J149" s="115">
        <f t="shared" ref="J149" si="44">SUM(O149:AC149)</f>
        <v>2000</v>
      </c>
      <c r="K149" s="35"/>
      <c r="L149" s="105">
        <v>44562</v>
      </c>
      <c r="M149" s="105">
        <v>44926</v>
      </c>
      <c r="N149" s="59" t="s">
        <v>74</v>
      </c>
      <c r="O149" s="1"/>
      <c r="P149" s="2"/>
      <c r="Q149" s="2">
        <v>2000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4" customFormat="1" ht="60" x14ac:dyDescent="0.25">
      <c r="A150" s="37">
        <v>99</v>
      </c>
      <c r="B150" s="31"/>
      <c r="C150" s="65" t="s">
        <v>100</v>
      </c>
      <c r="D150" s="66" t="s">
        <v>234</v>
      </c>
      <c r="E150" s="67" t="s">
        <v>144</v>
      </c>
      <c r="F150" s="67" t="s">
        <v>145</v>
      </c>
      <c r="G150" s="67" t="s">
        <v>146</v>
      </c>
      <c r="H150" s="35"/>
      <c r="I150" s="114" t="s">
        <v>207</v>
      </c>
      <c r="J150" s="115">
        <f t="shared" ref="J150" si="45">SUM(O150:AC150)</f>
        <v>1584</v>
      </c>
      <c r="K150" s="35"/>
      <c r="L150" s="105">
        <v>44562</v>
      </c>
      <c r="M150" s="105">
        <v>44926</v>
      </c>
      <c r="N150" s="59" t="s">
        <v>74</v>
      </c>
      <c r="O150" s="1"/>
      <c r="P150" s="2"/>
      <c r="Q150" s="2">
        <v>1584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4" customFormat="1" ht="60" x14ac:dyDescent="0.25">
      <c r="A151" s="37">
        <v>102</v>
      </c>
      <c r="B151" s="31"/>
      <c r="C151" s="65" t="s">
        <v>112</v>
      </c>
      <c r="D151" s="66" t="s">
        <v>234</v>
      </c>
      <c r="E151" s="67" t="s">
        <v>144</v>
      </c>
      <c r="F151" s="67" t="s">
        <v>145</v>
      </c>
      <c r="G151" s="67" t="s">
        <v>146</v>
      </c>
      <c r="H151" s="35"/>
      <c r="I151" s="114" t="s">
        <v>207</v>
      </c>
      <c r="J151" s="115">
        <f t="shared" ref="J151:J152" si="46">SUM(O151:AC151)</f>
        <v>1584</v>
      </c>
      <c r="K151" s="35"/>
      <c r="L151" s="105">
        <v>44927</v>
      </c>
      <c r="M151" s="105">
        <v>45291</v>
      </c>
      <c r="N151" s="59" t="s">
        <v>74</v>
      </c>
      <c r="O151" s="1"/>
      <c r="P151" s="2"/>
      <c r="Q151" s="2"/>
      <c r="R151" s="2">
        <v>1584</v>
      </c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4" customFormat="1" ht="60" x14ac:dyDescent="0.25">
      <c r="A152" s="37">
        <v>108</v>
      </c>
      <c r="B152" s="31"/>
      <c r="C152" s="65" t="s">
        <v>113</v>
      </c>
      <c r="D152" s="66" t="s">
        <v>234</v>
      </c>
      <c r="E152" s="67" t="s">
        <v>144</v>
      </c>
      <c r="F152" s="67" t="s">
        <v>145</v>
      </c>
      <c r="G152" s="67" t="s">
        <v>146</v>
      </c>
      <c r="H152" s="35"/>
      <c r="I152" s="114" t="s">
        <v>207</v>
      </c>
      <c r="J152" s="115">
        <f t="shared" si="46"/>
        <v>1584</v>
      </c>
      <c r="K152" s="35"/>
      <c r="L152" s="105">
        <v>45292</v>
      </c>
      <c r="M152" s="105">
        <v>45657</v>
      </c>
      <c r="N152" s="59" t="s">
        <v>74</v>
      </c>
      <c r="O152" s="1"/>
      <c r="P152" s="2"/>
      <c r="Q152" s="2"/>
      <c r="R152" s="2"/>
      <c r="S152" s="2">
        <v>1584</v>
      </c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4" customFormat="1" ht="60" x14ac:dyDescent="0.25">
      <c r="A153" s="37">
        <v>109</v>
      </c>
      <c r="B153" s="31"/>
      <c r="C153" s="65" t="s">
        <v>95</v>
      </c>
      <c r="D153" s="66" t="s">
        <v>234</v>
      </c>
      <c r="E153" s="67" t="s">
        <v>144</v>
      </c>
      <c r="F153" s="67" t="s">
        <v>145</v>
      </c>
      <c r="G153" s="67" t="s">
        <v>146</v>
      </c>
      <c r="H153" s="35"/>
      <c r="I153" s="114" t="s">
        <v>207</v>
      </c>
      <c r="J153" s="115">
        <f t="shared" ref="J153:J154" si="47">SUM(O153:AC153)</f>
        <v>1584</v>
      </c>
      <c r="K153" s="35"/>
      <c r="L153" s="105">
        <v>45292</v>
      </c>
      <c r="M153" s="105">
        <v>45657</v>
      </c>
      <c r="N153" s="59" t="s">
        <v>74</v>
      </c>
      <c r="O153" s="1"/>
      <c r="P153" s="2"/>
      <c r="Q153" s="2"/>
      <c r="R153" s="2"/>
      <c r="S153" s="2">
        <v>1584</v>
      </c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4" customFormat="1" ht="60" x14ac:dyDescent="0.25">
      <c r="A154" s="37">
        <v>145</v>
      </c>
      <c r="B154" s="31"/>
      <c r="C154" s="65" t="s">
        <v>114</v>
      </c>
      <c r="D154" s="66" t="s">
        <v>234</v>
      </c>
      <c r="E154" s="67" t="s">
        <v>144</v>
      </c>
      <c r="F154" s="67" t="s">
        <v>145</v>
      </c>
      <c r="G154" s="67" t="s">
        <v>146</v>
      </c>
      <c r="H154" s="35"/>
      <c r="I154" s="114" t="s">
        <v>207</v>
      </c>
      <c r="J154" s="115">
        <f t="shared" si="47"/>
        <v>1584</v>
      </c>
      <c r="K154" s="35"/>
      <c r="L154" s="105">
        <v>45658</v>
      </c>
      <c r="M154" s="105">
        <v>46022</v>
      </c>
      <c r="N154" s="59" t="s">
        <v>50</v>
      </c>
      <c r="O154" s="1"/>
      <c r="P154" s="2"/>
      <c r="Q154" s="2"/>
      <c r="R154" s="2"/>
      <c r="S154" s="2"/>
      <c r="T154" s="3">
        <v>1584</v>
      </c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4" customFormat="1" ht="60" x14ac:dyDescent="0.25">
      <c r="A155" s="37">
        <v>146</v>
      </c>
      <c r="B155" s="31"/>
      <c r="C155" s="65" t="s">
        <v>101</v>
      </c>
      <c r="D155" s="66" t="s">
        <v>234</v>
      </c>
      <c r="E155" s="67" t="s">
        <v>144</v>
      </c>
      <c r="F155" s="67" t="s">
        <v>145</v>
      </c>
      <c r="G155" s="67" t="s">
        <v>146</v>
      </c>
      <c r="H155" s="35"/>
      <c r="I155" s="114" t="s">
        <v>207</v>
      </c>
      <c r="J155" s="115">
        <f t="shared" ref="J155:J161" si="48">SUM(O155:AC155)</f>
        <v>1584</v>
      </c>
      <c r="K155" s="35"/>
      <c r="L155" s="105">
        <v>45658</v>
      </c>
      <c r="M155" s="105">
        <v>46022</v>
      </c>
      <c r="N155" s="59" t="s">
        <v>50</v>
      </c>
      <c r="O155" s="1"/>
      <c r="P155" s="2"/>
      <c r="Q155" s="2"/>
      <c r="R155" s="2"/>
      <c r="S155" s="2"/>
      <c r="T155" s="3">
        <v>1584</v>
      </c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4" customFormat="1" ht="60" x14ac:dyDescent="0.25">
      <c r="A156" s="37">
        <v>147</v>
      </c>
      <c r="B156" s="31"/>
      <c r="C156" s="65" t="s">
        <v>67</v>
      </c>
      <c r="D156" s="66" t="s">
        <v>234</v>
      </c>
      <c r="E156" s="67" t="s">
        <v>144</v>
      </c>
      <c r="F156" s="67" t="s">
        <v>145</v>
      </c>
      <c r="G156" s="67" t="s">
        <v>146</v>
      </c>
      <c r="H156" s="35"/>
      <c r="I156" s="113" t="s">
        <v>207</v>
      </c>
      <c r="J156" s="115">
        <f t="shared" ref="J156:J158" si="49">SUM(O156:AC156)</f>
        <v>1510</v>
      </c>
      <c r="K156" s="36"/>
      <c r="L156" s="105">
        <v>45658</v>
      </c>
      <c r="M156" s="105">
        <v>49309</v>
      </c>
      <c r="N156" s="38" t="s">
        <v>50</v>
      </c>
      <c r="O156" s="1"/>
      <c r="P156" s="2"/>
      <c r="Q156" s="2"/>
      <c r="R156" s="2"/>
      <c r="S156" s="2"/>
      <c r="T156" s="3">
        <v>151</v>
      </c>
      <c r="U156" s="3">
        <v>151</v>
      </c>
      <c r="V156" s="3">
        <v>151</v>
      </c>
      <c r="W156" s="3">
        <v>151</v>
      </c>
      <c r="X156" s="3">
        <v>151</v>
      </c>
      <c r="Y156" s="3">
        <v>151</v>
      </c>
      <c r="Z156" s="3">
        <v>151</v>
      </c>
      <c r="AA156" s="3">
        <v>151</v>
      </c>
      <c r="AB156" s="3">
        <v>151</v>
      </c>
      <c r="AC156" s="4">
        <v>151</v>
      </c>
      <c r="AD156" s="27"/>
    </row>
    <row r="157" spans="1:30" s="64" customFormat="1" ht="60" x14ac:dyDescent="0.25">
      <c r="A157" s="37">
        <v>148</v>
      </c>
      <c r="B157" s="31"/>
      <c r="C157" s="65" t="s">
        <v>68</v>
      </c>
      <c r="D157" s="66" t="s">
        <v>234</v>
      </c>
      <c r="E157" s="67" t="s">
        <v>144</v>
      </c>
      <c r="F157" s="67" t="s">
        <v>145</v>
      </c>
      <c r="G157" s="67" t="s">
        <v>146</v>
      </c>
      <c r="H157" s="35"/>
      <c r="I157" s="113" t="s">
        <v>207</v>
      </c>
      <c r="J157" s="115">
        <f t="shared" si="49"/>
        <v>3370</v>
      </c>
      <c r="K157" s="36"/>
      <c r="L157" s="105">
        <v>45658</v>
      </c>
      <c r="M157" s="105">
        <v>49309</v>
      </c>
      <c r="N157" s="38" t="s">
        <v>50</v>
      </c>
      <c r="O157" s="1"/>
      <c r="P157" s="2"/>
      <c r="Q157" s="2"/>
      <c r="R157" s="2"/>
      <c r="S157" s="2"/>
      <c r="T157" s="3">
        <v>337</v>
      </c>
      <c r="U157" s="3">
        <v>337</v>
      </c>
      <c r="V157" s="3">
        <v>337</v>
      </c>
      <c r="W157" s="3">
        <v>337</v>
      </c>
      <c r="X157" s="3">
        <v>337</v>
      </c>
      <c r="Y157" s="3">
        <v>337</v>
      </c>
      <c r="Z157" s="3">
        <v>337</v>
      </c>
      <c r="AA157" s="3">
        <v>337</v>
      </c>
      <c r="AB157" s="3">
        <v>337</v>
      </c>
      <c r="AC157" s="4">
        <v>337</v>
      </c>
      <c r="AD157" s="27"/>
    </row>
    <row r="158" spans="1:30" s="64" customFormat="1" ht="60" x14ac:dyDescent="0.25">
      <c r="A158" s="37">
        <v>149</v>
      </c>
      <c r="B158" s="31"/>
      <c r="C158" s="65" t="s">
        <v>69</v>
      </c>
      <c r="D158" s="66" t="s">
        <v>234</v>
      </c>
      <c r="E158" s="67" t="s">
        <v>144</v>
      </c>
      <c r="F158" s="67" t="s">
        <v>145</v>
      </c>
      <c r="G158" s="67" t="s">
        <v>146</v>
      </c>
      <c r="H158" s="35"/>
      <c r="I158" s="113" t="s">
        <v>207</v>
      </c>
      <c r="J158" s="115">
        <f t="shared" si="49"/>
        <v>2980</v>
      </c>
      <c r="K158" s="36"/>
      <c r="L158" s="105">
        <v>45658</v>
      </c>
      <c r="M158" s="105">
        <v>49309</v>
      </c>
      <c r="N158" s="38" t="s">
        <v>50</v>
      </c>
      <c r="O158" s="1"/>
      <c r="P158" s="2"/>
      <c r="Q158" s="2"/>
      <c r="R158" s="2"/>
      <c r="S158" s="2"/>
      <c r="T158" s="3">
        <v>298</v>
      </c>
      <c r="U158" s="3">
        <v>298</v>
      </c>
      <c r="V158" s="3">
        <v>298</v>
      </c>
      <c r="W158" s="3">
        <v>298</v>
      </c>
      <c r="X158" s="3">
        <v>298</v>
      </c>
      <c r="Y158" s="3">
        <v>298</v>
      </c>
      <c r="Z158" s="3">
        <v>298</v>
      </c>
      <c r="AA158" s="3">
        <v>298</v>
      </c>
      <c r="AB158" s="3">
        <v>298</v>
      </c>
      <c r="AC158" s="4">
        <v>298</v>
      </c>
      <c r="AD158" s="27"/>
    </row>
    <row r="159" spans="1:30" s="64" customFormat="1" ht="60" x14ac:dyDescent="0.25">
      <c r="A159" s="37">
        <v>150</v>
      </c>
      <c r="B159" s="31"/>
      <c r="C159" s="65" t="s">
        <v>66</v>
      </c>
      <c r="D159" s="66" t="s">
        <v>234</v>
      </c>
      <c r="E159" s="67" t="s">
        <v>144</v>
      </c>
      <c r="F159" s="67" t="s">
        <v>145</v>
      </c>
      <c r="G159" s="67" t="s">
        <v>146</v>
      </c>
      <c r="H159" s="35"/>
      <c r="I159" s="113" t="s">
        <v>207</v>
      </c>
      <c r="J159" s="115">
        <f t="shared" ref="J159" si="50">SUM(O159:AC159)</f>
        <v>8494</v>
      </c>
      <c r="K159" s="36"/>
      <c r="L159" s="105">
        <v>45658</v>
      </c>
      <c r="M159" s="105">
        <v>49309</v>
      </c>
      <c r="N159" s="38" t="s">
        <v>50</v>
      </c>
      <c r="O159" s="1"/>
      <c r="P159" s="2"/>
      <c r="Q159" s="2"/>
      <c r="R159" s="2"/>
      <c r="S159" s="2"/>
      <c r="T159" s="3">
        <v>850</v>
      </c>
      <c r="U159" s="3">
        <v>849</v>
      </c>
      <c r="V159" s="3">
        <v>850</v>
      </c>
      <c r="W159" s="3">
        <v>849</v>
      </c>
      <c r="X159" s="3">
        <v>849</v>
      </c>
      <c r="Y159" s="3">
        <v>849</v>
      </c>
      <c r="Z159" s="3">
        <v>849</v>
      </c>
      <c r="AA159" s="3">
        <v>850</v>
      </c>
      <c r="AB159" s="3">
        <v>850</v>
      </c>
      <c r="AC159" s="4">
        <v>849</v>
      </c>
      <c r="AD159" s="27"/>
    </row>
    <row r="160" spans="1:30" s="64" customFormat="1" ht="60" x14ac:dyDescent="0.25">
      <c r="A160" s="37">
        <v>151</v>
      </c>
      <c r="B160" s="157"/>
      <c r="C160" s="158" t="s">
        <v>70</v>
      </c>
      <c r="D160" s="66" t="s">
        <v>234</v>
      </c>
      <c r="E160" s="159" t="s">
        <v>144</v>
      </c>
      <c r="F160" s="159" t="s">
        <v>145</v>
      </c>
      <c r="G160" s="159" t="s">
        <v>146</v>
      </c>
      <c r="H160" s="160"/>
      <c r="I160" s="161" t="s">
        <v>207</v>
      </c>
      <c r="J160" s="162">
        <f t="shared" ref="J160" si="51">SUM(O160:AC160)</f>
        <v>1692</v>
      </c>
      <c r="K160" s="163"/>
      <c r="L160" s="164">
        <v>45658</v>
      </c>
      <c r="M160" s="164">
        <v>49309</v>
      </c>
      <c r="N160" s="165" t="s">
        <v>50</v>
      </c>
      <c r="O160" s="166"/>
      <c r="P160" s="167"/>
      <c r="Q160" s="167"/>
      <c r="R160" s="167"/>
      <c r="S160" s="167"/>
      <c r="T160" s="168">
        <v>169</v>
      </c>
      <c r="U160" s="168">
        <v>169</v>
      </c>
      <c r="V160" s="168">
        <v>170</v>
      </c>
      <c r="W160" s="168">
        <v>169</v>
      </c>
      <c r="X160" s="168">
        <v>169</v>
      </c>
      <c r="Y160" s="168">
        <v>169</v>
      </c>
      <c r="Z160" s="168">
        <v>170</v>
      </c>
      <c r="AA160" s="168">
        <v>169</v>
      </c>
      <c r="AB160" s="168">
        <v>169</v>
      </c>
      <c r="AC160" s="176">
        <v>169</v>
      </c>
      <c r="AD160" s="27"/>
    </row>
    <row r="161" spans="1:30" s="64" customFormat="1" ht="60" x14ac:dyDescent="0.25">
      <c r="A161" s="37">
        <v>156</v>
      </c>
      <c r="B161" s="31"/>
      <c r="C161" s="65" t="s">
        <v>115</v>
      </c>
      <c r="D161" s="66" t="s">
        <v>234</v>
      </c>
      <c r="E161" s="67" t="s">
        <v>144</v>
      </c>
      <c r="F161" s="67" t="s">
        <v>145</v>
      </c>
      <c r="G161" s="67" t="s">
        <v>146</v>
      </c>
      <c r="H161" s="35"/>
      <c r="I161" s="114" t="s">
        <v>207</v>
      </c>
      <c r="J161" s="115">
        <f t="shared" si="48"/>
        <v>1584</v>
      </c>
      <c r="K161" s="35"/>
      <c r="L161" s="105">
        <v>46023</v>
      </c>
      <c r="M161" s="105">
        <v>46387</v>
      </c>
      <c r="N161" s="59" t="s">
        <v>50</v>
      </c>
      <c r="O161" s="1"/>
      <c r="P161" s="2"/>
      <c r="Q161" s="2"/>
      <c r="R161" s="2"/>
      <c r="S161" s="2"/>
      <c r="T161" s="3"/>
      <c r="U161" s="3">
        <v>1584</v>
      </c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4" customFormat="1" ht="60" x14ac:dyDescent="0.25">
      <c r="A162" s="37">
        <v>157</v>
      </c>
      <c r="B162" s="31"/>
      <c r="C162" s="65" t="s">
        <v>116</v>
      </c>
      <c r="D162" s="66" t="s">
        <v>234</v>
      </c>
      <c r="E162" s="67" t="s">
        <v>144</v>
      </c>
      <c r="F162" s="67" t="s">
        <v>145</v>
      </c>
      <c r="G162" s="67" t="s">
        <v>146</v>
      </c>
      <c r="H162" s="35"/>
      <c r="I162" s="114" t="s">
        <v>207</v>
      </c>
      <c r="J162" s="115">
        <f t="shared" ref="J162" si="52">SUM(O162:AC162)</f>
        <v>1584</v>
      </c>
      <c r="K162" s="35"/>
      <c r="L162" s="105">
        <v>46023</v>
      </c>
      <c r="M162" s="105">
        <v>46387</v>
      </c>
      <c r="N162" s="59" t="s">
        <v>50</v>
      </c>
      <c r="O162" s="1"/>
      <c r="P162" s="2"/>
      <c r="Q162" s="2"/>
      <c r="R162" s="2"/>
      <c r="S162" s="2"/>
      <c r="T162" s="3"/>
      <c r="U162" s="3">
        <v>1584</v>
      </c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4" customFormat="1" ht="60" x14ac:dyDescent="0.25">
      <c r="A163" s="37">
        <v>158</v>
      </c>
      <c r="B163" s="31"/>
      <c r="C163" s="65" t="s">
        <v>117</v>
      </c>
      <c r="D163" s="66" t="s">
        <v>234</v>
      </c>
      <c r="E163" s="67" t="s">
        <v>144</v>
      </c>
      <c r="F163" s="67" t="s">
        <v>145</v>
      </c>
      <c r="G163" s="67" t="s">
        <v>146</v>
      </c>
      <c r="H163" s="35"/>
      <c r="I163" s="114" t="s">
        <v>207</v>
      </c>
      <c r="J163" s="115">
        <f t="shared" ref="J163:J169" si="53">SUM(O163:AB163)</f>
        <v>1584</v>
      </c>
      <c r="K163" s="35"/>
      <c r="L163" s="105">
        <v>46023</v>
      </c>
      <c r="M163" s="105">
        <v>46387</v>
      </c>
      <c r="N163" s="59" t="s">
        <v>50</v>
      </c>
      <c r="O163" s="1"/>
      <c r="P163" s="2"/>
      <c r="Q163" s="2"/>
      <c r="R163" s="2"/>
      <c r="S163" s="2"/>
      <c r="T163" s="3"/>
      <c r="U163" s="3">
        <v>1584</v>
      </c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4" customFormat="1" ht="60" x14ac:dyDescent="0.25">
      <c r="A164" s="37">
        <v>159</v>
      </c>
      <c r="B164" s="31"/>
      <c r="C164" s="65" t="s">
        <v>118</v>
      </c>
      <c r="D164" s="66" t="s">
        <v>234</v>
      </c>
      <c r="E164" s="67" t="s">
        <v>144</v>
      </c>
      <c r="F164" s="67" t="s">
        <v>145</v>
      </c>
      <c r="G164" s="67" t="s">
        <v>146</v>
      </c>
      <c r="H164" s="35"/>
      <c r="I164" s="114" t="s">
        <v>207</v>
      </c>
      <c r="J164" s="115">
        <f t="shared" si="53"/>
        <v>1584</v>
      </c>
      <c r="K164" s="35"/>
      <c r="L164" s="105">
        <v>46023</v>
      </c>
      <c r="M164" s="105">
        <v>46387</v>
      </c>
      <c r="N164" s="59" t="s">
        <v>50</v>
      </c>
      <c r="O164" s="1"/>
      <c r="P164" s="2"/>
      <c r="Q164" s="2"/>
      <c r="R164" s="2"/>
      <c r="S164" s="2"/>
      <c r="T164" s="3"/>
      <c r="U164" s="3">
        <v>1584</v>
      </c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4" customFormat="1" ht="60" x14ac:dyDescent="0.25">
      <c r="A165" s="37">
        <v>161</v>
      </c>
      <c r="B165" s="31"/>
      <c r="C165" s="65" t="s">
        <v>122</v>
      </c>
      <c r="D165" s="66" t="s">
        <v>234</v>
      </c>
      <c r="E165" s="67" t="s">
        <v>144</v>
      </c>
      <c r="F165" s="67" t="s">
        <v>145</v>
      </c>
      <c r="G165" s="67" t="s">
        <v>146</v>
      </c>
      <c r="H165" s="35"/>
      <c r="I165" s="114" t="s">
        <v>207</v>
      </c>
      <c r="J165" s="115">
        <f t="shared" si="53"/>
        <v>936</v>
      </c>
      <c r="K165" s="35"/>
      <c r="L165" s="105">
        <v>46388</v>
      </c>
      <c r="M165" s="105">
        <v>46752</v>
      </c>
      <c r="N165" s="59" t="s">
        <v>50</v>
      </c>
      <c r="O165" s="1"/>
      <c r="P165" s="2"/>
      <c r="Q165" s="2"/>
      <c r="R165" s="2"/>
      <c r="S165" s="2"/>
      <c r="T165" s="3"/>
      <c r="U165" s="3"/>
      <c r="V165" s="3">
        <v>936</v>
      </c>
      <c r="W165" s="3"/>
      <c r="X165" s="3"/>
      <c r="Y165" s="3"/>
      <c r="Z165" s="3"/>
      <c r="AA165" s="3"/>
      <c r="AB165" s="3"/>
      <c r="AC165" s="4"/>
      <c r="AD165" s="27"/>
    </row>
    <row r="166" spans="1:30" s="64" customFormat="1" ht="60" x14ac:dyDescent="0.25">
      <c r="A166" s="37">
        <v>162</v>
      </c>
      <c r="B166" s="31"/>
      <c r="C166" s="65" t="s">
        <v>108</v>
      </c>
      <c r="D166" s="66" t="s">
        <v>234</v>
      </c>
      <c r="E166" s="67" t="s">
        <v>144</v>
      </c>
      <c r="F166" s="67" t="s">
        <v>145</v>
      </c>
      <c r="G166" s="67" t="s">
        <v>146</v>
      </c>
      <c r="H166" s="35"/>
      <c r="I166" s="114" t="s">
        <v>207</v>
      </c>
      <c r="J166" s="115">
        <f t="shared" si="53"/>
        <v>936</v>
      </c>
      <c r="K166" s="35"/>
      <c r="L166" s="105">
        <v>46388</v>
      </c>
      <c r="M166" s="105">
        <v>46752</v>
      </c>
      <c r="N166" s="59" t="s">
        <v>50</v>
      </c>
      <c r="O166" s="1"/>
      <c r="P166" s="2"/>
      <c r="Q166" s="2"/>
      <c r="R166" s="2"/>
      <c r="S166" s="2"/>
      <c r="T166" s="3"/>
      <c r="U166" s="3"/>
      <c r="V166" s="3">
        <v>936</v>
      </c>
      <c r="W166" s="3"/>
      <c r="X166" s="3"/>
      <c r="Y166" s="3"/>
      <c r="Z166" s="3"/>
      <c r="AA166" s="3"/>
      <c r="AB166" s="3"/>
      <c r="AC166" s="4"/>
      <c r="AD166" s="27"/>
    </row>
    <row r="167" spans="1:30" s="64" customFormat="1" ht="60" x14ac:dyDescent="0.25">
      <c r="A167" s="37">
        <v>169</v>
      </c>
      <c r="B167" s="31"/>
      <c r="C167" s="65" t="s">
        <v>125</v>
      </c>
      <c r="D167" s="66" t="s">
        <v>234</v>
      </c>
      <c r="E167" s="67" t="s">
        <v>144</v>
      </c>
      <c r="F167" s="67" t="s">
        <v>145</v>
      </c>
      <c r="G167" s="67" t="s">
        <v>146</v>
      </c>
      <c r="H167" s="35"/>
      <c r="I167" s="114" t="s">
        <v>207</v>
      </c>
      <c r="J167" s="115">
        <f t="shared" si="53"/>
        <v>936</v>
      </c>
      <c r="K167" s="35"/>
      <c r="L167" s="105">
        <v>47119</v>
      </c>
      <c r="M167" s="105">
        <v>47483</v>
      </c>
      <c r="N167" s="59" t="s">
        <v>50</v>
      </c>
      <c r="O167" s="1"/>
      <c r="P167" s="2"/>
      <c r="Q167" s="2"/>
      <c r="R167" s="2"/>
      <c r="S167" s="2"/>
      <c r="T167" s="3"/>
      <c r="U167" s="3"/>
      <c r="V167" s="3"/>
      <c r="W167" s="3"/>
      <c r="X167" s="3">
        <v>936</v>
      </c>
      <c r="Y167" s="3"/>
      <c r="Z167" s="3"/>
      <c r="AA167" s="3"/>
      <c r="AB167" s="3"/>
      <c r="AC167" s="4"/>
      <c r="AD167" s="27"/>
    </row>
    <row r="168" spans="1:30" s="64" customFormat="1" ht="60" x14ac:dyDescent="0.25">
      <c r="A168" s="37">
        <v>173</v>
      </c>
      <c r="B168" s="31"/>
      <c r="C168" s="65" t="s">
        <v>126</v>
      </c>
      <c r="D168" s="66" t="s">
        <v>234</v>
      </c>
      <c r="E168" s="67" t="s">
        <v>144</v>
      </c>
      <c r="F168" s="67" t="s">
        <v>145</v>
      </c>
      <c r="G168" s="67" t="s">
        <v>146</v>
      </c>
      <c r="H168" s="35"/>
      <c r="I168" s="114" t="s">
        <v>207</v>
      </c>
      <c r="J168" s="115">
        <f t="shared" si="53"/>
        <v>1584</v>
      </c>
      <c r="K168" s="35"/>
      <c r="L168" s="105">
        <v>47484</v>
      </c>
      <c r="M168" s="105">
        <v>47848</v>
      </c>
      <c r="N168" s="59" t="s">
        <v>50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>
        <v>1584</v>
      </c>
      <c r="Z168" s="3"/>
      <c r="AA168" s="3"/>
      <c r="AB168" s="3"/>
      <c r="AC168" s="4"/>
      <c r="AD168" s="27"/>
    </row>
    <row r="169" spans="1:30" s="64" customFormat="1" ht="60" x14ac:dyDescent="0.25">
      <c r="A169" s="37">
        <v>176</v>
      </c>
      <c r="B169" s="31"/>
      <c r="C169" s="65" t="s">
        <v>127</v>
      </c>
      <c r="D169" s="66" t="s">
        <v>234</v>
      </c>
      <c r="E169" s="67" t="s">
        <v>144</v>
      </c>
      <c r="F169" s="67" t="s">
        <v>145</v>
      </c>
      <c r="G169" s="67" t="s">
        <v>146</v>
      </c>
      <c r="H169" s="35"/>
      <c r="I169" s="114" t="s">
        <v>207</v>
      </c>
      <c r="J169" s="115">
        <f t="shared" si="53"/>
        <v>4000</v>
      </c>
      <c r="K169" s="35"/>
      <c r="L169" s="105">
        <v>47849</v>
      </c>
      <c r="M169" s="105">
        <v>48579</v>
      </c>
      <c r="N169" s="59" t="s">
        <v>50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v>2000</v>
      </c>
      <c r="AA169" s="3">
        <v>2000</v>
      </c>
      <c r="AB169" s="3"/>
      <c r="AC169" s="4"/>
      <c r="AD169" s="27"/>
    </row>
    <row r="170" spans="1:30" x14ac:dyDescent="0.25">
      <c r="A170" s="169"/>
      <c r="B170" s="55" t="s">
        <v>0</v>
      </c>
      <c r="C170" s="55"/>
      <c r="D170" s="55"/>
      <c r="E170" s="55"/>
      <c r="F170" s="55"/>
      <c r="G170" s="55"/>
      <c r="H170" s="55"/>
      <c r="I170" s="170"/>
      <c r="J170" s="112">
        <f>SUM(J12:J169)</f>
        <v>711363.75</v>
      </c>
      <c r="K170" s="55"/>
      <c r="L170" s="107"/>
      <c r="M170" s="107"/>
      <c r="N170" s="72"/>
      <c r="O170" s="173"/>
      <c r="P170" s="174"/>
      <c r="Q170" s="174"/>
      <c r="R170" s="174"/>
      <c r="S170" s="174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7"/>
      <c r="AD170" s="64"/>
    </row>
    <row r="171" spans="1:30" x14ac:dyDescent="0.25">
      <c r="A171" s="171" t="s">
        <v>7</v>
      </c>
      <c r="B171" s="139"/>
      <c r="C171" s="139"/>
      <c r="D171" s="55"/>
      <c r="E171" s="55"/>
      <c r="F171" s="55"/>
      <c r="G171" s="55"/>
      <c r="H171" s="55"/>
      <c r="I171" s="118"/>
      <c r="J171" s="172"/>
      <c r="K171" s="72"/>
      <c r="L171" s="141"/>
      <c r="M171" s="141"/>
      <c r="N171" s="72"/>
      <c r="O171" s="21"/>
      <c r="P171" s="120"/>
      <c r="Q171" s="120"/>
      <c r="R171" s="120"/>
      <c r="S171" s="120"/>
      <c r="T171" s="20"/>
      <c r="U171" s="20"/>
      <c r="V171" s="20"/>
      <c r="W171" s="20"/>
      <c r="X171" s="20"/>
      <c r="Y171" s="20"/>
      <c r="Z171" s="20"/>
      <c r="AA171" s="20"/>
      <c r="AB171" s="20"/>
      <c r="AC171" s="22"/>
    </row>
    <row r="172" spans="1:30" x14ac:dyDescent="0.25">
      <c r="A172" s="71"/>
      <c r="B172" s="72"/>
      <c r="C172" s="29" t="s">
        <v>20</v>
      </c>
      <c r="D172" s="29" t="s">
        <v>13</v>
      </c>
      <c r="E172" s="71"/>
      <c r="F172" s="71"/>
      <c r="G172" s="71"/>
      <c r="H172" s="73"/>
      <c r="I172" s="118"/>
      <c r="J172" s="73"/>
      <c r="K172" s="74"/>
      <c r="L172" s="106"/>
      <c r="M172" s="107"/>
      <c r="N172" s="72"/>
      <c r="O172" s="21"/>
      <c r="P172" s="120"/>
      <c r="Q172" s="120"/>
      <c r="R172" s="120"/>
      <c r="S172" s="120"/>
      <c r="T172" s="20"/>
      <c r="U172" s="20"/>
      <c r="V172" s="20"/>
      <c r="W172" s="20"/>
      <c r="X172" s="20"/>
      <c r="Y172" s="20"/>
      <c r="Z172" s="20"/>
      <c r="AA172" s="20"/>
      <c r="AB172" s="20"/>
      <c r="AC172" s="22"/>
    </row>
    <row r="173" spans="1:30" x14ac:dyDescent="0.25">
      <c r="A173" s="40"/>
      <c r="B173" s="41" t="s">
        <v>8</v>
      </c>
      <c r="C173" s="42"/>
      <c r="D173" s="42"/>
      <c r="E173" s="42"/>
      <c r="F173" s="42"/>
      <c r="G173" s="42"/>
      <c r="H173" s="43"/>
      <c r="I173" s="116"/>
      <c r="J173" s="111"/>
      <c r="K173" s="44"/>
      <c r="L173" s="108"/>
      <c r="M173" s="109"/>
      <c r="N173" s="44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1"/>
    </row>
    <row r="174" spans="1:30" x14ac:dyDescent="0.25">
      <c r="A174" s="48"/>
      <c r="B174" s="49" t="s">
        <v>1</v>
      </c>
      <c r="C174" s="44"/>
      <c r="D174" s="44"/>
      <c r="E174" s="44"/>
      <c r="F174" s="44"/>
      <c r="G174" s="44"/>
      <c r="H174" s="43"/>
      <c r="I174" s="117"/>
      <c r="J174" s="111"/>
      <c r="K174" s="50"/>
      <c r="L174" s="108"/>
      <c r="M174" s="109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1"/>
    </row>
    <row r="175" spans="1:30" ht="45" x14ac:dyDescent="0.25">
      <c r="A175" s="37">
        <v>12</v>
      </c>
      <c r="B175" s="31"/>
      <c r="C175" s="75" t="s">
        <v>76</v>
      </c>
      <c r="D175" s="32" t="s">
        <v>177</v>
      </c>
      <c r="E175" s="18" t="s">
        <v>178</v>
      </c>
      <c r="F175" s="53" t="s">
        <v>147</v>
      </c>
      <c r="G175" s="76" t="s">
        <v>148</v>
      </c>
      <c r="H175" s="35"/>
      <c r="I175" s="113" t="s">
        <v>66</v>
      </c>
      <c r="J175" s="115">
        <f t="shared" ref="J175" si="54">SUM(O175:AC175)</f>
        <v>60091</v>
      </c>
      <c r="K175" s="35"/>
      <c r="L175" s="105">
        <v>44197</v>
      </c>
      <c r="M175" s="105">
        <v>45657</v>
      </c>
      <c r="N175" s="38" t="s">
        <v>74</v>
      </c>
      <c r="O175" s="1"/>
      <c r="P175" s="2">
        <v>15023</v>
      </c>
      <c r="Q175" s="2">
        <v>15023</v>
      </c>
      <c r="R175" s="2">
        <v>15022</v>
      </c>
      <c r="S175" s="2">
        <v>15023</v>
      </c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30" ht="45" x14ac:dyDescent="0.25">
      <c r="A176" s="37">
        <v>110</v>
      </c>
      <c r="B176" s="31"/>
      <c r="C176" s="75" t="s">
        <v>76</v>
      </c>
      <c r="D176" s="32" t="s">
        <v>177</v>
      </c>
      <c r="E176" s="18" t="s">
        <v>178</v>
      </c>
      <c r="F176" s="53" t="s">
        <v>147</v>
      </c>
      <c r="G176" s="76" t="s">
        <v>148</v>
      </c>
      <c r="H176" s="35"/>
      <c r="I176" s="113" t="s">
        <v>66</v>
      </c>
      <c r="J176" s="115">
        <f t="shared" ref="J176" si="55">SUM(O176:AC176)</f>
        <v>113100</v>
      </c>
      <c r="K176" s="35"/>
      <c r="L176" s="105">
        <v>45658</v>
      </c>
      <c r="M176" s="105">
        <v>49309</v>
      </c>
      <c r="N176" s="38" t="s">
        <v>50</v>
      </c>
      <c r="O176" s="1"/>
      <c r="P176" s="2"/>
      <c r="Q176" s="2"/>
      <c r="R176" s="2"/>
      <c r="S176" s="2"/>
      <c r="T176" s="3">
        <v>11310</v>
      </c>
      <c r="U176" s="3">
        <v>11310</v>
      </c>
      <c r="V176" s="3">
        <v>11310</v>
      </c>
      <c r="W176" s="3">
        <v>11310</v>
      </c>
      <c r="X176" s="3">
        <v>11310</v>
      </c>
      <c r="Y176" s="3">
        <v>11310</v>
      </c>
      <c r="Z176" s="3">
        <v>11310</v>
      </c>
      <c r="AA176" s="3">
        <v>11310</v>
      </c>
      <c r="AB176" s="3">
        <v>11310</v>
      </c>
      <c r="AC176" s="4">
        <v>11310</v>
      </c>
    </row>
    <row r="177" spans="1:29" ht="30" x14ac:dyDescent="0.25">
      <c r="A177" s="37">
        <v>163</v>
      </c>
      <c r="B177" s="31"/>
      <c r="C177" s="75" t="s">
        <v>76</v>
      </c>
      <c r="D177" s="32" t="s">
        <v>92</v>
      </c>
      <c r="E177" s="18" t="s">
        <v>151</v>
      </c>
      <c r="F177" s="53" t="s">
        <v>147</v>
      </c>
      <c r="G177" s="76" t="s">
        <v>148</v>
      </c>
      <c r="H177" s="35"/>
      <c r="I177" s="113" t="s">
        <v>66</v>
      </c>
      <c r="J177" s="115">
        <f t="shared" ref="J177" si="56">SUM(O177:AC177)</f>
        <v>40000</v>
      </c>
      <c r="K177" s="35"/>
      <c r="L177" s="105">
        <v>46753</v>
      </c>
      <c r="M177" s="105">
        <v>48213</v>
      </c>
      <c r="N177" s="38" t="s">
        <v>50</v>
      </c>
      <c r="O177" s="1"/>
      <c r="P177" s="2"/>
      <c r="Q177" s="2"/>
      <c r="R177" s="2"/>
      <c r="S177" s="2"/>
      <c r="T177" s="3"/>
      <c r="U177" s="3"/>
      <c r="V177" s="3"/>
      <c r="W177" s="3">
        <v>10000</v>
      </c>
      <c r="X177" s="3">
        <v>10000</v>
      </c>
      <c r="Y177" s="3">
        <v>10000</v>
      </c>
      <c r="Z177" s="3">
        <v>10000</v>
      </c>
      <c r="AA177" s="3"/>
      <c r="AB177" s="3"/>
      <c r="AC177" s="4"/>
    </row>
    <row r="178" spans="1:29" x14ac:dyDescent="0.25">
      <c r="A178" s="110"/>
      <c r="B178" s="49" t="s">
        <v>2</v>
      </c>
      <c r="C178" s="44"/>
      <c r="D178" s="44"/>
      <c r="E178" s="44"/>
      <c r="F178" s="44"/>
      <c r="G178" s="44"/>
      <c r="H178" s="50"/>
      <c r="I178" s="117"/>
      <c r="J178" s="111"/>
      <c r="K178" s="50"/>
      <c r="L178" s="109"/>
      <c r="M178" s="109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1"/>
    </row>
    <row r="179" spans="1:29" ht="45" x14ac:dyDescent="0.25">
      <c r="A179" s="37">
        <v>13</v>
      </c>
      <c r="B179" s="31"/>
      <c r="C179" s="184" t="s">
        <v>76</v>
      </c>
      <c r="D179" s="32" t="s">
        <v>73</v>
      </c>
      <c r="E179" s="78" t="s">
        <v>149</v>
      </c>
      <c r="F179" s="77" t="s">
        <v>150</v>
      </c>
      <c r="G179" s="76" t="s">
        <v>148</v>
      </c>
      <c r="H179" s="35"/>
      <c r="I179" s="113" t="s">
        <v>66</v>
      </c>
      <c r="J179" s="115">
        <f t="shared" ref="J179" si="57">SUM(O179:AC179)</f>
        <v>3000</v>
      </c>
      <c r="K179" s="36"/>
      <c r="L179" s="105">
        <v>44197</v>
      </c>
      <c r="M179" s="105">
        <v>44561</v>
      </c>
      <c r="N179" s="38" t="s">
        <v>74</v>
      </c>
      <c r="O179" s="1"/>
      <c r="P179" s="2">
        <v>3000</v>
      </c>
      <c r="Q179" s="2"/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45" x14ac:dyDescent="0.25">
      <c r="A180" s="37">
        <v>14</v>
      </c>
      <c r="B180" s="31"/>
      <c r="C180" s="184" t="s">
        <v>76</v>
      </c>
      <c r="D180" s="32" t="s">
        <v>78</v>
      </c>
      <c r="E180" s="52" t="s">
        <v>152</v>
      </c>
      <c r="F180" s="77" t="s">
        <v>153</v>
      </c>
      <c r="G180" s="76" t="s">
        <v>148</v>
      </c>
      <c r="H180" s="35"/>
      <c r="I180" s="113" t="s">
        <v>66</v>
      </c>
      <c r="J180" s="115">
        <f t="shared" ref="J180" si="58">SUM(O180:AC180)</f>
        <v>1200</v>
      </c>
      <c r="K180" s="36"/>
      <c r="L180" s="105">
        <v>44197</v>
      </c>
      <c r="M180" s="105">
        <v>44561</v>
      </c>
      <c r="N180" s="38" t="s">
        <v>74</v>
      </c>
      <c r="O180" s="1"/>
      <c r="P180" s="2">
        <v>1200</v>
      </c>
      <c r="Q180" s="2"/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30" x14ac:dyDescent="0.25">
      <c r="A181" s="37">
        <v>15</v>
      </c>
      <c r="B181" s="31"/>
      <c r="C181" s="34" t="s">
        <v>79</v>
      </c>
      <c r="D181" s="32" t="s">
        <v>80</v>
      </c>
      <c r="E181" s="52" t="s">
        <v>154</v>
      </c>
      <c r="F181" s="77" t="s">
        <v>155</v>
      </c>
      <c r="G181" s="76" t="s">
        <v>148</v>
      </c>
      <c r="H181" s="35"/>
      <c r="I181" s="113" t="s">
        <v>66</v>
      </c>
      <c r="J181" s="115">
        <f t="shared" ref="J181" si="59">SUM(O181:AC181)</f>
        <v>2500</v>
      </c>
      <c r="K181" s="36"/>
      <c r="L181" s="105">
        <v>44197</v>
      </c>
      <c r="M181" s="105">
        <v>44561</v>
      </c>
      <c r="N181" s="38" t="s">
        <v>74</v>
      </c>
      <c r="O181" s="1"/>
      <c r="P181" s="2">
        <v>2500</v>
      </c>
      <c r="Q181" s="2"/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60" x14ac:dyDescent="0.25">
      <c r="A182" s="37">
        <v>16</v>
      </c>
      <c r="B182" s="31"/>
      <c r="C182" s="34" t="s">
        <v>76</v>
      </c>
      <c r="D182" s="32" t="s">
        <v>81</v>
      </c>
      <c r="E182" s="18" t="s">
        <v>165</v>
      </c>
      <c r="F182" s="18" t="s">
        <v>75</v>
      </c>
      <c r="G182" s="18" t="s">
        <v>72</v>
      </c>
      <c r="H182" s="35"/>
      <c r="I182" s="113" t="s">
        <v>66</v>
      </c>
      <c r="J182" s="115">
        <f t="shared" ref="J182:J187" si="60">SUM(O182:AC182)</f>
        <v>650</v>
      </c>
      <c r="K182" s="36"/>
      <c r="L182" s="105">
        <v>44197</v>
      </c>
      <c r="M182" s="105">
        <v>44561</v>
      </c>
      <c r="N182" s="38" t="s">
        <v>74</v>
      </c>
      <c r="O182" s="1"/>
      <c r="P182" s="2">
        <v>650</v>
      </c>
      <c r="Q182" s="2"/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45" x14ac:dyDescent="0.25">
      <c r="A183" s="37">
        <v>17</v>
      </c>
      <c r="B183" s="31"/>
      <c r="C183" s="34" t="s">
        <v>76</v>
      </c>
      <c r="D183" s="32" t="s">
        <v>179</v>
      </c>
      <c r="E183" s="52" t="s">
        <v>152</v>
      </c>
      <c r="F183" s="77" t="s">
        <v>153</v>
      </c>
      <c r="G183" s="76" t="s">
        <v>148</v>
      </c>
      <c r="H183" s="35"/>
      <c r="I183" s="113" t="s">
        <v>66</v>
      </c>
      <c r="J183" s="115">
        <f t="shared" ref="J183" si="61">SUM(O183:AC183)</f>
        <v>60091</v>
      </c>
      <c r="K183" s="36"/>
      <c r="L183" s="105">
        <v>44197</v>
      </c>
      <c r="M183" s="105">
        <v>45657</v>
      </c>
      <c r="N183" s="38" t="s">
        <v>74</v>
      </c>
      <c r="O183" s="1"/>
      <c r="P183" s="2">
        <v>15023</v>
      </c>
      <c r="Q183" s="2">
        <v>15023</v>
      </c>
      <c r="R183" s="2">
        <v>15022</v>
      </c>
      <c r="S183" s="2">
        <v>15023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60" x14ac:dyDescent="0.25">
      <c r="A184" s="37">
        <v>88</v>
      </c>
      <c r="B184" s="31"/>
      <c r="C184" s="34" t="s">
        <v>76</v>
      </c>
      <c r="D184" s="32" t="s">
        <v>82</v>
      </c>
      <c r="E184" s="18" t="s">
        <v>165</v>
      </c>
      <c r="F184" s="18" t="s">
        <v>75</v>
      </c>
      <c r="G184" s="18" t="s">
        <v>72</v>
      </c>
      <c r="H184" s="35"/>
      <c r="I184" s="113" t="s">
        <v>66</v>
      </c>
      <c r="J184" s="115">
        <f t="shared" si="60"/>
        <v>750</v>
      </c>
      <c r="K184" s="36"/>
      <c r="L184" s="105">
        <v>44562</v>
      </c>
      <c r="M184" s="105">
        <v>44926</v>
      </c>
      <c r="N184" s="38" t="s">
        <v>74</v>
      </c>
      <c r="O184" s="1"/>
      <c r="P184" s="2"/>
      <c r="Q184" s="2">
        <v>750</v>
      </c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</row>
    <row r="185" spans="1:29" ht="60" x14ac:dyDescent="0.25">
      <c r="A185" s="37">
        <v>89</v>
      </c>
      <c r="B185" s="31"/>
      <c r="C185" s="34" t="s">
        <v>76</v>
      </c>
      <c r="D185" s="32" t="s">
        <v>84</v>
      </c>
      <c r="E185" s="18" t="s">
        <v>165</v>
      </c>
      <c r="F185" s="18" t="s">
        <v>75</v>
      </c>
      <c r="G185" s="18" t="s">
        <v>72</v>
      </c>
      <c r="H185" s="35"/>
      <c r="I185" s="113" t="s">
        <v>66</v>
      </c>
      <c r="J185" s="115">
        <f t="shared" ref="J185" si="62">SUM(O185:AC185)</f>
        <v>1600</v>
      </c>
      <c r="K185" s="36"/>
      <c r="L185" s="105">
        <v>44562</v>
      </c>
      <c r="M185" s="105">
        <v>44926</v>
      </c>
      <c r="N185" s="38" t="s">
        <v>74</v>
      </c>
      <c r="O185" s="1"/>
      <c r="P185" s="2"/>
      <c r="Q185" s="2">
        <v>1600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</row>
    <row r="186" spans="1:29" ht="30" x14ac:dyDescent="0.25">
      <c r="A186" s="37">
        <v>90</v>
      </c>
      <c r="B186" s="31"/>
      <c r="C186" s="34" t="s">
        <v>83</v>
      </c>
      <c r="D186" s="32" t="s">
        <v>80</v>
      </c>
      <c r="E186" s="52" t="s">
        <v>154</v>
      </c>
      <c r="F186" s="77" t="s">
        <v>155</v>
      </c>
      <c r="G186" s="76" t="s">
        <v>148</v>
      </c>
      <c r="H186" s="35"/>
      <c r="I186" s="113" t="s">
        <v>66</v>
      </c>
      <c r="J186" s="115">
        <f t="shared" si="60"/>
        <v>3200</v>
      </c>
      <c r="K186" s="36"/>
      <c r="L186" s="105">
        <v>44562</v>
      </c>
      <c r="M186" s="105">
        <v>44926</v>
      </c>
      <c r="N186" s="38" t="s">
        <v>74</v>
      </c>
      <c r="O186" s="1"/>
      <c r="P186" s="2"/>
      <c r="Q186" s="2">
        <v>3200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</row>
    <row r="187" spans="1:29" ht="45" x14ac:dyDescent="0.25">
      <c r="A187" s="37">
        <v>103</v>
      </c>
      <c r="B187" s="31"/>
      <c r="C187" s="75" t="s">
        <v>86</v>
      </c>
      <c r="D187" s="32" t="s">
        <v>89</v>
      </c>
      <c r="E187" s="78" t="s">
        <v>149</v>
      </c>
      <c r="F187" s="77" t="s">
        <v>150</v>
      </c>
      <c r="G187" s="76" t="s">
        <v>148</v>
      </c>
      <c r="H187" s="35"/>
      <c r="I187" s="113" t="s">
        <v>66</v>
      </c>
      <c r="J187" s="115">
        <f t="shared" si="60"/>
        <v>1500</v>
      </c>
      <c r="K187" s="36"/>
      <c r="L187" s="105">
        <v>45292</v>
      </c>
      <c r="M187" s="105">
        <v>45657</v>
      </c>
      <c r="N187" s="38" t="s">
        <v>74</v>
      </c>
      <c r="O187" s="1"/>
      <c r="P187" s="2"/>
      <c r="Q187" s="2"/>
      <c r="R187" s="2"/>
      <c r="S187" s="2">
        <v>1500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</row>
    <row r="188" spans="1:29" ht="45" x14ac:dyDescent="0.25">
      <c r="A188" s="37">
        <v>111</v>
      </c>
      <c r="B188" s="31"/>
      <c r="C188" s="75" t="s">
        <v>76</v>
      </c>
      <c r="D188" s="32" t="s">
        <v>78</v>
      </c>
      <c r="E188" s="52" t="s">
        <v>152</v>
      </c>
      <c r="F188" s="77" t="s">
        <v>153</v>
      </c>
      <c r="G188" s="76" t="s">
        <v>148</v>
      </c>
      <c r="H188" s="35"/>
      <c r="I188" s="113" t="s">
        <v>66</v>
      </c>
      <c r="J188" s="115">
        <f t="shared" ref="J188:J189" si="63">SUM(O188:AC188)</f>
        <v>3000</v>
      </c>
      <c r="K188" s="36"/>
      <c r="L188" s="105">
        <v>45658</v>
      </c>
      <c r="M188" s="105">
        <v>46022</v>
      </c>
      <c r="N188" s="38" t="s">
        <v>50</v>
      </c>
      <c r="O188" s="1"/>
      <c r="P188" s="2"/>
      <c r="Q188" s="2"/>
      <c r="R188" s="2"/>
      <c r="S188" s="2"/>
      <c r="T188" s="3">
        <v>3000</v>
      </c>
      <c r="U188" s="3"/>
      <c r="V188" s="3"/>
      <c r="W188" s="3"/>
      <c r="X188" s="3"/>
      <c r="Y188" s="3"/>
      <c r="Z188" s="3"/>
      <c r="AA188" s="3"/>
      <c r="AB188" s="3"/>
      <c r="AC188" s="4"/>
    </row>
    <row r="189" spans="1:29" ht="45" x14ac:dyDescent="0.25">
      <c r="A189" s="37">
        <v>112</v>
      </c>
      <c r="B189" s="31"/>
      <c r="C189" s="75" t="s">
        <v>76</v>
      </c>
      <c r="D189" s="32" t="s">
        <v>90</v>
      </c>
      <c r="E189" s="52" t="s">
        <v>156</v>
      </c>
      <c r="F189" s="77" t="s">
        <v>157</v>
      </c>
      <c r="G189" s="76" t="s">
        <v>148</v>
      </c>
      <c r="H189" s="35"/>
      <c r="I189" s="113" t="s">
        <v>66</v>
      </c>
      <c r="J189" s="115">
        <f t="shared" si="63"/>
        <v>2200</v>
      </c>
      <c r="K189" s="36"/>
      <c r="L189" s="105">
        <v>45658</v>
      </c>
      <c r="M189" s="105">
        <v>46022</v>
      </c>
      <c r="N189" s="38" t="s">
        <v>50</v>
      </c>
      <c r="O189" s="1"/>
      <c r="P189" s="2"/>
      <c r="Q189" s="2"/>
      <c r="R189" s="2"/>
      <c r="S189" s="2"/>
      <c r="T189" s="3">
        <v>2200</v>
      </c>
      <c r="U189" s="3"/>
      <c r="V189" s="3"/>
      <c r="W189" s="3"/>
      <c r="X189" s="3"/>
      <c r="Y189" s="3"/>
      <c r="Z189" s="3"/>
      <c r="AA189" s="3"/>
      <c r="AB189" s="3"/>
      <c r="AC189" s="4"/>
    </row>
    <row r="190" spans="1:29" ht="45" x14ac:dyDescent="0.25">
      <c r="A190" s="37">
        <v>113</v>
      </c>
      <c r="B190" s="31"/>
      <c r="C190" s="34" t="s">
        <v>76</v>
      </c>
      <c r="D190" s="32" t="s">
        <v>179</v>
      </c>
      <c r="E190" s="52" t="s">
        <v>152</v>
      </c>
      <c r="F190" s="77" t="s">
        <v>153</v>
      </c>
      <c r="G190" s="76" t="s">
        <v>148</v>
      </c>
      <c r="H190" s="35"/>
      <c r="I190" s="113" t="s">
        <v>66</v>
      </c>
      <c r="J190" s="115">
        <f t="shared" ref="J190" si="64">SUM(O190:AC190)</f>
        <v>113100</v>
      </c>
      <c r="K190" s="36"/>
      <c r="L190" s="105">
        <v>45658</v>
      </c>
      <c r="M190" s="105">
        <v>49309</v>
      </c>
      <c r="N190" s="38" t="s">
        <v>50</v>
      </c>
      <c r="O190" s="1"/>
      <c r="P190" s="2"/>
      <c r="Q190" s="2"/>
      <c r="R190" s="2"/>
      <c r="S190" s="2"/>
      <c r="T190" s="3">
        <v>11310</v>
      </c>
      <c r="U190" s="3">
        <v>11310</v>
      </c>
      <c r="V190" s="3">
        <v>11310</v>
      </c>
      <c r="W190" s="3">
        <v>11310</v>
      </c>
      <c r="X190" s="3">
        <v>11310</v>
      </c>
      <c r="Y190" s="3">
        <v>11310</v>
      </c>
      <c r="Z190" s="3">
        <v>11310</v>
      </c>
      <c r="AA190" s="3">
        <v>11310</v>
      </c>
      <c r="AB190" s="3">
        <v>11310</v>
      </c>
      <c r="AC190" s="4">
        <v>11310</v>
      </c>
    </row>
    <row r="191" spans="1:29" ht="45" x14ac:dyDescent="0.25">
      <c r="A191" s="37">
        <v>152</v>
      </c>
      <c r="B191" s="31"/>
      <c r="C191" s="75" t="s">
        <v>76</v>
      </c>
      <c r="D191" s="32" t="s">
        <v>90</v>
      </c>
      <c r="E191" s="52" t="s">
        <v>156</v>
      </c>
      <c r="F191" s="77" t="s">
        <v>157</v>
      </c>
      <c r="G191" s="76" t="s">
        <v>148</v>
      </c>
      <c r="H191" s="35"/>
      <c r="I191" s="113" t="s">
        <v>66</v>
      </c>
      <c r="J191" s="115">
        <f t="shared" ref="J191" si="65">SUM(O191:AC191)</f>
        <v>2200</v>
      </c>
      <c r="K191" s="36"/>
      <c r="L191" s="105">
        <v>46023</v>
      </c>
      <c r="M191" s="105">
        <v>46387</v>
      </c>
      <c r="N191" s="38" t="s">
        <v>50</v>
      </c>
      <c r="O191" s="1"/>
      <c r="P191" s="2"/>
      <c r="Q191" s="2"/>
      <c r="R191" s="2"/>
      <c r="S191" s="2"/>
      <c r="T191" s="3"/>
      <c r="U191" s="3">
        <v>2200</v>
      </c>
      <c r="V191" s="3"/>
      <c r="W191" s="3"/>
      <c r="X191" s="3"/>
      <c r="Y191" s="3"/>
      <c r="Z191" s="3"/>
      <c r="AA191" s="3"/>
      <c r="AB191" s="3"/>
      <c r="AC191" s="4"/>
    </row>
    <row r="192" spans="1:29" ht="45" x14ac:dyDescent="0.25">
      <c r="A192" s="37">
        <v>160</v>
      </c>
      <c r="B192" s="31"/>
      <c r="C192" s="75" t="s">
        <v>76</v>
      </c>
      <c r="D192" s="32" t="s">
        <v>73</v>
      </c>
      <c r="E192" s="78" t="s">
        <v>149</v>
      </c>
      <c r="F192" s="77" t="s">
        <v>150</v>
      </c>
      <c r="G192" s="76" t="s">
        <v>148</v>
      </c>
      <c r="H192" s="35"/>
      <c r="I192" s="113" t="s">
        <v>66</v>
      </c>
      <c r="J192" s="115">
        <f>SUM(O192:AC192)</f>
        <v>1000</v>
      </c>
      <c r="K192" s="36"/>
      <c r="L192" s="105">
        <v>46388</v>
      </c>
      <c r="M192" s="105">
        <v>46752</v>
      </c>
      <c r="N192" s="38" t="s">
        <v>50</v>
      </c>
      <c r="O192" s="1"/>
      <c r="P192" s="2"/>
      <c r="Q192" s="2"/>
      <c r="R192" s="2"/>
      <c r="S192" s="2"/>
      <c r="T192" s="3"/>
      <c r="U192" s="3"/>
      <c r="V192" s="3">
        <v>1000</v>
      </c>
      <c r="W192" s="3"/>
      <c r="X192" s="3"/>
      <c r="Y192" s="3"/>
      <c r="Z192" s="3"/>
      <c r="AA192" s="3"/>
      <c r="AB192" s="3"/>
      <c r="AC192" s="4"/>
    </row>
    <row r="193" spans="1:29" ht="45" x14ac:dyDescent="0.25">
      <c r="A193" s="37">
        <v>164</v>
      </c>
      <c r="B193" s="31"/>
      <c r="C193" s="79" t="s">
        <v>76</v>
      </c>
      <c r="D193" s="61" t="s">
        <v>91</v>
      </c>
      <c r="E193" s="80" t="s">
        <v>158</v>
      </c>
      <c r="F193" s="77" t="s">
        <v>159</v>
      </c>
      <c r="G193" s="81" t="s">
        <v>148</v>
      </c>
      <c r="H193" s="35"/>
      <c r="I193" s="113" t="s">
        <v>66</v>
      </c>
      <c r="J193" s="115">
        <f>SUM(O193:AC193)</f>
        <v>10000</v>
      </c>
      <c r="K193" s="36"/>
      <c r="L193" s="105">
        <v>46753</v>
      </c>
      <c r="M193" s="105">
        <v>47118</v>
      </c>
      <c r="N193" s="38" t="s">
        <v>50</v>
      </c>
      <c r="O193" s="1"/>
      <c r="P193" s="2"/>
      <c r="Q193" s="2"/>
      <c r="R193" s="2"/>
      <c r="S193" s="2"/>
      <c r="T193" s="3"/>
      <c r="U193" s="3"/>
      <c r="V193" s="3"/>
      <c r="W193" s="3">
        <v>10000</v>
      </c>
      <c r="X193" s="3"/>
      <c r="Y193" s="3"/>
      <c r="Z193" s="3"/>
      <c r="AA193" s="3"/>
      <c r="AB193" s="3"/>
      <c r="AC193" s="4"/>
    </row>
    <row r="194" spans="1:29" x14ac:dyDescent="0.25">
      <c r="A194" s="110"/>
      <c r="B194" s="49" t="s">
        <v>3</v>
      </c>
      <c r="C194" s="82"/>
      <c r="D194" s="82"/>
      <c r="E194" s="82"/>
      <c r="F194" s="82"/>
      <c r="G194" s="82"/>
      <c r="H194" s="50"/>
      <c r="I194" s="117"/>
      <c r="J194" s="124"/>
      <c r="K194" s="50"/>
      <c r="L194" s="109"/>
      <c r="M194" s="109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1"/>
    </row>
    <row r="195" spans="1:29" ht="30" x14ac:dyDescent="0.25">
      <c r="A195" s="37">
        <v>18</v>
      </c>
      <c r="B195" s="31"/>
      <c r="C195" s="75" t="s">
        <v>76</v>
      </c>
      <c r="D195" s="52" t="s">
        <v>227</v>
      </c>
      <c r="E195" s="53" t="s">
        <v>160</v>
      </c>
      <c r="F195" s="53" t="s">
        <v>163</v>
      </c>
      <c r="G195" s="76" t="s">
        <v>148</v>
      </c>
      <c r="H195" s="35"/>
      <c r="I195" s="113" t="s">
        <v>66</v>
      </c>
      <c r="J195" s="115">
        <f t="shared" ref="J195:J196" si="66">SUM(O195:AC195)</f>
        <v>1995</v>
      </c>
      <c r="K195" s="36"/>
      <c r="L195" s="105">
        <v>44197</v>
      </c>
      <c r="M195" s="105">
        <v>44561</v>
      </c>
      <c r="N195" s="38" t="s">
        <v>74</v>
      </c>
      <c r="O195" s="1"/>
      <c r="P195" s="2">
        <v>1995</v>
      </c>
      <c r="Q195" s="2"/>
      <c r="R195" s="2"/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ht="30" x14ac:dyDescent="0.25">
      <c r="A196" s="37">
        <v>19</v>
      </c>
      <c r="B196" s="31"/>
      <c r="C196" s="75" t="s">
        <v>76</v>
      </c>
      <c r="D196" s="52" t="s">
        <v>228</v>
      </c>
      <c r="E196" s="53" t="s">
        <v>160</v>
      </c>
      <c r="F196" s="53" t="s">
        <v>163</v>
      </c>
      <c r="G196" s="76" t="s">
        <v>148</v>
      </c>
      <c r="H196" s="35"/>
      <c r="I196" s="113" t="s">
        <v>66</v>
      </c>
      <c r="J196" s="115">
        <f t="shared" si="66"/>
        <v>1365</v>
      </c>
      <c r="K196" s="36"/>
      <c r="L196" s="105">
        <v>44197</v>
      </c>
      <c r="M196" s="105">
        <v>44561</v>
      </c>
      <c r="N196" s="38" t="s">
        <v>74</v>
      </c>
      <c r="O196" s="1"/>
      <c r="P196" s="2">
        <v>1365</v>
      </c>
      <c r="Q196" s="2"/>
      <c r="R196" s="2"/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</row>
    <row r="197" spans="1:29" ht="45" x14ac:dyDescent="0.25">
      <c r="A197" s="37">
        <v>20</v>
      </c>
      <c r="B197" s="31"/>
      <c r="C197" s="75" t="s">
        <v>76</v>
      </c>
      <c r="D197" s="52" t="s">
        <v>229</v>
      </c>
      <c r="E197" s="53" t="s">
        <v>160</v>
      </c>
      <c r="F197" s="53" t="s">
        <v>163</v>
      </c>
      <c r="G197" s="76" t="s">
        <v>148</v>
      </c>
      <c r="H197" s="35"/>
      <c r="I197" s="113" t="s">
        <v>66</v>
      </c>
      <c r="J197" s="115">
        <f t="shared" ref="J197" si="67">SUM(O197:AC197)</f>
        <v>7350</v>
      </c>
      <c r="K197" s="36"/>
      <c r="L197" s="105">
        <v>44197</v>
      </c>
      <c r="M197" s="105">
        <v>44561</v>
      </c>
      <c r="N197" s="38" t="s">
        <v>74</v>
      </c>
      <c r="O197" s="1"/>
      <c r="P197" s="2">
        <v>7350</v>
      </c>
      <c r="Q197" s="2"/>
      <c r="R197" s="2"/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</row>
    <row r="198" spans="1:29" ht="60" x14ac:dyDescent="0.25">
      <c r="A198" s="37">
        <v>21</v>
      </c>
      <c r="B198" s="31"/>
      <c r="C198" s="75" t="s">
        <v>76</v>
      </c>
      <c r="D198" s="32" t="s">
        <v>234</v>
      </c>
      <c r="E198" s="67" t="s">
        <v>144</v>
      </c>
      <c r="F198" s="67" t="s">
        <v>145</v>
      </c>
      <c r="G198" s="67" t="s">
        <v>146</v>
      </c>
      <c r="H198" s="35"/>
      <c r="I198" s="113" t="s">
        <v>66</v>
      </c>
      <c r="J198" s="115">
        <f>SUM(O198:AC198)</f>
        <v>30043</v>
      </c>
      <c r="K198" s="36"/>
      <c r="L198" s="105">
        <v>44197</v>
      </c>
      <c r="M198" s="105">
        <v>45657</v>
      </c>
      <c r="N198" s="38" t="s">
        <v>74</v>
      </c>
      <c r="O198" s="1"/>
      <c r="P198" s="2">
        <v>7511</v>
      </c>
      <c r="Q198" s="2">
        <v>7511</v>
      </c>
      <c r="R198" s="2">
        <v>7510</v>
      </c>
      <c r="S198" s="2">
        <v>7511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</row>
    <row r="199" spans="1:29" ht="30" x14ac:dyDescent="0.25">
      <c r="A199" s="37">
        <v>91</v>
      </c>
      <c r="B199" s="31"/>
      <c r="C199" s="75" t="s">
        <v>76</v>
      </c>
      <c r="D199" s="32" t="s">
        <v>85</v>
      </c>
      <c r="E199" s="53" t="s">
        <v>160</v>
      </c>
      <c r="F199" s="53" t="s">
        <v>163</v>
      </c>
      <c r="G199" s="76" t="s">
        <v>148</v>
      </c>
      <c r="H199" s="35"/>
      <c r="I199" s="113" t="s">
        <v>66</v>
      </c>
      <c r="J199" s="115">
        <f t="shared" ref="J199" si="68">SUM(O199:AC199)</f>
        <v>5000</v>
      </c>
      <c r="K199" s="36"/>
      <c r="L199" s="105">
        <v>44562</v>
      </c>
      <c r="M199" s="105">
        <v>44926</v>
      </c>
      <c r="N199" s="38" t="s">
        <v>74</v>
      </c>
      <c r="O199" s="1"/>
      <c r="P199" s="2"/>
      <c r="Q199" s="2">
        <v>5000</v>
      </c>
      <c r="R199" s="2"/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</row>
    <row r="200" spans="1:29" ht="60" x14ac:dyDescent="0.25">
      <c r="A200" s="37">
        <v>92</v>
      </c>
      <c r="B200" s="31"/>
      <c r="C200" s="179" t="s">
        <v>86</v>
      </c>
      <c r="D200" s="32" t="s">
        <v>87</v>
      </c>
      <c r="E200" s="18" t="s">
        <v>165</v>
      </c>
      <c r="F200" s="18" t="s">
        <v>75</v>
      </c>
      <c r="G200" s="18" t="s">
        <v>72</v>
      </c>
      <c r="H200" s="35"/>
      <c r="I200" s="113" t="s">
        <v>66</v>
      </c>
      <c r="J200" s="115">
        <f t="shared" ref="J200" si="69">SUM(O200:AC200)</f>
        <v>1500</v>
      </c>
      <c r="K200" s="36"/>
      <c r="L200" s="105">
        <v>44562</v>
      </c>
      <c r="M200" s="105">
        <v>44926</v>
      </c>
      <c r="N200" s="38" t="s">
        <v>74</v>
      </c>
      <c r="O200" s="1"/>
      <c r="P200" s="2"/>
      <c r="Q200" s="2">
        <v>1500</v>
      </c>
      <c r="R200" s="2"/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</row>
    <row r="201" spans="1:29" ht="60" x14ac:dyDescent="0.25">
      <c r="A201" s="37">
        <v>93</v>
      </c>
      <c r="B201" s="31"/>
      <c r="C201" s="75" t="s">
        <v>76</v>
      </c>
      <c r="D201" s="32" t="s">
        <v>234</v>
      </c>
      <c r="E201" s="67" t="s">
        <v>144</v>
      </c>
      <c r="F201" s="67" t="s">
        <v>145</v>
      </c>
      <c r="G201" s="67" t="s">
        <v>146</v>
      </c>
      <c r="H201" s="35"/>
      <c r="I201" s="113" t="s">
        <v>66</v>
      </c>
      <c r="J201" s="115">
        <f t="shared" ref="J201" si="70">SUM(O201:AC201)</f>
        <v>2000</v>
      </c>
      <c r="K201" s="36"/>
      <c r="L201" s="105">
        <v>44562</v>
      </c>
      <c r="M201" s="105">
        <v>44926</v>
      </c>
      <c r="N201" s="38" t="s">
        <v>74</v>
      </c>
      <c r="O201" s="1"/>
      <c r="P201" s="2"/>
      <c r="Q201" s="2">
        <v>2000</v>
      </c>
      <c r="R201" s="2"/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</row>
    <row r="202" spans="1:29" ht="45" x14ac:dyDescent="0.25">
      <c r="A202" s="37">
        <v>100</v>
      </c>
      <c r="B202" s="31"/>
      <c r="C202" s="75" t="s">
        <v>76</v>
      </c>
      <c r="D202" s="32" t="s">
        <v>88</v>
      </c>
      <c r="E202" s="53" t="s">
        <v>160</v>
      </c>
      <c r="F202" s="53" t="s">
        <v>161</v>
      </c>
      <c r="G202" s="53" t="s">
        <v>162</v>
      </c>
      <c r="H202" s="35"/>
      <c r="I202" s="113" t="s">
        <v>66</v>
      </c>
      <c r="J202" s="115">
        <f t="shared" ref="J202" si="71">SUM(O202:AC202)</f>
        <v>7250</v>
      </c>
      <c r="K202" s="36"/>
      <c r="L202" s="105">
        <v>44927</v>
      </c>
      <c r="M202" s="105">
        <v>45291</v>
      </c>
      <c r="N202" s="38" t="s">
        <v>74</v>
      </c>
      <c r="O202" s="1"/>
      <c r="P202" s="2"/>
      <c r="Q202" s="2"/>
      <c r="R202" s="2">
        <v>7250</v>
      </c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ht="60" x14ac:dyDescent="0.25">
      <c r="A203" s="37">
        <v>114</v>
      </c>
      <c r="B203" s="31"/>
      <c r="C203" s="75" t="s">
        <v>76</v>
      </c>
      <c r="D203" s="32" t="s">
        <v>234</v>
      </c>
      <c r="E203" s="67" t="s">
        <v>144</v>
      </c>
      <c r="F203" s="67" t="s">
        <v>145</v>
      </c>
      <c r="G203" s="67" t="s">
        <v>146</v>
      </c>
      <c r="H203" s="35"/>
      <c r="I203" s="113" t="s">
        <v>66</v>
      </c>
      <c r="J203" s="115">
        <f t="shared" ref="J203" si="72">SUM(O203:AC203)</f>
        <v>56550</v>
      </c>
      <c r="K203" s="36"/>
      <c r="L203" s="105">
        <v>45658</v>
      </c>
      <c r="M203" s="105">
        <v>49309</v>
      </c>
      <c r="N203" s="38" t="s">
        <v>50</v>
      </c>
      <c r="O203" s="1"/>
      <c r="P203" s="2"/>
      <c r="Q203" s="2"/>
      <c r="R203" s="2"/>
      <c r="S203" s="2"/>
      <c r="T203" s="3">
        <v>5655</v>
      </c>
      <c r="U203" s="3">
        <v>5655</v>
      </c>
      <c r="V203" s="3">
        <v>5655</v>
      </c>
      <c r="W203" s="3">
        <v>5655</v>
      </c>
      <c r="X203" s="3">
        <v>5655</v>
      </c>
      <c r="Y203" s="3">
        <v>5655</v>
      </c>
      <c r="Z203" s="3">
        <v>5655</v>
      </c>
      <c r="AA203" s="3">
        <v>5655</v>
      </c>
      <c r="AB203" s="3">
        <v>5655</v>
      </c>
      <c r="AC203" s="4">
        <v>5655</v>
      </c>
    </row>
    <row r="204" spans="1:29" x14ac:dyDescent="0.25">
      <c r="A204" s="48"/>
      <c r="B204" s="50" t="s">
        <v>9</v>
      </c>
      <c r="C204" s="44"/>
      <c r="D204" s="44"/>
      <c r="E204" s="44"/>
      <c r="F204" s="44"/>
      <c r="G204" s="44"/>
      <c r="H204" s="50"/>
      <c r="I204" s="50"/>
      <c r="J204" s="50"/>
      <c r="K204" s="50"/>
      <c r="L204" s="46"/>
      <c r="M204" s="46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1"/>
    </row>
    <row r="205" spans="1:29" s="64" customFormat="1" x14ac:dyDescent="0.25">
      <c r="A205" s="84"/>
      <c r="B205" s="85" t="s">
        <v>1</v>
      </c>
      <c r="C205" s="83"/>
      <c r="D205" s="83"/>
      <c r="E205" s="83"/>
      <c r="F205" s="83"/>
      <c r="G205" s="83"/>
      <c r="H205" s="86"/>
      <c r="I205" s="86"/>
      <c r="J205" s="86"/>
      <c r="K205" s="86"/>
      <c r="L205" s="87"/>
      <c r="M205" s="87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8"/>
    </row>
    <row r="206" spans="1:29" x14ac:dyDescent="0.25">
      <c r="A206" s="60"/>
      <c r="B206" s="31"/>
      <c r="C206" s="61"/>
      <c r="D206" s="61"/>
      <c r="E206" s="61"/>
      <c r="F206" s="61"/>
      <c r="G206" s="61"/>
      <c r="H206" s="35"/>
      <c r="I206" s="35"/>
      <c r="J206" s="35"/>
      <c r="K206" s="35"/>
      <c r="L206" s="62"/>
      <c r="M206" s="62"/>
      <c r="N206" s="72"/>
      <c r="O206" s="1"/>
      <c r="P206" s="2"/>
      <c r="Q206" s="2"/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s="64" customFormat="1" x14ac:dyDescent="0.25">
      <c r="A207" s="84"/>
      <c r="B207" s="85" t="s">
        <v>2</v>
      </c>
      <c r="C207" s="83"/>
      <c r="D207" s="83"/>
      <c r="E207" s="83"/>
      <c r="F207" s="83"/>
      <c r="G207" s="83"/>
      <c r="H207" s="86"/>
      <c r="I207" s="86"/>
      <c r="J207" s="86"/>
      <c r="K207" s="86"/>
      <c r="L207" s="87"/>
      <c r="M207" s="87"/>
      <c r="N207" s="89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8"/>
    </row>
    <row r="208" spans="1:29" x14ac:dyDescent="0.25">
      <c r="A208" s="60"/>
      <c r="B208" s="31"/>
      <c r="C208" s="61"/>
      <c r="D208" s="61"/>
      <c r="E208" s="61"/>
      <c r="F208" s="61"/>
      <c r="G208" s="61"/>
      <c r="H208" s="35"/>
      <c r="I208" s="35"/>
      <c r="J208" s="35"/>
      <c r="K208" s="35"/>
      <c r="L208" s="62"/>
      <c r="M208" s="62"/>
      <c r="N208" s="72"/>
      <c r="O208" s="1"/>
      <c r="P208" s="2"/>
      <c r="Q208" s="2"/>
      <c r="R208" s="2"/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</row>
    <row r="209" spans="1:29" s="64" customFormat="1" x14ac:dyDescent="0.25">
      <c r="A209" s="84"/>
      <c r="B209" s="85" t="s">
        <v>3</v>
      </c>
      <c r="C209" s="83"/>
      <c r="D209" s="83"/>
      <c r="E209" s="83"/>
      <c r="F209" s="83"/>
      <c r="G209" s="83"/>
      <c r="H209" s="86"/>
      <c r="I209" s="86"/>
      <c r="J209" s="86"/>
      <c r="K209" s="86"/>
      <c r="L209" s="87"/>
      <c r="M209" s="87"/>
      <c r="N209" s="89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8"/>
    </row>
    <row r="210" spans="1:29" x14ac:dyDescent="0.25">
      <c r="A210" s="60"/>
      <c r="B210" s="31"/>
      <c r="C210" s="61"/>
      <c r="D210" s="61"/>
      <c r="E210" s="61"/>
      <c r="F210" s="61"/>
      <c r="G210" s="61"/>
      <c r="H210" s="35"/>
      <c r="I210" s="35"/>
      <c r="J210" s="35"/>
      <c r="K210" s="35"/>
      <c r="L210" s="62"/>
      <c r="M210" s="62"/>
      <c r="N210" s="72"/>
      <c r="O210" s="1"/>
      <c r="P210" s="2"/>
      <c r="Q210" s="2"/>
      <c r="R210" s="2"/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</row>
    <row r="211" spans="1:29" x14ac:dyDescent="0.25">
      <c r="A211" s="48"/>
      <c r="B211" s="50" t="s">
        <v>10</v>
      </c>
      <c r="C211" s="44"/>
      <c r="D211" s="44"/>
      <c r="E211" s="44"/>
      <c r="F211" s="44"/>
      <c r="G211" s="44"/>
      <c r="H211" s="50"/>
      <c r="I211" s="50"/>
      <c r="J211" s="50"/>
      <c r="K211" s="50"/>
      <c r="L211" s="46"/>
      <c r="M211" s="46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1"/>
    </row>
    <row r="212" spans="1:29" s="64" customFormat="1" x14ac:dyDescent="0.25">
      <c r="A212" s="84"/>
      <c r="B212" s="85" t="s">
        <v>1</v>
      </c>
      <c r="C212" s="83"/>
      <c r="D212" s="83"/>
      <c r="E212" s="83"/>
      <c r="F212" s="83"/>
      <c r="G212" s="83"/>
      <c r="H212" s="86"/>
      <c r="I212" s="86"/>
      <c r="J212" s="86"/>
      <c r="K212" s="86"/>
      <c r="L212" s="87"/>
      <c r="M212" s="87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8"/>
    </row>
    <row r="213" spans="1:29" x14ac:dyDescent="0.25">
      <c r="A213" s="60"/>
      <c r="B213" s="31"/>
      <c r="C213" s="61"/>
      <c r="D213" s="61"/>
      <c r="E213" s="61"/>
      <c r="F213" s="61"/>
      <c r="G213" s="61"/>
      <c r="H213" s="35"/>
      <c r="I213" s="35"/>
      <c r="J213" s="35"/>
      <c r="K213" s="35"/>
      <c r="L213" s="62"/>
      <c r="M213" s="62"/>
      <c r="N213" s="72"/>
      <c r="O213" s="1"/>
      <c r="P213" s="2"/>
      <c r="Q213" s="2"/>
      <c r="R213" s="2"/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s="64" customFormat="1" x14ac:dyDescent="0.25">
      <c r="A214" s="84"/>
      <c r="B214" s="85" t="s">
        <v>2</v>
      </c>
      <c r="C214" s="83"/>
      <c r="D214" s="83"/>
      <c r="E214" s="83"/>
      <c r="F214" s="83"/>
      <c r="G214" s="83"/>
      <c r="H214" s="86"/>
      <c r="I214" s="86"/>
      <c r="J214" s="86"/>
      <c r="K214" s="86"/>
      <c r="L214" s="87"/>
      <c r="M214" s="87"/>
      <c r="N214" s="89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8"/>
    </row>
    <row r="215" spans="1:29" x14ac:dyDescent="0.25">
      <c r="A215" s="60"/>
      <c r="B215" s="31"/>
      <c r="C215" s="61"/>
      <c r="D215" s="61"/>
      <c r="E215" s="61"/>
      <c r="F215" s="61"/>
      <c r="G215" s="61"/>
      <c r="H215" s="35"/>
      <c r="I215" s="35"/>
      <c r="J215" s="35"/>
      <c r="K215" s="35"/>
      <c r="L215" s="62"/>
      <c r="M215" s="62"/>
      <c r="N215" s="72"/>
      <c r="O215" s="1"/>
      <c r="P215" s="2"/>
      <c r="Q215" s="2"/>
      <c r="R215" s="2"/>
      <c r="S215" s="2"/>
      <c r="T215" s="3"/>
      <c r="U215" s="3"/>
      <c r="V215" s="3"/>
      <c r="W215" s="3"/>
      <c r="X215" s="3"/>
      <c r="Y215" s="3"/>
      <c r="Z215" s="3"/>
      <c r="AA215" s="3"/>
      <c r="AB215" s="3"/>
      <c r="AC215" s="4"/>
    </row>
    <row r="216" spans="1:29" s="64" customFormat="1" x14ac:dyDescent="0.25">
      <c r="A216" s="84"/>
      <c r="B216" s="85" t="s">
        <v>3</v>
      </c>
      <c r="C216" s="83"/>
      <c r="D216" s="83"/>
      <c r="E216" s="83"/>
      <c r="F216" s="83"/>
      <c r="G216" s="83"/>
      <c r="H216" s="86"/>
      <c r="I216" s="86"/>
      <c r="J216" s="86"/>
      <c r="K216" s="86"/>
      <c r="L216" s="87"/>
      <c r="M216" s="87"/>
      <c r="N216" s="89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8"/>
    </row>
    <row r="217" spans="1:29" x14ac:dyDescent="0.25">
      <c r="A217" s="60"/>
      <c r="B217" s="31"/>
      <c r="C217" s="61"/>
      <c r="D217" s="61"/>
      <c r="E217" s="61"/>
      <c r="F217" s="61"/>
      <c r="G217" s="61"/>
      <c r="H217" s="35"/>
      <c r="I217" s="35"/>
      <c r="J217" s="72"/>
      <c r="K217" s="72"/>
      <c r="L217" s="90"/>
      <c r="M217" s="90"/>
      <c r="N217" s="72"/>
      <c r="O217" s="1"/>
      <c r="P217" s="2"/>
      <c r="Q217" s="2"/>
      <c r="R217" s="2"/>
      <c r="S217" s="2"/>
      <c r="T217" s="3"/>
      <c r="U217" s="3"/>
      <c r="V217" s="3"/>
      <c r="W217" s="3"/>
      <c r="X217" s="3"/>
      <c r="Y217" s="3"/>
      <c r="Z217" s="3"/>
      <c r="AA217" s="3"/>
      <c r="AB217" s="3"/>
      <c r="AC217" s="4"/>
    </row>
    <row r="218" spans="1:29" x14ac:dyDescent="0.25">
      <c r="A218" s="48"/>
      <c r="B218" s="50" t="s">
        <v>11</v>
      </c>
      <c r="C218" s="44"/>
      <c r="D218" s="44"/>
      <c r="E218" s="44"/>
      <c r="F218" s="44"/>
      <c r="G218" s="44"/>
      <c r="H218" s="50"/>
      <c r="I218" s="50"/>
      <c r="J218" s="91"/>
      <c r="K218" s="91"/>
      <c r="L218" s="92"/>
      <c r="M218" s="92"/>
      <c r="N218" s="91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1"/>
    </row>
    <row r="219" spans="1:29" s="64" customFormat="1" x14ac:dyDescent="0.25">
      <c r="A219" s="84"/>
      <c r="B219" s="85" t="s">
        <v>1</v>
      </c>
      <c r="C219" s="83"/>
      <c r="D219" s="83"/>
      <c r="E219" s="83"/>
      <c r="F219" s="83"/>
      <c r="G219" s="83"/>
      <c r="H219" s="86"/>
      <c r="I219" s="86"/>
      <c r="J219" s="89"/>
      <c r="K219" s="89"/>
      <c r="L219" s="93"/>
      <c r="M219" s="93"/>
      <c r="N219" s="89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8"/>
    </row>
    <row r="220" spans="1:29" x14ac:dyDescent="0.25">
      <c r="A220" s="60"/>
      <c r="B220" s="31"/>
      <c r="C220" s="61"/>
      <c r="D220" s="61"/>
      <c r="E220" s="61"/>
      <c r="F220" s="61"/>
      <c r="G220" s="61"/>
      <c r="H220" s="35"/>
      <c r="I220" s="35"/>
      <c r="J220" s="72"/>
      <c r="K220" s="72"/>
      <c r="L220" s="90"/>
      <c r="M220" s="90"/>
      <c r="N220" s="72"/>
      <c r="O220" s="1"/>
      <c r="P220" s="2"/>
      <c r="Q220" s="2"/>
      <c r="R220" s="2"/>
      <c r="S220" s="2"/>
      <c r="T220" s="3"/>
      <c r="U220" s="3"/>
      <c r="V220" s="3"/>
      <c r="W220" s="3"/>
      <c r="X220" s="3"/>
      <c r="Y220" s="3"/>
      <c r="Z220" s="3"/>
      <c r="AA220" s="3"/>
      <c r="AB220" s="3"/>
      <c r="AC220" s="4"/>
    </row>
    <row r="221" spans="1:29" s="64" customFormat="1" x14ac:dyDescent="0.25">
      <c r="A221" s="84"/>
      <c r="B221" s="85" t="s">
        <v>2</v>
      </c>
      <c r="C221" s="83"/>
      <c r="D221" s="83"/>
      <c r="E221" s="83"/>
      <c r="F221" s="83"/>
      <c r="G221" s="83"/>
      <c r="H221" s="86"/>
      <c r="I221" s="86"/>
      <c r="J221" s="89"/>
      <c r="K221" s="89"/>
      <c r="L221" s="93"/>
      <c r="M221" s="93"/>
      <c r="N221" s="89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8"/>
    </row>
    <row r="222" spans="1:29" x14ac:dyDescent="0.25">
      <c r="A222" s="60"/>
      <c r="B222" s="31"/>
      <c r="C222" s="61"/>
      <c r="D222" s="61"/>
      <c r="E222" s="61"/>
      <c r="F222" s="61"/>
      <c r="G222" s="61"/>
      <c r="H222" s="35"/>
      <c r="I222" s="35"/>
      <c r="J222" s="72"/>
      <c r="K222" s="72"/>
      <c r="L222" s="90"/>
      <c r="M222" s="90"/>
      <c r="N222" s="72"/>
      <c r="O222" s="1"/>
      <c r="P222" s="2"/>
      <c r="Q222" s="2"/>
      <c r="R222" s="2"/>
      <c r="S222" s="2"/>
      <c r="T222" s="3"/>
      <c r="U222" s="3"/>
      <c r="V222" s="3"/>
      <c r="W222" s="3"/>
      <c r="X222" s="3"/>
      <c r="Y222" s="3"/>
      <c r="Z222" s="3"/>
      <c r="AA222" s="3"/>
      <c r="AB222" s="3"/>
      <c r="AC222" s="4"/>
    </row>
    <row r="223" spans="1:29" s="64" customFormat="1" x14ac:dyDescent="0.25">
      <c r="A223" s="84"/>
      <c r="B223" s="85" t="s">
        <v>3</v>
      </c>
      <c r="C223" s="83"/>
      <c r="D223" s="83"/>
      <c r="E223" s="83"/>
      <c r="F223" s="83"/>
      <c r="G223" s="83"/>
      <c r="H223" s="86"/>
      <c r="I223" s="86"/>
      <c r="J223" s="89"/>
      <c r="K223" s="89"/>
      <c r="L223" s="93"/>
      <c r="M223" s="93"/>
      <c r="N223" s="89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8"/>
    </row>
    <row r="224" spans="1:29" ht="15.75" thickBot="1" x14ac:dyDescent="0.3">
      <c r="A224" s="60"/>
      <c r="B224" s="31"/>
      <c r="C224" s="61"/>
      <c r="D224" s="61"/>
      <c r="E224" s="61"/>
      <c r="F224" s="61"/>
      <c r="G224" s="61"/>
      <c r="H224" s="35"/>
      <c r="I224" s="35"/>
      <c r="J224" s="72"/>
      <c r="K224" s="72"/>
      <c r="L224" s="90"/>
      <c r="M224" s="90"/>
      <c r="N224" s="72"/>
      <c r="O224" s="1"/>
      <c r="P224" s="2"/>
      <c r="Q224" s="2"/>
      <c r="R224" s="2"/>
      <c r="S224" s="2"/>
      <c r="T224" s="3"/>
      <c r="U224" s="3"/>
      <c r="V224" s="3"/>
      <c r="W224" s="3"/>
      <c r="X224" s="3"/>
      <c r="Y224" s="3"/>
      <c r="Z224" s="3"/>
      <c r="AA224" s="3"/>
      <c r="AB224" s="3"/>
      <c r="AC224" s="17"/>
    </row>
    <row r="225" spans="1:29" s="97" customFormat="1" ht="15.75" thickBot="1" x14ac:dyDescent="0.3">
      <c r="A225" s="94"/>
      <c r="B225" s="95" t="s">
        <v>0</v>
      </c>
      <c r="C225" s="95"/>
      <c r="D225" s="95"/>
      <c r="E225" s="95"/>
      <c r="F225" s="95"/>
      <c r="G225" s="95"/>
      <c r="H225" s="95"/>
      <c r="I225" s="95"/>
      <c r="J225" s="95">
        <f>SUM(J170:J224)</f>
        <v>1243598.75</v>
      </c>
      <c r="K225" s="135">
        <f>C229</f>
        <v>14159</v>
      </c>
      <c r="L225" s="95"/>
      <c r="M225" s="95"/>
      <c r="N225" s="96"/>
      <c r="O225" s="13">
        <f t="shared" ref="O225:AC225" si="73">SUM(O12:O224)</f>
        <v>8592.85</v>
      </c>
      <c r="P225" s="14">
        <f t="shared" si="73"/>
        <v>246397.85</v>
      </c>
      <c r="Q225" s="14">
        <f t="shared" si="73"/>
        <v>149513.85</v>
      </c>
      <c r="R225" s="14">
        <f t="shared" si="73"/>
        <v>143293.85</v>
      </c>
      <c r="S225" s="14">
        <f t="shared" si="73"/>
        <v>139078.85</v>
      </c>
      <c r="T225" s="15">
        <f t="shared" si="73"/>
        <v>63197.85</v>
      </c>
      <c r="U225" s="15">
        <f t="shared" si="73"/>
        <v>61080.85</v>
      </c>
      <c r="V225" s="15">
        <f t="shared" si="73"/>
        <v>48524.85</v>
      </c>
      <c r="W225" s="15">
        <f t="shared" si="73"/>
        <v>65650.850000000006</v>
      </c>
      <c r="X225" s="15">
        <f t="shared" si="73"/>
        <v>58858.85</v>
      </c>
      <c r="Y225" s="15">
        <f t="shared" si="73"/>
        <v>59206.85</v>
      </c>
      <c r="Z225" s="15">
        <f t="shared" si="73"/>
        <v>59623.85</v>
      </c>
      <c r="AA225" s="15">
        <f t="shared" si="73"/>
        <v>49273.85</v>
      </c>
      <c r="AB225" s="15">
        <f t="shared" si="73"/>
        <v>45651.85</v>
      </c>
      <c r="AC225" s="16">
        <f t="shared" si="73"/>
        <v>45651.85</v>
      </c>
    </row>
    <row r="226" spans="1:29" ht="15.75" x14ac:dyDescent="0.25">
      <c r="K226" s="98" t="s">
        <v>210</v>
      </c>
    </row>
    <row r="227" spans="1:29" s="28" customFormat="1" ht="15.75" x14ac:dyDescent="0.25">
      <c r="K227" s="99"/>
    </row>
    <row r="228" spans="1:29" s="28" customFormat="1" ht="60" x14ac:dyDescent="0.25">
      <c r="A228" s="5"/>
      <c r="B228" s="6" t="s">
        <v>236</v>
      </c>
      <c r="C228" s="6" t="s">
        <v>56</v>
      </c>
      <c r="D228" s="186" t="s">
        <v>238</v>
      </c>
      <c r="K228" s="99"/>
    </row>
    <row r="229" spans="1:29" s="28" customFormat="1" ht="15.75" x14ac:dyDescent="0.25">
      <c r="A229" s="7" t="s">
        <v>57</v>
      </c>
      <c r="B229" s="8">
        <f>O225</f>
        <v>8592.85</v>
      </c>
      <c r="C229" s="19">
        <v>14159</v>
      </c>
      <c r="D229" s="186" t="s">
        <v>211</v>
      </c>
      <c r="K229" s="99"/>
    </row>
    <row r="230" spans="1:29" s="28" customFormat="1" ht="15.75" x14ac:dyDescent="0.25">
      <c r="A230" s="7" t="s">
        <v>58</v>
      </c>
      <c r="B230" s="8">
        <f>SUM(P225:S225)</f>
        <v>678284.4</v>
      </c>
      <c r="C230" s="8">
        <f>C229*4</f>
        <v>56636</v>
      </c>
      <c r="D230" s="186" t="s">
        <v>212</v>
      </c>
      <c r="K230" s="99"/>
    </row>
    <row r="231" spans="1:29" s="28" customFormat="1" ht="15.75" thickBot="1" x14ac:dyDescent="0.3">
      <c r="A231" s="9" t="s">
        <v>59</v>
      </c>
      <c r="B231" s="10">
        <f>SUM(T225:AC225)</f>
        <v>556721.49999999988</v>
      </c>
      <c r="C231" s="10">
        <f>C229*10</f>
        <v>141590</v>
      </c>
      <c r="D231" s="187" t="s">
        <v>213</v>
      </c>
    </row>
    <row r="232" spans="1:29" s="28" customFormat="1" x14ac:dyDescent="0.25">
      <c r="A232" s="11"/>
      <c r="B232" s="12"/>
      <c r="C232" s="12"/>
    </row>
    <row r="235" spans="1:29" x14ac:dyDescent="0.25">
      <c r="B235" s="100" t="s">
        <v>16</v>
      </c>
    </row>
    <row r="236" spans="1:29" ht="45" x14ac:dyDescent="0.25">
      <c r="B236" s="101" t="s">
        <v>15</v>
      </c>
    </row>
    <row r="237" spans="1:29" ht="45" x14ac:dyDescent="0.25">
      <c r="B237" s="101" t="s">
        <v>19</v>
      </c>
    </row>
    <row r="238" spans="1:29" ht="45" x14ac:dyDescent="0.25">
      <c r="B238" s="101" t="s">
        <v>17</v>
      </c>
    </row>
    <row r="239" spans="1:29" ht="30" x14ac:dyDescent="0.25">
      <c r="B239" s="101" t="s">
        <v>18</v>
      </c>
    </row>
    <row r="241" spans="2:2" x14ac:dyDescent="0.25">
      <c r="B241" s="102" t="s">
        <v>196</v>
      </c>
    </row>
    <row r="242" spans="2:2" x14ac:dyDescent="0.25">
      <c r="B242" s="27" t="s">
        <v>24</v>
      </c>
    </row>
    <row r="243" spans="2:2" x14ac:dyDescent="0.25">
      <c r="B243" s="27" t="s">
        <v>25</v>
      </c>
    </row>
    <row r="244" spans="2:2" x14ac:dyDescent="0.25">
      <c r="B244" s="27" t="s">
        <v>26</v>
      </c>
    </row>
    <row r="245" spans="2:2" x14ac:dyDescent="0.25">
      <c r="B245" s="27" t="s">
        <v>27</v>
      </c>
    </row>
    <row r="246" spans="2:2" x14ac:dyDescent="0.25">
      <c r="B246" s="27" t="s">
        <v>28</v>
      </c>
    </row>
    <row r="247" spans="2:2" x14ac:dyDescent="0.25">
      <c r="B247" s="27" t="s">
        <v>29</v>
      </c>
    </row>
    <row r="249" spans="2:2" x14ac:dyDescent="0.25">
      <c r="B249" s="102" t="s">
        <v>197</v>
      </c>
    </row>
    <row r="250" spans="2:2" x14ac:dyDescent="0.25">
      <c r="B250" s="27" t="s">
        <v>21</v>
      </c>
    </row>
    <row r="251" spans="2:2" x14ac:dyDescent="0.25">
      <c r="B251" s="27" t="s">
        <v>22</v>
      </c>
    </row>
    <row r="252" spans="2:2" x14ac:dyDescent="0.25">
      <c r="B252" s="27" t="s">
        <v>23</v>
      </c>
    </row>
  </sheetData>
  <mergeCells count="50">
    <mergeCell ref="A17:A18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N10:N11"/>
    <mergeCell ref="J10:J11"/>
    <mergeCell ref="I9:I11"/>
    <mergeCell ref="K9:K11"/>
    <mergeCell ref="L10:L11"/>
    <mergeCell ref="Q10:Q11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5:Q5"/>
    <mergeCell ref="A6:J6"/>
    <mergeCell ref="K6:Q6"/>
    <mergeCell ref="A1:AC1"/>
    <mergeCell ref="A2:AC2"/>
    <mergeCell ref="A3:J3"/>
    <mergeCell ref="K3:Q3"/>
    <mergeCell ref="R3:AC3"/>
    <mergeCell ref="A36:A37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V10:V11"/>
    <mergeCell ref="AB10:AB11"/>
    <mergeCell ref="O10:O11"/>
    <mergeCell ref="R10:R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9"/>
  <sheetViews>
    <sheetView zoomScale="60" zoomScaleNormal="60" workbookViewId="0">
      <selection activeCell="D127" sqref="D127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hidden="1" customWidth="1"/>
    <col min="8" max="8" width="17.28515625" style="27" hidden="1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65</v>
      </c>
      <c r="L3" s="204"/>
      <c r="M3" s="204"/>
      <c r="N3" s="204"/>
      <c r="O3" s="204"/>
      <c r="P3" s="204"/>
      <c r="Q3" s="204"/>
      <c r="R3" s="204" t="s">
        <v>200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33" t="s">
        <v>61</v>
      </c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customHeight="1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ht="30" customHeigh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customHeight="1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60" x14ac:dyDescent="0.25">
      <c r="A12" s="30">
        <v>1</v>
      </c>
      <c r="B12" s="150"/>
      <c r="C12" s="151" t="s">
        <v>70</v>
      </c>
      <c r="D12" s="152" t="s">
        <v>167</v>
      </c>
      <c r="E12" s="67" t="s">
        <v>129</v>
      </c>
      <c r="F12" s="67" t="s">
        <v>130</v>
      </c>
      <c r="G12" s="67" t="s">
        <v>131</v>
      </c>
      <c r="H12" s="147"/>
      <c r="I12" s="149" t="s">
        <v>70</v>
      </c>
      <c r="J12" s="148">
        <f t="shared" ref="J12" si="0">SUM(O12:AC12)</f>
        <v>2846.5500000000006</v>
      </c>
      <c r="K12" s="147"/>
      <c r="L12" s="142">
        <v>43831</v>
      </c>
      <c r="M12" s="142">
        <v>49309</v>
      </c>
      <c r="N12" s="59"/>
      <c r="O12" s="143">
        <f>0.15*$C$126</f>
        <v>82.95</v>
      </c>
      <c r="P12" s="155">
        <f t="shared" ref="P12:AC12" si="1">0.15*$K$122</f>
        <v>197.4</v>
      </c>
      <c r="Q12" s="155">
        <f t="shared" si="1"/>
        <v>197.4</v>
      </c>
      <c r="R12" s="155">
        <f t="shared" si="1"/>
        <v>197.4</v>
      </c>
      <c r="S12" s="155">
        <f t="shared" si="1"/>
        <v>197.4</v>
      </c>
      <c r="T12" s="156">
        <f t="shared" si="1"/>
        <v>197.4</v>
      </c>
      <c r="U12" s="156">
        <f t="shared" si="1"/>
        <v>197.4</v>
      </c>
      <c r="V12" s="156">
        <f t="shared" si="1"/>
        <v>197.4</v>
      </c>
      <c r="W12" s="156">
        <f t="shared" si="1"/>
        <v>197.4</v>
      </c>
      <c r="X12" s="156">
        <f t="shared" si="1"/>
        <v>197.4</v>
      </c>
      <c r="Y12" s="156">
        <f t="shared" si="1"/>
        <v>197.4</v>
      </c>
      <c r="Z12" s="156">
        <f t="shared" si="1"/>
        <v>197.4</v>
      </c>
      <c r="AA12" s="156">
        <f t="shared" si="1"/>
        <v>197.4</v>
      </c>
      <c r="AB12" s="156">
        <f t="shared" si="1"/>
        <v>197.4</v>
      </c>
      <c r="AC12" s="25">
        <f t="shared" si="1"/>
        <v>197.4</v>
      </c>
    </row>
    <row r="13" spans="1:29" x14ac:dyDescent="0.25">
      <c r="A13" s="30">
        <v>2</v>
      </c>
      <c r="B13" s="150"/>
      <c r="C13" s="151" t="s">
        <v>70</v>
      </c>
      <c r="D13" s="152" t="s">
        <v>214</v>
      </c>
      <c r="E13" s="67"/>
      <c r="F13" s="67"/>
      <c r="G13" s="67"/>
      <c r="H13" s="147"/>
      <c r="I13" s="149" t="s">
        <v>70</v>
      </c>
      <c r="J13" s="148">
        <f t="shared" ref="J13" si="2">SUM(O13:AC13)</f>
        <v>110</v>
      </c>
      <c r="K13" s="147"/>
      <c r="L13" s="142">
        <v>43831</v>
      </c>
      <c r="M13" s="142">
        <v>44196</v>
      </c>
      <c r="N13" s="59"/>
      <c r="O13" s="143">
        <v>110</v>
      </c>
      <c r="P13" s="155"/>
      <c r="Q13" s="155"/>
      <c r="R13" s="155"/>
      <c r="S13" s="155"/>
      <c r="T13" s="156"/>
      <c r="U13" s="156"/>
      <c r="V13" s="156"/>
      <c r="W13" s="156"/>
      <c r="X13" s="156"/>
      <c r="Y13" s="156"/>
      <c r="Z13" s="156"/>
      <c r="AA13" s="156"/>
      <c r="AB13" s="156"/>
      <c r="AC13" s="25"/>
    </row>
    <row r="14" spans="1:29" x14ac:dyDescent="0.25">
      <c r="A14" s="40"/>
      <c r="B14" s="41" t="s">
        <v>4</v>
      </c>
      <c r="C14" s="42"/>
      <c r="D14" s="42"/>
      <c r="E14" s="42"/>
      <c r="F14" s="42"/>
      <c r="G14" s="42"/>
      <c r="H14" s="43"/>
      <c r="I14" s="128"/>
      <c r="J14" s="111"/>
      <c r="K14" s="44"/>
      <c r="L14" s="108"/>
      <c r="M14" s="109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7"/>
    </row>
    <row r="15" spans="1:29" ht="15" customHeight="1" x14ac:dyDescent="0.25">
      <c r="A15" s="48"/>
      <c r="B15" s="49" t="s">
        <v>1</v>
      </c>
      <c r="C15" s="44"/>
      <c r="D15" s="44"/>
      <c r="E15" s="44"/>
      <c r="F15" s="44"/>
      <c r="G15" s="44"/>
      <c r="H15" s="43"/>
      <c r="I15" s="111"/>
      <c r="J15" s="111"/>
      <c r="K15" s="50"/>
      <c r="L15" s="108"/>
      <c r="M15" s="10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1"/>
    </row>
    <row r="16" spans="1:29" ht="72.75" customHeight="1" x14ac:dyDescent="0.25">
      <c r="A16" s="37">
        <v>23</v>
      </c>
      <c r="B16" s="31"/>
      <c r="C16" s="52" t="s">
        <v>68</v>
      </c>
      <c r="D16" s="57" t="s">
        <v>203</v>
      </c>
      <c r="E16" s="33" t="s">
        <v>173</v>
      </c>
      <c r="F16" s="53" t="s">
        <v>172</v>
      </c>
      <c r="G16" s="53" t="s">
        <v>174</v>
      </c>
      <c r="H16" s="54"/>
      <c r="I16" s="112" t="s">
        <v>207</v>
      </c>
      <c r="J16" s="115">
        <f>SUM(O16:AC16)</f>
        <v>117</v>
      </c>
      <c r="K16" s="55"/>
      <c r="L16" s="106">
        <v>44197</v>
      </c>
      <c r="M16" s="107">
        <v>44561</v>
      </c>
      <c r="N16" s="56" t="s">
        <v>74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24</v>
      </c>
      <c r="B17" s="31"/>
      <c r="C17" s="52" t="s">
        <v>67</v>
      </c>
      <c r="D17" s="57" t="s">
        <v>204</v>
      </c>
      <c r="E17" s="33" t="s">
        <v>173</v>
      </c>
      <c r="F17" s="53" t="s">
        <v>172</v>
      </c>
      <c r="G17" s="53" t="s">
        <v>174</v>
      </c>
      <c r="H17" s="54"/>
      <c r="I17" s="112" t="s">
        <v>207</v>
      </c>
      <c r="J17" s="115">
        <f>SUM(O17:AC17)</f>
        <v>44</v>
      </c>
      <c r="K17" s="55"/>
      <c r="L17" s="106">
        <v>44197</v>
      </c>
      <c r="M17" s="107">
        <v>44561</v>
      </c>
      <c r="N17" s="56" t="s">
        <v>74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30">
        <v>25</v>
      </c>
      <c r="B18" s="31"/>
      <c r="C18" s="52" t="s">
        <v>69</v>
      </c>
      <c r="D18" s="58" t="s">
        <v>217</v>
      </c>
      <c r="E18" s="33" t="s">
        <v>173</v>
      </c>
      <c r="F18" s="53" t="s">
        <v>172</v>
      </c>
      <c r="G18" s="53" t="s">
        <v>174</v>
      </c>
      <c r="H18" s="54"/>
      <c r="I18" s="112" t="s">
        <v>207</v>
      </c>
      <c r="J18" s="115">
        <f>SUM(O18:AC18)</f>
        <v>35</v>
      </c>
      <c r="K18" s="55"/>
      <c r="L18" s="106">
        <v>44197</v>
      </c>
      <c r="M18" s="107">
        <v>44561</v>
      </c>
      <c r="N18" s="56" t="s">
        <v>74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8"/>
      <c r="B19" s="50" t="s">
        <v>14</v>
      </c>
      <c r="C19" s="44"/>
      <c r="D19" s="44"/>
      <c r="E19" s="44"/>
      <c r="F19" s="44"/>
      <c r="G19" s="44"/>
      <c r="H19" s="50"/>
      <c r="I19" s="111"/>
      <c r="J19" s="124"/>
      <c r="K19" s="50"/>
      <c r="L19" s="109"/>
      <c r="M19" s="10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x14ac:dyDescent="0.25">
      <c r="A20" s="48"/>
      <c r="B20" s="49" t="s">
        <v>1</v>
      </c>
      <c r="C20" s="44"/>
      <c r="D20" s="44"/>
      <c r="E20" s="44"/>
      <c r="F20" s="44"/>
      <c r="G20" s="44"/>
      <c r="H20" s="50"/>
      <c r="I20" s="111"/>
      <c r="J20" s="124"/>
      <c r="K20" s="50"/>
      <c r="L20" s="109"/>
      <c r="M20" s="109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1"/>
    </row>
    <row r="21" spans="1:29" x14ac:dyDescent="0.25">
      <c r="A21" s="60"/>
      <c r="B21" s="31"/>
      <c r="C21" s="61"/>
      <c r="D21" s="39"/>
      <c r="E21" s="80"/>
      <c r="F21" s="132"/>
      <c r="G21" s="133"/>
      <c r="H21" s="35"/>
      <c r="I21" s="113"/>
      <c r="J21" s="115"/>
      <c r="K21" s="35"/>
      <c r="L21" s="105"/>
      <c r="M21" s="105"/>
      <c r="N21" s="59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8"/>
      <c r="B22" s="50" t="s">
        <v>5</v>
      </c>
      <c r="C22" s="44"/>
      <c r="D22" s="44"/>
      <c r="E22" s="44"/>
      <c r="F22" s="44"/>
      <c r="G22" s="44"/>
      <c r="H22" s="50"/>
      <c r="I22" s="111"/>
      <c r="J22" s="124"/>
      <c r="K22" s="50"/>
      <c r="L22" s="109"/>
      <c r="M22" s="109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x14ac:dyDescent="0.25">
      <c r="A23" s="48"/>
      <c r="B23" s="49" t="s">
        <v>1</v>
      </c>
      <c r="C23" s="44"/>
      <c r="D23" s="44"/>
      <c r="E23" s="44"/>
      <c r="F23" s="44"/>
      <c r="G23" s="44"/>
      <c r="H23" s="50"/>
      <c r="I23" s="111"/>
      <c r="J23" s="124"/>
      <c r="K23" s="50"/>
      <c r="L23" s="109"/>
      <c r="M23" s="109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1"/>
    </row>
    <row r="24" spans="1:29" ht="60" x14ac:dyDescent="0.25">
      <c r="A24" s="30">
        <v>5</v>
      </c>
      <c r="B24" s="31"/>
      <c r="C24" s="65" t="s">
        <v>239</v>
      </c>
      <c r="D24" s="65" t="s">
        <v>243</v>
      </c>
      <c r="E24" s="34" t="s">
        <v>164</v>
      </c>
      <c r="F24" s="34" t="s">
        <v>138</v>
      </c>
      <c r="G24" s="34" t="s">
        <v>137</v>
      </c>
      <c r="H24" s="35"/>
      <c r="I24" s="113" t="s">
        <v>207</v>
      </c>
      <c r="J24" s="115">
        <f t="shared" ref="J24:J34" si="3">SUM(O24:AC24)</f>
        <v>71</v>
      </c>
      <c r="K24" s="36"/>
      <c r="L24" s="105">
        <v>43831</v>
      </c>
      <c r="M24" s="105">
        <v>44196</v>
      </c>
      <c r="N24" s="59" t="s">
        <v>49</v>
      </c>
      <c r="O24" s="1">
        <v>71</v>
      </c>
      <c r="P24" s="2"/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7">
        <v>41</v>
      </c>
      <c r="B25" s="31"/>
      <c r="C25" s="65" t="s">
        <v>67</v>
      </c>
      <c r="D25" s="65" t="s">
        <v>168</v>
      </c>
      <c r="E25" s="34" t="s">
        <v>164</v>
      </c>
      <c r="F25" s="34" t="s">
        <v>138</v>
      </c>
      <c r="G25" s="34" t="s">
        <v>137</v>
      </c>
      <c r="H25" s="35"/>
      <c r="I25" s="113" t="s">
        <v>207</v>
      </c>
      <c r="J25" s="115">
        <f t="shared" si="3"/>
        <v>140</v>
      </c>
      <c r="K25" s="36"/>
      <c r="L25" s="105">
        <v>44197</v>
      </c>
      <c r="M25" s="105">
        <v>45657</v>
      </c>
      <c r="N25" s="59" t="s">
        <v>74</v>
      </c>
      <c r="O25" s="1"/>
      <c r="P25" s="2">
        <v>35</v>
      </c>
      <c r="Q25" s="2">
        <v>35</v>
      </c>
      <c r="R25" s="2">
        <v>35</v>
      </c>
      <c r="S25" s="2">
        <v>35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37">
        <v>42</v>
      </c>
      <c r="B26" s="31"/>
      <c r="C26" s="65" t="s">
        <v>67</v>
      </c>
      <c r="D26" s="65" t="s">
        <v>170</v>
      </c>
      <c r="E26" s="34" t="s">
        <v>164</v>
      </c>
      <c r="F26" s="34" t="s">
        <v>138</v>
      </c>
      <c r="G26" s="34" t="s">
        <v>137</v>
      </c>
      <c r="H26" s="35"/>
      <c r="I26" s="113" t="s">
        <v>207</v>
      </c>
      <c r="J26" s="115">
        <f t="shared" si="3"/>
        <v>140</v>
      </c>
      <c r="K26" s="36"/>
      <c r="L26" s="105">
        <v>44197</v>
      </c>
      <c r="M26" s="105">
        <v>45657</v>
      </c>
      <c r="N26" s="59" t="s">
        <v>74</v>
      </c>
      <c r="O26" s="1"/>
      <c r="P26" s="2">
        <v>35</v>
      </c>
      <c r="Q26" s="2">
        <v>35</v>
      </c>
      <c r="R26" s="2">
        <v>35</v>
      </c>
      <c r="S26" s="2">
        <v>35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37">
        <v>43</v>
      </c>
      <c r="B27" s="31"/>
      <c r="C27" s="65" t="s">
        <v>68</v>
      </c>
      <c r="D27" s="65" t="s">
        <v>168</v>
      </c>
      <c r="E27" s="34" t="s">
        <v>164</v>
      </c>
      <c r="F27" s="34" t="s">
        <v>138</v>
      </c>
      <c r="G27" s="34" t="s">
        <v>137</v>
      </c>
      <c r="H27" s="35"/>
      <c r="I27" s="113" t="s">
        <v>207</v>
      </c>
      <c r="J27" s="115">
        <f t="shared" si="3"/>
        <v>128</v>
      </c>
      <c r="K27" s="36"/>
      <c r="L27" s="106">
        <v>44197</v>
      </c>
      <c r="M27" s="107">
        <v>45657</v>
      </c>
      <c r="N27" s="59" t="s">
        <v>74</v>
      </c>
      <c r="O27" s="1"/>
      <c r="P27" s="2">
        <v>32</v>
      </c>
      <c r="Q27" s="2">
        <v>32</v>
      </c>
      <c r="R27" s="2">
        <v>32</v>
      </c>
      <c r="S27" s="2">
        <v>32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7">
        <v>44</v>
      </c>
      <c r="B28" s="31"/>
      <c r="C28" s="65" t="s">
        <v>68</v>
      </c>
      <c r="D28" s="65" t="s">
        <v>170</v>
      </c>
      <c r="E28" s="34" t="s">
        <v>164</v>
      </c>
      <c r="F28" s="34" t="s">
        <v>138</v>
      </c>
      <c r="G28" s="34" t="s">
        <v>137</v>
      </c>
      <c r="H28" s="35"/>
      <c r="I28" s="113" t="s">
        <v>207</v>
      </c>
      <c r="J28" s="115">
        <f t="shared" si="3"/>
        <v>128</v>
      </c>
      <c r="K28" s="36"/>
      <c r="L28" s="106">
        <v>44197</v>
      </c>
      <c r="M28" s="107">
        <v>45657</v>
      </c>
      <c r="N28" s="59" t="s">
        <v>74</v>
      </c>
      <c r="O28" s="1"/>
      <c r="P28" s="2">
        <v>32</v>
      </c>
      <c r="Q28" s="2">
        <v>32</v>
      </c>
      <c r="R28" s="2">
        <v>32</v>
      </c>
      <c r="S28" s="2">
        <v>32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37">
        <v>45</v>
      </c>
      <c r="B29" s="31"/>
      <c r="C29" s="65" t="s">
        <v>69</v>
      </c>
      <c r="D29" s="65" t="s">
        <v>168</v>
      </c>
      <c r="E29" s="34" t="s">
        <v>164</v>
      </c>
      <c r="F29" s="34" t="s">
        <v>138</v>
      </c>
      <c r="G29" s="34" t="s">
        <v>137</v>
      </c>
      <c r="H29" s="35"/>
      <c r="I29" s="113" t="s">
        <v>207</v>
      </c>
      <c r="J29" s="115">
        <f t="shared" si="3"/>
        <v>276</v>
      </c>
      <c r="K29" s="36"/>
      <c r="L29" s="105">
        <v>44197</v>
      </c>
      <c r="M29" s="105">
        <v>45657</v>
      </c>
      <c r="N29" s="59" t="s">
        <v>74</v>
      </c>
      <c r="O29" s="1"/>
      <c r="P29" s="2">
        <v>69</v>
      </c>
      <c r="Q29" s="2">
        <v>69</v>
      </c>
      <c r="R29" s="2">
        <v>69</v>
      </c>
      <c r="S29" s="2">
        <v>69</v>
      </c>
      <c r="T29" s="3"/>
      <c r="U29" s="3"/>
      <c r="V29" s="3"/>
      <c r="W29" s="3"/>
      <c r="X29" s="3"/>
      <c r="Y29" s="3"/>
      <c r="Z29" s="3"/>
      <c r="AA29" s="3"/>
      <c r="AB29" s="3"/>
      <c r="AC29" s="23"/>
    </row>
    <row r="30" spans="1:29" ht="60" x14ac:dyDescent="0.25">
      <c r="A30" s="37">
        <v>46</v>
      </c>
      <c r="B30" s="31"/>
      <c r="C30" s="65" t="s">
        <v>69</v>
      </c>
      <c r="D30" s="65" t="s">
        <v>170</v>
      </c>
      <c r="E30" s="34" t="s">
        <v>164</v>
      </c>
      <c r="F30" s="34" t="s">
        <v>138</v>
      </c>
      <c r="G30" s="34" t="s">
        <v>137</v>
      </c>
      <c r="H30" s="35"/>
      <c r="I30" s="113" t="s">
        <v>207</v>
      </c>
      <c r="J30" s="115">
        <f t="shared" si="3"/>
        <v>276</v>
      </c>
      <c r="K30" s="36"/>
      <c r="L30" s="105">
        <v>44197</v>
      </c>
      <c r="M30" s="105">
        <v>45657</v>
      </c>
      <c r="N30" s="59" t="s">
        <v>74</v>
      </c>
      <c r="O30" s="1"/>
      <c r="P30" s="2">
        <v>69</v>
      </c>
      <c r="Q30" s="2">
        <v>69</v>
      </c>
      <c r="R30" s="2">
        <v>69</v>
      </c>
      <c r="S30" s="2">
        <v>69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60" x14ac:dyDescent="0.25">
      <c r="A31" s="37">
        <v>47</v>
      </c>
      <c r="B31" s="31"/>
      <c r="C31" s="65" t="s">
        <v>66</v>
      </c>
      <c r="D31" s="65" t="s">
        <v>168</v>
      </c>
      <c r="E31" s="34" t="s">
        <v>164</v>
      </c>
      <c r="F31" s="34" t="s">
        <v>138</v>
      </c>
      <c r="G31" s="34" t="s">
        <v>137</v>
      </c>
      <c r="H31" s="35"/>
      <c r="I31" s="113" t="s">
        <v>207</v>
      </c>
      <c r="J31" s="115">
        <f t="shared" si="3"/>
        <v>620</v>
      </c>
      <c r="K31" s="36"/>
      <c r="L31" s="105">
        <v>44197</v>
      </c>
      <c r="M31" s="105">
        <v>45657</v>
      </c>
      <c r="N31" s="59" t="s">
        <v>74</v>
      </c>
      <c r="O31" s="1"/>
      <c r="P31" s="2">
        <v>155</v>
      </c>
      <c r="Q31" s="2">
        <v>155</v>
      </c>
      <c r="R31" s="2">
        <v>155</v>
      </c>
      <c r="S31" s="2">
        <v>155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60" x14ac:dyDescent="0.25">
      <c r="A32" s="37">
        <v>48</v>
      </c>
      <c r="B32" s="31"/>
      <c r="C32" s="65" t="s">
        <v>66</v>
      </c>
      <c r="D32" s="65" t="s">
        <v>170</v>
      </c>
      <c r="E32" s="34" t="s">
        <v>164</v>
      </c>
      <c r="F32" s="34" t="s">
        <v>138</v>
      </c>
      <c r="G32" s="34" t="s">
        <v>137</v>
      </c>
      <c r="H32" s="35"/>
      <c r="I32" s="113" t="s">
        <v>207</v>
      </c>
      <c r="J32" s="115">
        <f t="shared" si="3"/>
        <v>620</v>
      </c>
      <c r="K32" s="36"/>
      <c r="L32" s="105">
        <v>44197</v>
      </c>
      <c r="M32" s="105">
        <v>45657</v>
      </c>
      <c r="N32" s="59" t="s">
        <v>74</v>
      </c>
      <c r="O32" s="1"/>
      <c r="P32" s="2">
        <v>155</v>
      </c>
      <c r="Q32" s="2">
        <v>155</v>
      </c>
      <c r="R32" s="2">
        <v>155</v>
      </c>
      <c r="S32" s="2">
        <v>155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60" x14ac:dyDescent="0.25">
      <c r="A33" s="37">
        <v>49</v>
      </c>
      <c r="B33" s="31"/>
      <c r="C33" s="65" t="s">
        <v>70</v>
      </c>
      <c r="D33" s="65" t="s">
        <v>168</v>
      </c>
      <c r="E33" s="34" t="s">
        <v>164</v>
      </c>
      <c r="F33" s="34" t="s">
        <v>138</v>
      </c>
      <c r="G33" s="34" t="s">
        <v>137</v>
      </c>
      <c r="H33" s="35"/>
      <c r="I33" s="113" t="s">
        <v>207</v>
      </c>
      <c r="J33" s="115">
        <f t="shared" si="3"/>
        <v>156</v>
      </c>
      <c r="K33" s="36"/>
      <c r="L33" s="105">
        <v>44197</v>
      </c>
      <c r="M33" s="105">
        <v>45657</v>
      </c>
      <c r="N33" s="59" t="s">
        <v>74</v>
      </c>
      <c r="O33" s="1"/>
      <c r="P33" s="2">
        <v>39</v>
      </c>
      <c r="Q33" s="2">
        <v>39</v>
      </c>
      <c r="R33" s="2">
        <v>39</v>
      </c>
      <c r="S33" s="2">
        <v>39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37">
        <v>50</v>
      </c>
      <c r="B34" s="31"/>
      <c r="C34" s="65" t="s">
        <v>70</v>
      </c>
      <c r="D34" s="65" t="s">
        <v>170</v>
      </c>
      <c r="E34" s="34" t="s">
        <v>164</v>
      </c>
      <c r="F34" s="34" t="s">
        <v>138</v>
      </c>
      <c r="G34" s="34" t="s">
        <v>137</v>
      </c>
      <c r="H34" s="35"/>
      <c r="I34" s="113" t="s">
        <v>207</v>
      </c>
      <c r="J34" s="115">
        <f t="shared" si="3"/>
        <v>156</v>
      </c>
      <c r="K34" s="36"/>
      <c r="L34" s="105">
        <v>44197</v>
      </c>
      <c r="M34" s="105">
        <v>45657</v>
      </c>
      <c r="N34" s="59" t="s">
        <v>74</v>
      </c>
      <c r="O34" s="1"/>
      <c r="P34" s="2">
        <v>39</v>
      </c>
      <c r="Q34" s="2">
        <v>39</v>
      </c>
      <c r="R34" s="2">
        <v>39</v>
      </c>
      <c r="S34" s="2">
        <v>39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37">
        <v>120</v>
      </c>
      <c r="B35" s="31"/>
      <c r="C35" s="65" t="s">
        <v>67</v>
      </c>
      <c r="D35" s="65" t="s">
        <v>168</v>
      </c>
      <c r="E35" s="34" t="s">
        <v>164</v>
      </c>
      <c r="F35" s="34" t="s">
        <v>138</v>
      </c>
      <c r="G35" s="34" t="s">
        <v>137</v>
      </c>
      <c r="H35" s="35"/>
      <c r="I35" s="113" t="s">
        <v>207</v>
      </c>
      <c r="J35" s="115">
        <f t="shared" ref="J35:J40" si="4">SUM(O35:AC35)</f>
        <v>300</v>
      </c>
      <c r="K35" s="36"/>
      <c r="L35" s="105">
        <v>45658</v>
      </c>
      <c r="M35" s="105">
        <v>49309</v>
      </c>
      <c r="N35" s="38" t="s">
        <v>50</v>
      </c>
      <c r="O35" s="1"/>
      <c r="P35" s="2"/>
      <c r="Q35" s="2"/>
      <c r="R35" s="2"/>
      <c r="S35" s="2"/>
      <c r="T35" s="3">
        <v>30</v>
      </c>
      <c r="U35" s="3">
        <v>30</v>
      </c>
      <c r="V35" s="3">
        <v>30</v>
      </c>
      <c r="W35" s="3">
        <v>30</v>
      </c>
      <c r="X35" s="3">
        <v>30</v>
      </c>
      <c r="Y35" s="3">
        <v>30</v>
      </c>
      <c r="Z35" s="3">
        <v>30</v>
      </c>
      <c r="AA35" s="3">
        <v>30</v>
      </c>
      <c r="AB35" s="3">
        <v>30</v>
      </c>
      <c r="AC35" s="4">
        <v>30</v>
      </c>
    </row>
    <row r="36" spans="1:29" ht="65.25" customHeight="1" x14ac:dyDescent="0.25">
      <c r="A36" s="37">
        <v>121</v>
      </c>
      <c r="B36" s="31"/>
      <c r="C36" s="65" t="s">
        <v>67</v>
      </c>
      <c r="D36" s="65" t="s">
        <v>170</v>
      </c>
      <c r="E36" s="34" t="s">
        <v>164</v>
      </c>
      <c r="F36" s="34" t="s">
        <v>138</v>
      </c>
      <c r="G36" s="34" t="s">
        <v>137</v>
      </c>
      <c r="H36" s="35"/>
      <c r="I36" s="113" t="s">
        <v>207</v>
      </c>
      <c r="J36" s="115">
        <f t="shared" si="4"/>
        <v>300</v>
      </c>
      <c r="K36" s="36"/>
      <c r="L36" s="105">
        <v>45658</v>
      </c>
      <c r="M36" s="105">
        <v>49309</v>
      </c>
      <c r="N36" s="38" t="s">
        <v>50</v>
      </c>
      <c r="O36" s="1"/>
      <c r="P36" s="2"/>
      <c r="Q36" s="2"/>
      <c r="R36" s="2"/>
      <c r="S36" s="2"/>
      <c r="T36" s="3">
        <v>30</v>
      </c>
      <c r="U36" s="3">
        <v>30</v>
      </c>
      <c r="V36" s="3">
        <v>30</v>
      </c>
      <c r="W36" s="3">
        <v>30</v>
      </c>
      <c r="X36" s="3">
        <v>30</v>
      </c>
      <c r="Y36" s="3">
        <v>30</v>
      </c>
      <c r="Z36" s="3">
        <v>30</v>
      </c>
      <c r="AA36" s="3">
        <v>30</v>
      </c>
      <c r="AB36" s="3">
        <v>30</v>
      </c>
      <c r="AC36" s="4">
        <v>30</v>
      </c>
    </row>
    <row r="37" spans="1:29" ht="60" x14ac:dyDescent="0.25">
      <c r="A37" s="37">
        <v>122</v>
      </c>
      <c r="B37" s="31"/>
      <c r="C37" s="65" t="s">
        <v>68</v>
      </c>
      <c r="D37" s="65" t="s">
        <v>168</v>
      </c>
      <c r="E37" s="34" t="s">
        <v>164</v>
      </c>
      <c r="F37" s="34" t="s">
        <v>138</v>
      </c>
      <c r="G37" s="34" t="s">
        <v>137</v>
      </c>
      <c r="H37" s="35"/>
      <c r="I37" s="113" t="s">
        <v>207</v>
      </c>
      <c r="J37" s="115">
        <f t="shared" si="4"/>
        <v>670</v>
      </c>
      <c r="K37" s="36"/>
      <c r="L37" s="105">
        <v>45658</v>
      </c>
      <c r="M37" s="105">
        <v>49309</v>
      </c>
      <c r="N37" s="38" t="s">
        <v>50</v>
      </c>
      <c r="O37" s="1"/>
      <c r="P37" s="2"/>
      <c r="Q37" s="2"/>
      <c r="R37" s="2"/>
      <c r="S37" s="2"/>
      <c r="T37" s="3">
        <v>67</v>
      </c>
      <c r="U37" s="3">
        <v>67</v>
      </c>
      <c r="V37" s="3">
        <v>67</v>
      </c>
      <c r="W37" s="3">
        <v>67</v>
      </c>
      <c r="X37" s="3">
        <v>67</v>
      </c>
      <c r="Y37" s="3">
        <v>67</v>
      </c>
      <c r="Z37" s="3">
        <v>67</v>
      </c>
      <c r="AA37" s="3">
        <v>67</v>
      </c>
      <c r="AB37" s="3">
        <v>67</v>
      </c>
      <c r="AC37" s="4">
        <v>67</v>
      </c>
    </row>
    <row r="38" spans="1:29" ht="60" x14ac:dyDescent="0.25">
      <c r="A38" s="37">
        <v>123</v>
      </c>
      <c r="B38" s="31"/>
      <c r="C38" s="65" t="s">
        <v>68</v>
      </c>
      <c r="D38" s="65" t="s">
        <v>170</v>
      </c>
      <c r="E38" s="34" t="s">
        <v>164</v>
      </c>
      <c r="F38" s="34" t="s">
        <v>138</v>
      </c>
      <c r="G38" s="34" t="s">
        <v>137</v>
      </c>
      <c r="H38" s="35"/>
      <c r="I38" s="113" t="s">
        <v>207</v>
      </c>
      <c r="J38" s="115">
        <f t="shared" si="4"/>
        <v>670</v>
      </c>
      <c r="K38" s="36"/>
      <c r="L38" s="105">
        <v>45658</v>
      </c>
      <c r="M38" s="105">
        <v>49309</v>
      </c>
      <c r="N38" s="38" t="s">
        <v>50</v>
      </c>
      <c r="O38" s="1"/>
      <c r="P38" s="2"/>
      <c r="Q38" s="2"/>
      <c r="R38" s="2"/>
      <c r="S38" s="2"/>
      <c r="T38" s="3">
        <v>67</v>
      </c>
      <c r="U38" s="3">
        <v>67</v>
      </c>
      <c r="V38" s="3">
        <v>67</v>
      </c>
      <c r="W38" s="3">
        <v>67</v>
      </c>
      <c r="X38" s="3">
        <v>67</v>
      </c>
      <c r="Y38" s="3">
        <v>67</v>
      </c>
      <c r="Z38" s="3">
        <v>67</v>
      </c>
      <c r="AA38" s="3">
        <v>67</v>
      </c>
      <c r="AB38" s="3">
        <v>67</v>
      </c>
      <c r="AC38" s="4">
        <v>67</v>
      </c>
    </row>
    <row r="39" spans="1:29" ht="60" x14ac:dyDescent="0.25">
      <c r="A39" s="37">
        <v>124</v>
      </c>
      <c r="B39" s="31"/>
      <c r="C39" s="65" t="s">
        <v>69</v>
      </c>
      <c r="D39" s="65" t="s">
        <v>168</v>
      </c>
      <c r="E39" s="34" t="s">
        <v>164</v>
      </c>
      <c r="F39" s="34" t="s">
        <v>138</v>
      </c>
      <c r="G39" s="34" t="s">
        <v>137</v>
      </c>
      <c r="H39" s="35"/>
      <c r="I39" s="113" t="s">
        <v>207</v>
      </c>
      <c r="J39" s="115">
        <f t="shared" si="4"/>
        <v>590</v>
      </c>
      <c r="K39" s="36"/>
      <c r="L39" s="105">
        <v>45658</v>
      </c>
      <c r="M39" s="105">
        <v>49309</v>
      </c>
      <c r="N39" s="38" t="s">
        <v>50</v>
      </c>
      <c r="O39" s="1"/>
      <c r="P39" s="2"/>
      <c r="Q39" s="2"/>
      <c r="R39" s="2"/>
      <c r="S39" s="2"/>
      <c r="T39" s="3">
        <v>59</v>
      </c>
      <c r="U39" s="3">
        <v>59</v>
      </c>
      <c r="V39" s="3">
        <v>59</v>
      </c>
      <c r="W39" s="3">
        <v>59</v>
      </c>
      <c r="X39" s="3">
        <v>59</v>
      </c>
      <c r="Y39" s="3">
        <v>59</v>
      </c>
      <c r="Z39" s="3">
        <v>59</v>
      </c>
      <c r="AA39" s="3">
        <v>59</v>
      </c>
      <c r="AB39" s="3">
        <v>59</v>
      </c>
      <c r="AC39" s="4">
        <v>59</v>
      </c>
    </row>
    <row r="40" spans="1:29" ht="60" x14ac:dyDescent="0.25">
      <c r="A40" s="37">
        <v>125</v>
      </c>
      <c r="B40" s="31"/>
      <c r="C40" s="65" t="s">
        <v>69</v>
      </c>
      <c r="D40" s="65" t="s">
        <v>170</v>
      </c>
      <c r="E40" s="34" t="s">
        <v>164</v>
      </c>
      <c r="F40" s="34" t="s">
        <v>138</v>
      </c>
      <c r="G40" s="34" t="s">
        <v>137</v>
      </c>
      <c r="H40" s="35"/>
      <c r="I40" s="113" t="s">
        <v>207</v>
      </c>
      <c r="J40" s="115">
        <f t="shared" si="4"/>
        <v>590</v>
      </c>
      <c r="K40" s="36"/>
      <c r="L40" s="105">
        <v>45658</v>
      </c>
      <c r="M40" s="105">
        <v>49309</v>
      </c>
      <c r="N40" s="38" t="s">
        <v>50</v>
      </c>
      <c r="O40" s="1"/>
      <c r="P40" s="2"/>
      <c r="Q40" s="2"/>
      <c r="R40" s="2"/>
      <c r="S40" s="2"/>
      <c r="T40" s="3">
        <v>59</v>
      </c>
      <c r="U40" s="3">
        <v>59</v>
      </c>
      <c r="V40" s="3">
        <v>59</v>
      </c>
      <c r="W40" s="3">
        <v>59</v>
      </c>
      <c r="X40" s="3">
        <v>59</v>
      </c>
      <c r="Y40" s="3">
        <v>59</v>
      </c>
      <c r="Z40" s="3">
        <v>59</v>
      </c>
      <c r="AA40" s="3">
        <v>59</v>
      </c>
      <c r="AB40" s="3">
        <v>59</v>
      </c>
      <c r="AC40" s="4">
        <v>59</v>
      </c>
    </row>
    <row r="41" spans="1:29" ht="60" x14ac:dyDescent="0.25">
      <c r="A41" s="37">
        <v>126</v>
      </c>
      <c r="B41" s="31"/>
      <c r="C41" s="65" t="s">
        <v>66</v>
      </c>
      <c r="D41" s="65" t="s">
        <v>168</v>
      </c>
      <c r="E41" s="34" t="s">
        <v>164</v>
      </c>
      <c r="F41" s="34" t="s">
        <v>138</v>
      </c>
      <c r="G41" s="34" t="s">
        <v>137</v>
      </c>
      <c r="H41" s="35"/>
      <c r="I41" s="113" t="s">
        <v>207</v>
      </c>
      <c r="J41" s="115">
        <f t="shared" ref="J41:J42" si="5">SUM(O41:AC41)</f>
        <v>1690</v>
      </c>
      <c r="K41" s="36"/>
      <c r="L41" s="105">
        <v>45658</v>
      </c>
      <c r="M41" s="105">
        <v>49309</v>
      </c>
      <c r="N41" s="38" t="s">
        <v>50</v>
      </c>
      <c r="O41" s="1"/>
      <c r="P41" s="2"/>
      <c r="Q41" s="2"/>
      <c r="R41" s="2"/>
      <c r="S41" s="2"/>
      <c r="T41" s="3">
        <v>169</v>
      </c>
      <c r="U41" s="3">
        <v>169</v>
      </c>
      <c r="V41" s="3">
        <v>169</v>
      </c>
      <c r="W41" s="3">
        <v>169</v>
      </c>
      <c r="X41" s="3">
        <v>169</v>
      </c>
      <c r="Y41" s="3">
        <v>169</v>
      </c>
      <c r="Z41" s="3">
        <v>169</v>
      </c>
      <c r="AA41" s="3">
        <v>169</v>
      </c>
      <c r="AB41" s="3">
        <v>169</v>
      </c>
      <c r="AC41" s="4">
        <v>169</v>
      </c>
    </row>
    <row r="42" spans="1:29" ht="60" x14ac:dyDescent="0.25">
      <c r="A42" s="37">
        <v>127</v>
      </c>
      <c r="B42" s="31"/>
      <c r="C42" s="65" t="s">
        <v>66</v>
      </c>
      <c r="D42" s="65" t="s">
        <v>170</v>
      </c>
      <c r="E42" s="34" t="s">
        <v>164</v>
      </c>
      <c r="F42" s="34" t="s">
        <v>138</v>
      </c>
      <c r="G42" s="34" t="s">
        <v>137</v>
      </c>
      <c r="H42" s="35"/>
      <c r="I42" s="113" t="s">
        <v>207</v>
      </c>
      <c r="J42" s="115">
        <f t="shared" si="5"/>
        <v>1690</v>
      </c>
      <c r="K42" s="36"/>
      <c r="L42" s="105">
        <v>45658</v>
      </c>
      <c r="M42" s="105">
        <v>49309</v>
      </c>
      <c r="N42" s="38" t="s">
        <v>50</v>
      </c>
      <c r="O42" s="1"/>
      <c r="P42" s="2"/>
      <c r="Q42" s="2"/>
      <c r="R42" s="2"/>
      <c r="S42" s="2"/>
      <c r="T42" s="3">
        <v>169</v>
      </c>
      <c r="U42" s="3">
        <v>169</v>
      </c>
      <c r="V42" s="3">
        <v>169</v>
      </c>
      <c r="W42" s="3">
        <v>169</v>
      </c>
      <c r="X42" s="3">
        <v>169</v>
      </c>
      <c r="Y42" s="3">
        <v>169</v>
      </c>
      <c r="Z42" s="3">
        <v>169</v>
      </c>
      <c r="AA42" s="3">
        <v>169</v>
      </c>
      <c r="AB42" s="3">
        <v>169</v>
      </c>
      <c r="AC42" s="4">
        <v>169</v>
      </c>
    </row>
    <row r="43" spans="1:29" ht="60" x14ac:dyDescent="0.25">
      <c r="A43" s="37">
        <v>128</v>
      </c>
      <c r="B43" s="31"/>
      <c r="C43" s="65" t="s">
        <v>70</v>
      </c>
      <c r="D43" s="65" t="s">
        <v>168</v>
      </c>
      <c r="E43" s="34" t="s">
        <v>164</v>
      </c>
      <c r="F43" s="34" t="s">
        <v>138</v>
      </c>
      <c r="G43" s="34" t="s">
        <v>137</v>
      </c>
      <c r="H43" s="35"/>
      <c r="I43" s="113" t="s">
        <v>207</v>
      </c>
      <c r="J43" s="115">
        <f t="shared" ref="J43" si="6">SUM(O43:AC43)</f>
        <v>340</v>
      </c>
      <c r="K43" s="36"/>
      <c r="L43" s="105">
        <v>45658</v>
      </c>
      <c r="M43" s="105">
        <v>49309</v>
      </c>
      <c r="N43" s="38" t="s">
        <v>50</v>
      </c>
      <c r="O43" s="1"/>
      <c r="P43" s="2"/>
      <c r="Q43" s="2"/>
      <c r="R43" s="2"/>
      <c r="S43" s="2"/>
      <c r="T43" s="3">
        <v>34</v>
      </c>
      <c r="U43" s="3">
        <v>34</v>
      </c>
      <c r="V43" s="3">
        <v>34</v>
      </c>
      <c r="W43" s="3">
        <v>34</v>
      </c>
      <c r="X43" s="3">
        <v>34</v>
      </c>
      <c r="Y43" s="3">
        <v>34</v>
      </c>
      <c r="Z43" s="3">
        <v>34</v>
      </c>
      <c r="AA43" s="3">
        <v>34</v>
      </c>
      <c r="AB43" s="3">
        <v>34</v>
      </c>
      <c r="AC43" s="4">
        <v>34</v>
      </c>
    </row>
    <row r="44" spans="1:29" ht="60" x14ac:dyDescent="0.25">
      <c r="A44" s="37">
        <v>129</v>
      </c>
      <c r="B44" s="31"/>
      <c r="C44" s="65" t="s">
        <v>70</v>
      </c>
      <c r="D44" s="65" t="s">
        <v>170</v>
      </c>
      <c r="E44" s="34" t="s">
        <v>164</v>
      </c>
      <c r="F44" s="34" t="s">
        <v>138</v>
      </c>
      <c r="G44" s="34" t="s">
        <v>137</v>
      </c>
      <c r="H44" s="35"/>
      <c r="I44" s="113" t="s">
        <v>207</v>
      </c>
      <c r="J44" s="115">
        <f t="shared" ref="J44" si="7">SUM(O44:AC44)</f>
        <v>340</v>
      </c>
      <c r="K44" s="36"/>
      <c r="L44" s="105">
        <v>45658</v>
      </c>
      <c r="M44" s="105">
        <v>49309</v>
      </c>
      <c r="N44" s="38" t="s">
        <v>50</v>
      </c>
      <c r="O44" s="1"/>
      <c r="P44" s="2"/>
      <c r="Q44" s="2"/>
      <c r="R44" s="2"/>
      <c r="S44" s="2"/>
      <c r="T44" s="3">
        <v>34</v>
      </c>
      <c r="U44" s="3">
        <v>34</v>
      </c>
      <c r="V44" s="3">
        <v>34</v>
      </c>
      <c r="W44" s="3">
        <v>34</v>
      </c>
      <c r="X44" s="3">
        <v>34</v>
      </c>
      <c r="Y44" s="3">
        <v>34</v>
      </c>
      <c r="Z44" s="3">
        <v>34</v>
      </c>
      <c r="AA44" s="3">
        <v>34</v>
      </c>
      <c r="AB44" s="3">
        <v>34</v>
      </c>
      <c r="AC44" s="4">
        <v>34</v>
      </c>
    </row>
    <row r="45" spans="1:29" x14ac:dyDescent="0.25">
      <c r="A45" s="48"/>
      <c r="B45" s="49" t="s">
        <v>2</v>
      </c>
      <c r="C45" s="44"/>
      <c r="D45" s="44"/>
      <c r="E45" s="44"/>
      <c r="F45" s="44"/>
      <c r="G45" s="44"/>
      <c r="H45" s="50"/>
      <c r="I45" s="111"/>
      <c r="J45" s="124"/>
      <c r="K45" s="50"/>
      <c r="L45" s="109"/>
      <c r="M45" s="10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1"/>
    </row>
    <row r="46" spans="1:29" ht="45" x14ac:dyDescent="0.25">
      <c r="A46" s="30">
        <v>6</v>
      </c>
      <c r="B46" s="31"/>
      <c r="C46" s="65" t="s">
        <v>239</v>
      </c>
      <c r="D46" s="65" t="s">
        <v>240</v>
      </c>
      <c r="E46" s="34" t="s">
        <v>143</v>
      </c>
      <c r="F46" s="34" t="s">
        <v>141</v>
      </c>
      <c r="G46" s="34" t="s">
        <v>142</v>
      </c>
      <c r="H46" s="35"/>
      <c r="I46" s="113" t="s">
        <v>207</v>
      </c>
      <c r="J46" s="115">
        <f t="shared" ref="J46:J51" si="8">SUM(O46:AC46)</f>
        <v>797</v>
      </c>
      <c r="K46" s="36"/>
      <c r="L46" s="106">
        <v>43831</v>
      </c>
      <c r="M46" s="107">
        <v>44196</v>
      </c>
      <c r="N46" s="38" t="s">
        <v>49</v>
      </c>
      <c r="O46" s="1">
        <v>797</v>
      </c>
      <c r="P46" s="2"/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7</v>
      </c>
      <c r="B47" s="31"/>
      <c r="C47" s="65" t="s">
        <v>68</v>
      </c>
      <c r="D47" s="65" t="s">
        <v>241</v>
      </c>
      <c r="E47" s="34" t="s">
        <v>143</v>
      </c>
      <c r="F47" s="34" t="s">
        <v>141</v>
      </c>
      <c r="G47" s="34" t="s">
        <v>142</v>
      </c>
      <c r="H47" s="35"/>
      <c r="I47" s="113" t="s">
        <v>207</v>
      </c>
      <c r="J47" s="115">
        <f t="shared" si="8"/>
        <v>167</v>
      </c>
      <c r="K47" s="36"/>
      <c r="L47" s="106">
        <v>43831</v>
      </c>
      <c r="M47" s="107">
        <v>44196</v>
      </c>
      <c r="N47" s="38" t="s">
        <v>49</v>
      </c>
      <c r="O47" s="1">
        <v>167</v>
      </c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8</v>
      </c>
      <c r="B48" s="31"/>
      <c r="C48" s="65" t="s">
        <v>69</v>
      </c>
      <c r="D48" s="65" t="s">
        <v>241</v>
      </c>
      <c r="E48" s="34" t="s">
        <v>143</v>
      </c>
      <c r="F48" s="34" t="s">
        <v>141</v>
      </c>
      <c r="G48" s="34" t="s">
        <v>142</v>
      </c>
      <c r="H48" s="35"/>
      <c r="I48" s="113" t="s">
        <v>207</v>
      </c>
      <c r="J48" s="115">
        <f t="shared" si="8"/>
        <v>31</v>
      </c>
      <c r="K48" s="36"/>
      <c r="L48" s="106">
        <v>43831</v>
      </c>
      <c r="M48" s="107">
        <v>44196</v>
      </c>
      <c r="N48" s="38" t="s">
        <v>49</v>
      </c>
      <c r="O48" s="1">
        <v>31</v>
      </c>
      <c r="P48" s="2"/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9</v>
      </c>
      <c r="B49" s="31"/>
      <c r="C49" s="65" t="s">
        <v>70</v>
      </c>
      <c r="D49" s="65" t="s">
        <v>241</v>
      </c>
      <c r="E49" s="34" t="s">
        <v>143</v>
      </c>
      <c r="F49" s="34" t="s">
        <v>141</v>
      </c>
      <c r="G49" s="34" t="s">
        <v>142</v>
      </c>
      <c r="H49" s="35"/>
      <c r="I49" s="113" t="s">
        <v>207</v>
      </c>
      <c r="J49" s="115">
        <f t="shared" si="8"/>
        <v>28</v>
      </c>
      <c r="K49" s="36"/>
      <c r="L49" s="106">
        <v>43831</v>
      </c>
      <c r="M49" s="107">
        <v>44196</v>
      </c>
      <c r="N49" s="38" t="s">
        <v>49</v>
      </c>
      <c r="O49" s="1">
        <v>28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10</v>
      </c>
      <c r="B50" s="31"/>
      <c r="C50" s="65" t="s">
        <v>67</v>
      </c>
      <c r="D50" s="65" t="s">
        <v>241</v>
      </c>
      <c r="E50" s="34" t="s">
        <v>143</v>
      </c>
      <c r="F50" s="34" t="s">
        <v>141</v>
      </c>
      <c r="G50" s="34" t="s">
        <v>142</v>
      </c>
      <c r="H50" s="35"/>
      <c r="I50" s="113" t="s">
        <v>207</v>
      </c>
      <c r="J50" s="115">
        <f t="shared" si="8"/>
        <v>19</v>
      </c>
      <c r="K50" s="36"/>
      <c r="L50" s="106">
        <v>43831</v>
      </c>
      <c r="M50" s="107">
        <v>44196</v>
      </c>
      <c r="N50" s="38" t="s">
        <v>49</v>
      </c>
      <c r="O50" s="1">
        <v>19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0">
        <v>11</v>
      </c>
      <c r="B51" s="31"/>
      <c r="C51" s="65" t="s">
        <v>67</v>
      </c>
      <c r="D51" s="65" t="s">
        <v>242</v>
      </c>
      <c r="E51" s="34" t="s">
        <v>143</v>
      </c>
      <c r="F51" s="34" t="s">
        <v>141</v>
      </c>
      <c r="G51" s="34" t="s">
        <v>142</v>
      </c>
      <c r="H51" s="35"/>
      <c r="I51" s="113" t="s">
        <v>207</v>
      </c>
      <c r="J51" s="115">
        <f t="shared" si="8"/>
        <v>10</v>
      </c>
      <c r="K51" s="36"/>
      <c r="L51" s="106">
        <v>43831</v>
      </c>
      <c r="M51" s="107">
        <v>44196</v>
      </c>
      <c r="N51" s="38" t="s">
        <v>49</v>
      </c>
      <c r="O51" s="1">
        <v>10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7">
        <v>51</v>
      </c>
      <c r="B52" s="31"/>
      <c r="C52" s="65" t="s">
        <v>95</v>
      </c>
      <c r="D52" s="65" t="s">
        <v>215</v>
      </c>
      <c r="E52" s="34" t="s">
        <v>143</v>
      </c>
      <c r="F52" s="34" t="s">
        <v>141</v>
      </c>
      <c r="G52" s="34" t="s">
        <v>142</v>
      </c>
      <c r="H52" s="35"/>
      <c r="I52" s="113" t="s">
        <v>207</v>
      </c>
      <c r="J52" s="115">
        <f t="shared" ref="J52:J53" si="9">SUM(O52:AC52)</f>
        <v>130</v>
      </c>
      <c r="K52" s="36"/>
      <c r="L52" s="106">
        <v>44197</v>
      </c>
      <c r="M52" s="107">
        <v>44561</v>
      </c>
      <c r="N52" s="38" t="s">
        <v>74</v>
      </c>
      <c r="O52" s="1"/>
      <c r="P52" s="2">
        <v>130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7">
        <v>52</v>
      </c>
      <c r="B53" s="31"/>
      <c r="C53" s="65" t="s">
        <v>97</v>
      </c>
      <c r="D53" s="137" t="s">
        <v>216</v>
      </c>
      <c r="E53" s="34" t="s">
        <v>143</v>
      </c>
      <c r="F53" s="34" t="s">
        <v>141</v>
      </c>
      <c r="G53" s="34" t="s">
        <v>142</v>
      </c>
      <c r="H53" s="35"/>
      <c r="I53" s="113" t="s">
        <v>207</v>
      </c>
      <c r="J53" s="115">
        <f t="shared" si="9"/>
        <v>47</v>
      </c>
      <c r="K53" s="36"/>
      <c r="L53" s="106">
        <v>44197</v>
      </c>
      <c r="M53" s="107">
        <v>44561</v>
      </c>
      <c r="N53" s="38" t="s">
        <v>74</v>
      </c>
      <c r="O53" s="1"/>
      <c r="P53" s="2">
        <v>47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7">
        <v>53</v>
      </c>
      <c r="B54" s="31"/>
      <c r="C54" s="65" t="s">
        <v>99</v>
      </c>
      <c r="D54" s="137" t="s">
        <v>235</v>
      </c>
      <c r="E54" s="34" t="s">
        <v>140</v>
      </c>
      <c r="F54" s="34" t="s">
        <v>141</v>
      </c>
      <c r="G54" s="34" t="s">
        <v>142</v>
      </c>
      <c r="H54" s="35"/>
      <c r="I54" s="113" t="s">
        <v>207</v>
      </c>
      <c r="J54" s="115">
        <f t="shared" ref="J54" si="10">SUM(O54:AC54)</f>
        <v>252</v>
      </c>
      <c r="K54" s="36"/>
      <c r="L54" s="106">
        <v>44197</v>
      </c>
      <c r="M54" s="107">
        <v>44561</v>
      </c>
      <c r="N54" s="38" t="s">
        <v>74</v>
      </c>
      <c r="O54" s="1"/>
      <c r="P54" s="2">
        <v>252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7">
        <v>56</v>
      </c>
      <c r="B55" s="31"/>
      <c r="C55" s="65" t="s">
        <v>96</v>
      </c>
      <c r="D55" s="65" t="s">
        <v>195</v>
      </c>
      <c r="E55" s="34" t="s">
        <v>143</v>
      </c>
      <c r="F55" s="34" t="s">
        <v>141</v>
      </c>
      <c r="G55" s="34" t="s">
        <v>142</v>
      </c>
      <c r="H55" s="35"/>
      <c r="I55" s="113" t="s">
        <v>207</v>
      </c>
      <c r="J55" s="115">
        <f t="shared" ref="J55" si="11">SUM(O55:AC55)</f>
        <v>54</v>
      </c>
      <c r="K55" s="35"/>
      <c r="L55" s="106">
        <v>44197</v>
      </c>
      <c r="M55" s="107">
        <v>44561</v>
      </c>
      <c r="N55" s="38" t="s">
        <v>74</v>
      </c>
      <c r="O55" s="1"/>
      <c r="P55" s="2">
        <v>54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7">
        <v>57</v>
      </c>
      <c r="B56" s="31"/>
      <c r="C56" s="65" t="s">
        <v>103</v>
      </c>
      <c r="D56" s="65" t="s">
        <v>93</v>
      </c>
      <c r="E56" s="34" t="s">
        <v>140</v>
      </c>
      <c r="F56" s="34" t="s">
        <v>141</v>
      </c>
      <c r="G56" s="34" t="s">
        <v>142</v>
      </c>
      <c r="H56" s="35"/>
      <c r="I56" s="113" t="s">
        <v>207</v>
      </c>
      <c r="J56" s="115">
        <f>SUM(O56:AC56)</f>
        <v>33</v>
      </c>
      <c r="K56" s="35"/>
      <c r="L56" s="105">
        <v>44197</v>
      </c>
      <c r="M56" s="105">
        <v>44561</v>
      </c>
      <c r="N56" s="38" t="s">
        <v>74</v>
      </c>
      <c r="O56" s="1"/>
      <c r="P56" s="2">
        <v>33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7">
        <v>58</v>
      </c>
      <c r="B57" s="31"/>
      <c r="C57" s="65" t="s">
        <v>103</v>
      </c>
      <c r="D57" s="65" t="s">
        <v>195</v>
      </c>
      <c r="E57" s="34" t="s">
        <v>143</v>
      </c>
      <c r="F57" s="34" t="s">
        <v>141</v>
      </c>
      <c r="G57" s="34" t="s">
        <v>142</v>
      </c>
      <c r="H57" s="35"/>
      <c r="I57" s="113" t="s">
        <v>207</v>
      </c>
      <c r="J57" s="115">
        <f>SUM(O57:AC57)</f>
        <v>158</v>
      </c>
      <c r="K57" s="35"/>
      <c r="L57" s="105">
        <v>44197</v>
      </c>
      <c r="M57" s="105">
        <v>44561</v>
      </c>
      <c r="N57" s="38" t="s">
        <v>74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7">
        <v>59</v>
      </c>
      <c r="B58" s="31"/>
      <c r="C58" s="65" t="s">
        <v>99</v>
      </c>
      <c r="D58" s="65" t="s">
        <v>105</v>
      </c>
      <c r="E58" s="34" t="s">
        <v>140</v>
      </c>
      <c r="F58" s="34" t="s">
        <v>141</v>
      </c>
      <c r="G58" s="34" t="s">
        <v>142</v>
      </c>
      <c r="H58" s="35"/>
      <c r="I58" s="113" t="s">
        <v>207</v>
      </c>
      <c r="J58" s="115">
        <f t="shared" ref="J58:J59" si="12">SUM(O58:AC58)</f>
        <v>63</v>
      </c>
      <c r="K58" s="35"/>
      <c r="L58" s="106">
        <v>44197</v>
      </c>
      <c r="M58" s="107">
        <v>44561</v>
      </c>
      <c r="N58" s="38" t="s">
        <v>74</v>
      </c>
      <c r="O58" s="1"/>
      <c r="P58" s="2">
        <v>63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7">
        <v>60</v>
      </c>
      <c r="B59" s="31"/>
      <c r="C59" s="65" t="s">
        <v>99</v>
      </c>
      <c r="D59" s="65" t="s">
        <v>195</v>
      </c>
      <c r="E59" s="34" t="s">
        <v>143</v>
      </c>
      <c r="F59" s="34" t="s">
        <v>141</v>
      </c>
      <c r="G59" s="34" t="s">
        <v>142</v>
      </c>
      <c r="H59" s="35"/>
      <c r="I59" s="113" t="s">
        <v>207</v>
      </c>
      <c r="J59" s="115">
        <f t="shared" si="12"/>
        <v>54</v>
      </c>
      <c r="K59" s="35"/>
      <c r="L59" s="106">
        <v>44197</v>
      </c>
      <c r="M59" s="107">
        <v>44561</v>
      </c>
      <c r="N59" s="38" t="s">
        <v>74</v>
      </c>
      <c r="O59" s="1"/>
      <c r="P59" s="2">
        <v>54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7">
        <v>63</v>
      </c>
      <c r="B60" s="31"/>
      <c r="C60" s="65" t="s">
        <v>108</v>
      </c>
      <c r="D60" s="65" t="s">
        <v>195</v>
      </c>
      <c r="E60" s="34" t="s">
        <v>143</v>
      </c>
      <c r="F60" s="34" t="s">
        <v>141</v>
      </c>
      <c r="G60" s="34" t="s">
        <v>142</v>
      </c>
      <c r="H60" s="35"/>
      <c r="I60" s="113" t="s">
        <v>207</v>
      </c>
      <c r="J60" s="115">
        <f t="shared" ref="J60:J70" si="13">SUM(O60:AC60)</f>
        <v>158</v>
      </c>
      <c r="K60" s="35"/>
      <c r="L60" s="105">
        <v>44197</v>
      </c>
      <c r="M60" s="105">
        <v>44561</v>
      </c>
      <c r="N60" s="38" t="s">
        <v>74</v>
      </c>
      <c r="O60" s="1"/>
      <c r="P60" s="2">
        <v>158</v>
      </c>
      <c r="Q60" s="2"/>
      <c r="R60" s="2"/>
      <c r="S60" s="2"/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37">
        <v>64</v>
      </c>
      <c r="B61" s="31"/>
      <c r="C61" s="65" t="s">
        <v>67</v>
      </c>
      <c r="D61" s="65" t="s">
        <v>169</v>
      </c>
      <c r="E61" s="34" t="s">
        <v>143</v>
      </c>
      <c r="F61" s="34" t="s">
        <v>141</v>
      </c>
      <c r="G61" s="34" t="s">
        <v>142</v>
      </c>
      <c r="H61" s="35"/>
      <c r="I61" s="113" t="s">
        <v>207</v>
      </c>
      <c r="J61" s="115">
        <f t="shared" si="13"/>
        <v>140</v>
      </c>
      <c r="K61" s="36"/>
      <c r="L61" s="105">
        <v>44197</v>
      </c>
      <c r="M61" s="105">
        <v>45657</v>
      </c>
      <c r="N61" s="59" t="s">
        <v>74</v>
      </c>
      <c r="O61" s="1"/>
      <c r="P61" s="2">
        <v>35</v>
      </c>
      <c r="Q61" s="2">
        <v>35</v>
      </c>
      <c r="R61" s="2">
        <v>35</v>
      </c>
      <c r="S61" s="2">
        <v>35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37">
        <v>65</v>
      </c>
      <c r="B62" s="31"/>
      <c r="C62" s="65" t="s">
        <v>67</v>
      </c>
      <c r="D62" s="65" t="s">
        <v>171</v>
      </c>
      <c r="E62" s="34" t="s">
        <v>143</v>
      </c>
      <c r="F62" s="34" t="s">
        <v>141</v>
      </c>
      <c r="G62" s="34" t="s">
        <v>142</v>
      </c>
      <c r="H62" s="35"/>
      <c r="I62" s="113" t="s">
        <v>207</v>
      </c>
      <c r="J62" s="115">
        <f t="shared" si="13"/>
        <v>140</v>
      </c>
      <c r="K62" s="36"/>
      <c r="L62" s="105">
        <v>44197</v>
      </c>
      <c r="M62" s="105">
        <v>45657</v>
      </c>
      <c r="N62" s="59" t="s">
        <v>74</v>
      </c>
      <c r="O62" s="1"/>
      <c r="P62" s="2">
        <v>35</v>
      </c>
      <c r="Q62" s="2">
        <v>35</v>
      </c>
      <c r="R62" s="2">
        <v>35</v>
      </c>
      <c r="S62" s="2">
        <v>35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37">
        <v>66</v>
      </c>
      <c r="B63" s="31"/>
      <c r="C63" s="65" t="s">
        <v>68</v>
      </c>
      <c r="D63" s="65" t="s">
        <v>169</v>
      </c>
      <c r="E63" s="34" t="s">
        <v>143</v>
      </c>
      <c r="F63" s="34" t="s">
        <v>141</v>
      </c>
      <c r="G63" s="34" t="s">
        <v>142</v>
      </c>
      <c r="H63" s="35"/>
      <c r="I63" s="113" t="s">
        <v>207</v>
      </c>
      <c r="J63" s="115">
        <f t="shared" si="13"/>
        <v>312</v>
      </c>
      <c r="K63" s="36"/>
      <c r="L63" s="105">
        <v>44197</v>
      </c>
      <c r="M63" s="105">
        <v>45657</v>
      </c>
      <c r="N63" s="59" t="s">
        <v>74</v>
      </c>
      <c r="O63" s="1"/>
      <c r="P63" s="2">
        <v>78</v>
      </c>
      <c r="Q63" s="2">
        <v>78</v>
      </c>
      <c r="R63" s="2">
        <v>78</v>
      </c>
      <c r="S63" s="2">
        <v>78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37">
        <v>67</v>
      </c>
      <c r="B64" s="31"/>
      <c r="C64" s="65" t="s">
        <v>68</v>
      </c>
      <c r="D64" s="65" t="s">
        <v>171</v>
      </c>
      <c r="E64" s="34" t="s">
        <v>143</v>
      </c>
      <c r="F64" s="34" t="s">
        <v>141</v>
      </c>
      <c r="G64" s="34" t="s">
        <v>142</v>
      </c>
      <c r="H64" s="35"/>
      <c r="I64" s="113" t="s">
        <v>207</v>
      </c>
      <c r="J64" s="115">
        <f t="shared" si="13"/>
        <v>312</v>
      </c>
      <c r="K64" s="36"/>
      <c r="L64" s="105">
        <v>44197</v>
      </c>
      <c r="M64" s="105">
        <v>45657</v>
      </c>
      <c r="N64" s="59" t="s">
        <v>74</v>
      </c>
      <c r="O64" s="1"/>
      <c r="P64" s="2">
        <v>78</v>
      </c>
      <c r="Q64" s="2">
        <v>78</v>
      </c>
      <c r="R64" s="2">
        <v>78</v>
      </c>
      <c r="S64" s="2">
        <v>78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37">
        <v>68</v>
      </c>
      <c r="B65" s="31"/>
      <c r="C65" s="65" t="s">
        <v>69</v>
      </c>
      <c r="D65" s="65" t="s">
        <v>169</v>
      </c>
      <c r="E65" s="34" t="s">
        <v>143</v>
      </c>
      <c r="F65" s="34" t="s">
        <v>141</v>
      </c>
      <c r="G65" s="34" t="s">
        <v>142</v>
      </c>
      <c r="H65" s="35"/>
      <c r="I65" s="113" t="s">
        <v>207</v>
      </c>
      <c r="J65" s="115">
        <f t="shared" si="13"/>
        <v>276</v>
      </c>
      <c r="K65" s="36"/>
      <c r="L65" s="105">
        <v>44197</v>
      </c>
      <c r="M65" s="105">
        <v>45657</v>
      </c>
      <c r="N65" s="59" t="s">
        <v>74</v>
      </c>
      <c r="O65" s="1"/>
      <c r="P65" s="2">
        <v>69</v>
      </c>
      <c r="Q65" s="2">
        <v>69</v>
      </c>
      <c r="R65" s="2">
        <v>69</v>
      </c>
      <c r="S65" s="2">
        <v>69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37">
        <v>69</v>
      </c>
      <c r="B66" s="31"/>
      <c r="C66" s="65" t="s">
        <v>69</v>
      </c>
      <c r="D66" s="65" t="s">
        <v>171</v>
      </c>
      <c r="E66" s="34" t="s">
        <v>143</v>
      </c>
      <c r="F66" s="34" t="s">
        <v>141</v>
      </c>
      <c r="G66" s="34" t="s">
        <v>142</v>
      </c>
      <c r="H66" s="35"/>
      <c r="I66" s="113" t="s">
        <v>207</v>
      </c>
      <c r="J66" s="115">
        <f t="shared" si="13"/>
        <v>276</v>
      </c>
      <c r="K66" s="36"/>
      <c r="L66" s="105">
        <v>44197</v>
      </c>
      <c r="M66" s="105">
        <v>45657</v>
      </c>
      <c r="N66" s="59" t="s">
        <v>74</v>
      </c>
      <c r="O66" s="1"/>
      <c r="P66" s="2">
        <v>69</v>
      </c>
      <c r="Q66" s="2">
        <v>69</v>
      </c>
      <c r="R66" s="2">
        <v>69</v>
      </c>
      <c r="S66" s="2">
        <v>69</v>
      </c>
      <c r="T66" s="3"/>
      <c r="U66" s="3"/>
      <c r="V66" s="3"/>
      <c r="W66" s="3"/>
      <c r="X66" s="3"/>
      <c r="Y66" s="3"/>
      <c r="Z66" s="3"/>
      <c r="AA66" s="3"/>
      <c r="AB66" s="3"/>
      <c r="AC66" s="23"/>
    </row>
    <row r="67" spans="1:29" ht="45" x14ac:dyDescent="0.25">
      <c r="A67" s="37">
        <v>70</v>
      </c>
      <c r="B67" s="31"/>
      <c r="C67" s="65" t="s">
        <v>66</v>
      </c>
      <c r="D67" s="65" t="s">
        <v>169</v>
      </c>
      <c r="E67" s="34" t="s">
        <v>143</v>
      </c>
      <c r="F67" s="34" t="s">
        <v>141</v>
      </c>
      <c r="G67" s="34" t="s">
        <v>142</v>
      </c>
      <c r="H67" s="35"/>
      <c r="I67" s="113" t="s">
        <v>207</v>
      </c>
      <c r="J67" s="115">
        <f t="shared" si="13"/>
        <v>452</v>
      </c>
      <c r="K67" s="36"/>
      <c r="L67" s="105">
        <v>44197</v>
      </c>
      <c r="M67" s="105">
        <v>45657</v>
      </c>
      <c r="N67" s="59" t="s">
        <v>74</v>
      </c>
      <c r="O67" s="1"/>
      <c r="P67" s="2">
        <v>113</v>
      </c>
      <c r="Q67" s="2">
        <v>113</v>
      </c>
      <c r="R67" s="2">
        <v>113</v>
      </c>
      <c r="S67" s="2">
        <v>113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7">
        <v>71</v>
      </c>
      <c r="B68" s="31"/>
      <c r="C68" s="65" t="s">
        <v>66</v>
      </c>
      <c r="D68" s="65" t="s">
        <v>171</v>
      </c>
      <c r="E68" s="34" t="s">
        <v>143</v>
      </c>
      <c r="F68" s="34" t="s">
        <v>141</v>
      </c>
      <c r="G68" s="34" t="s">
        <v>142</v>
      </c>
      <c r="H68" s="35"/>
      <c r="I68" s="113" t="s">
        <v>207</v>
      </c>
      <c r="J68" s="115">
        <f t="shared" si="13"/>
        <v>656</v>
      </c>
      <c r="K68" s="36"/>
      <c r="L68" s="105">
        <v>44197</v>
      </c>
      <c r="M68" s="105">
        <v>45657</v>
      </c>
      <c r="N68" s="59" t="s">
        <v>74</v>
      </c>
      <c r="O68" s="1"/>
      <c r="P68" s="2">
        <v>164</v>
      </c>
      <c r="Q68" s="2">
        <v>164</v>
      </c>
      <c r="R68" s="2">
        <v>164</v>
      </c>
      <c r="S68" s="2">
        <v>164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7">
        <v>72</v>
      </c>
      <c r="B69" s="31"/>
      <c r="C69" s="65" t="s">
        <v>70</v>
      </c>
      <c r="D69" s="65" t="s">
        <v>169</v>
      </c>
      <c r="E69" s="34" t="s">
        <v>143</v>
      </c>
      <c r="F69" s="34" t="s">
        <v>141</v>
      </c>
      <c r="G69" s="34" t="s">
        <v>142</v>
      </c>
      <c r="H69" s="35"/>
      <c r="I69" s="113" t="s">
        <v>207</v>
      </c>
      <c r="J69" s="115">
        <f t="shared" si="13"/>
        <v>156</v>
      </c>
      <c r="K69" s="36"/>
      <c r="L69" s="105">
        <v>44197</v>
      </c>
      <c r="M69" s="105">
        <v>45657</v>
      </c>
      <c r="N69" s="59" t="s">
        <v>74</v>
      </c>
      <c r="O69" s="1"/>
      <c r="P69" s="2">
        <v>39</v>
      </c>
      <c r="Q69" s="2">
        <v>39</v>
      </c>
      <c r="R69" s="2">
        <v>39</v>
      </c>
      <c r="S69" s="2">
        <v>39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7">
        <v>73</v>
      </c>
      <c r="B70" s="31"/>
      <c r="C70" s="65" t="s">
        <v>70</v>
      </c>
      <c r="D70" s="65" t="s">
        <v>171</v>
      </c>
      <c r="E70" s="34" t="s">
        <v>143</v>
      </c>
      <c r="F70" s="34" t="s">
        <v>141</v>
      </c>
      <c r="G70" s="34" t="s">
        <v>142</v>
      </c>
      <c r="H70" s="35"/>
      <c r="I70" s="113" t="s">
        <v>207</v>
      </c>
      <c r="J70" s="115">
        <f t="shared" si="13"/>
        <v>156</v>
      </c>
      <c r="K70" s="36"/>
      <c r="L70" s="105">
        <v>44197</v>
      </c>
      <c r="M70" s="105">
        <v>45657</v>
      </c>
      <c r="N70" s="59" t="s">
        <v>74</v>
      </c>
      <c r="O70" s="1"/>
      <c r="P70" s="2">
        <v>39</v>
      </c>
      <c r="Q70" s="2">
        <v>39</v>
      </c>
      <c r="R70" s="2">
        <v>39</v>
      </c>
      <c r="S70" s="2">
        <v>39</v>
      </c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7">
        <v>95</v>
      </c>
      <c r="B71" s="31"/>
      <c r="C71" s="65" t="s">
        <v>108</v>
      </c>
      <c r="D71" s="65" t="s">
        <v>93</v>
      </c>
      <c r="E71" s="34" t="s">
        <v>140</v>
      </c>
      <c r="F71" s="34" t="s">
        <v>141</v>
      </c>
      <c r="G71" s="34" t="s">
        <v>142</v>
      </c>
      <c r="H71" s="35"/>
      <c r="I71" s="113" t="s">
        <v>207</v>
      </c>
      <c r="J71" s="115">
        <f t="shared" ref="J71" si="14">SUM(O71:AC71)</f>
        <v>33</v>
      </c>
      <c r="K71" s="35"/>
      <c r="L71" s="105">
        <v>44562</v>
      </c>
      <c r="M71" s="105">
        <v>44926</v>
      </c>
      <c r="N71" s="38" t="s">
        <v>74</v>
      </c>
      <c r="O71" s="1"/>
      <c r="P71" s="2"/>
      <c r="Q71" s="2">
        <v>33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7">
        <v>106</v>
      </c>
      <c r="B72" s="31"/>
      <c r="C72" s="65" t="s">
        <v>100</v>
      </c>
      <c r="D72" s="65" t="s">
        <v>195</v>
      </c>
      <c r="E72" s="34" t="s">
        <v>143</v>
      </c>
      <c r="F72" s="34" t="s">
        <v>141</v>
      </c>
      <c r="G72" s="34" t="s">
        <v>142</v>
      </c>
      <c r="H72" s="35"/>
      <c r="I72" s="113" t="s">
        <v>207</v>
      </c>
      <c r="J72" s="115">
        <f>SUM(O72:AC72)</f>
        <v>54</v>
      </c>
      <c r="K72" s="35"/>
      <c r="L72" s="105">
        <v>45292</v>
      </c>
      <c r="M72" s="105">
        <v>45657</v>
      </c>
      <c r="N72" s="38" t="s">
        <v>74</v>
      </c>
      <c r="O72" s="1"/>
      <c r="P72" s="2"/>
      <c r="Q72" s="2"/>
      <c r="R72" s="2"/>
      <c r="S72" s="2">
        <v>54</v>
      </c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7">
        <v>131</v>
      </c>
      <c r="B73" s="31"/>
      <c r="C73" s="65" t="s">
        <v>101</v>
      </c>
      <c r="D73" s="65" t="s">
        <v>94</v>
      </c>
      <c r="E73" s="34" t="s">
        <v>140</v>
      </c>
      <c r="F73" s="34" t="s">
        <v>141</v>
      </c>
      <c r="G73" s="34" t="s">
        <v>142</v>
      </c>
      <c r="H73" s="35"/>
      <c r="I73" s="113" t="s">
        <v>207</v>
      </c>
      <c r="J73" s="115">
        <f t="shared" ref="J73:J76" si="15">SUM(O73:AC73)</f>
        <v>24</v>
      </c>
      <c r="K73" s="35"/>
      <c r="L73" s="105">
        <v>45658</v>
      </c>
      <c r="M73" s="105">
        <v>46022</v>
      </c>
      <c r="N73" s="38" t="s">
        <v>50</v>
      </c>
      <c r="O73" s="1"/>
      <c r="P73" s="2"/>
      <c r="Q73" s="2"/>
      <c r="R73" s="2"/>
      <c r="S73" s="2"/>
      <c r="T73" s="3">
        <v>24</v>
      </c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7">
        <v>132</v>
      </c>
      <c r="B74" s="31"/>
      <c r="C74" s="65" t="s">
        <v>101</v>
      </c>
      <c r="D74" s="65" t="s">
        <v>195</v>
      </c>
      <c r="E74" s="34" t="s">
        <v>143</v>
      </c>
      <c r="F74" s="34" t="s">
        <v>141</v>
      </c>
      <c r="G74" s="34" t="s">
        <v>142</v>
      </c>
      <c r="H74" s="35"/>
      <c r="I74" s="113" t="s">
        <v>207</v>
      </c>
      <c r="J74" s="115">
        <f t="shared" si="15"/>
        <v>54</v>
      </c>
      <c r="K74" s="35"/>
      <c r="L74" s="105">
        <v>45658</v>
      </c>
      <c r="M74" s="105">
        <v>46022</v>
      </c>
      <c r="N74" s="38" t="s">
        <v>50</v>
      </c>
      <c r="O74" s="1"/>
      <c r="P74" s="2"/>
      <c r="Q74" s="2"/>
      <c r="R74" s="2"/>
      <c r="S74" s="2"/>
      <c r="T74" s="3">
        <v>54</v>
      </c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37">
        <v>133</v>
      </c>
      <c r="B75" s="31"/>
      <c r="C75" s="65" t="s">
        <v>102</v>
      </c>
      <c r="D75" s="65" t="s">
        <v>94</v>
      </c>
      <c r="E75" s="34" t="s">
        <v>140</v>
      </c>
      <c r="F75" s="34" t="s">
        <v>141</v>
      </c>
      <c r="G75" s="34" t="s">
        <v>142</v>
      </c>
      <c r="H75" s="35"/>
      <c r="I75" s="113" t="s">
        <v>207</v>
      </c>
      <c r="J75" s="115">
        <f t="shared" si="15"/>
        <v>24</v>
      </c>
      <c r="K75" s="35"/>
      <c r="L75" s="105">
        <v>45658</v>
      </c>
      <c r="M75" s="105">
        <v>46022</v>
      </c>
      <c r="N75" s="38" t="s">
        <v>50</v>
      </c>
      <c r="O75" s="1"/>
      <c r="P75" s="2"/>
      <c r="Q75" s="2"/>
      <c r="R75" s="2"/>
      <c r="S75" s="2"/>
      <c r="T75" s="3">
        <v>24</v>
      </c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7">
        <v>134</v>
      </c>
      <c r="B76" s="31"/>
      <c r="C76" s="65" t="s">
        <v>102</v>
      </c>
      <c r="D76" s="65" t="s">
        <v>195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si="15"/>
        <v>54</v>
      </c>
      <c r="K76" s="35"/>
      <c r="L76" s="105">
        <v>45658</v>
      </c>
      <c r="M76" s="105">
        <v>46022</v>
      </c>
      <c r="N76" s="38" t="s">
        <v>50</v>
      </c>
      <c r="O76" s="1"/>
      <c r="P76" s="2"/>
      <c r="Q76" s="2"/>
      <c r="R76" s="2"/>
      <c r="S76" s="2"/>
      <c r="T76" s="3">
        <v>54</v>
      </c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37">
        <v>135</v>
      </c>
      <c r="B77" s="31"/>
      <c r="C77" s="65" t="s">
        <v>67</v>
      </c>
      <c r="D77" s="65" t="s">
        <v>169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 t="shared" ref="J77" si="16">SUM(O77:AC77)</f>
        <v>300</v>
      </c>
      <c r="K77" s="36"/>
      <c r="L77" s="105">
        <v>45658</v>
      </c>
      <c r="M77" s="105">
        <v>49309</v>
      </c>
      <c r="N77" s="38" t="s">
        <v>50</v>
      </c>
      <c r="O77" s="1"/>
      <c r="P77" s="2"/>
      <c r="Q77" s="2"/>
      <c r="R77" s="2"/>
      <c r="S77" s="2"/>
      <c r="T77" s="3">
        <v>30</v>
      </c>
      <c r="U77" s="3">
        <v>30</v>
      </c>
      <c r="V77" s="3">
        <v>30</v>
      </c>
      <c r="W77" s="3">
        <v>30</v>
      </c>
      <c r="X77" s="3">
        <v>30</v>
      </c>
      <c r="Y77" s="3">
        <v>30</v>
      </c>
      <c r="Z77" s="3">
        <v>30</v>
      </c>
      <c r="AA77" s="3">
        <v>30</v>
      </c>
      <c r="AB77" s="3">
        <v>30</v>
      </c>
      <c r="AC77" s="4">
        <v>30</v>
      </c>
    </row>
    <row r="78" spans="1:29" ht="45" x14ac:dyDescent="0.25">
      <c r="A78" s="37">
        <v>136</v>
      </c>
      <c r="B78" s="31"/>
      <c r="C78" s="65" t="s">
        <v>67</v>
      </c>
      <c r="D78" s="65" t="s">
        <v>171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 t="shared" ref="J78:J80" si="17">SUM(O78:AC78)</f>
        <v>300</v>
      </c>
      <c r="K78" s="36"/>
      <c r="L78" s="105">
        <v>45658</v>
      </c>
      <c r="M78" s="105">
        <v>49309</v>
      </c>
      <c r="N78" s="38" t="s">
        <v>50</v>
      </c>
      <c r="O78" s="1"/>
      <c r="P78" s="2"/>
      <c r="Q78" s="2"/>
      <c r="R78" s="2"/>
      <c r="S78" s="2"/>
      <c r="T78" s="3">
        <v>30</v>
      </c>
      <c r="U78" s="3">
        <v>30</v>
      </c>
      <c r="V78" s="3">
        <v>30</v>
      </c>
      <c r="W78" s="3">
        <v>30</v>
      </c>
      <c r="X78" s="3">
        <v>30</v>
      </c>
      <c r="Y78" s="3">
        <v>30</v>
      </c>
      <c r="Z78" s="3">
        <v>30</v>
      </c>
      <c r="AA78" s="3">
        <v>30</v>
      </c>
      <c r="AB78" s="3">
        <v>30</v>
      </c>
      <c r="AC78" s="4">
        <v>30</v>
      </c>
    </row>
    <row r="79" spans="1:29" ht="45" x14ac:dyDescent="0.25">
      <c r="A79" s="37">
        <v>137</v>
      </c>
      <c r="B79" s="31"/>
      <c r="C79" s="65" t="s">
        <v>68</v>
      </c>
      <c r="D79" s="65" t="s">
        <v>169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>SUM(O79:AC79)</f>
        <v>670</v>
      </c>
      <c r="K79" s="36"/>
      <c r="L79" s="105">
        <v>45658</v>
      </c>
      <c r="M79" s="105">
        <v>49309</v>
      </c>
      <c r="N79" s="38" t="s">
        <v>50</v>
      </c>
      <c r="O79" s="1"/>
      <c r="P79" s="2"/>
      <c r="Q79" s="2"/>
      <c r="R79" s="2"/>
      <c r="S79" s="2"/>
      <c r="T79" s="3">
        <v>67</v>
      </c>
      <c r="U79" s="3">
        <v>67</v>
      </c>
      <c r="V79" s="3">
        <v>67</v>
      </c>
      <c r="W79" s="3">
        <v>67</v>
      </c>
      <c r="X79" s="3">
        <v>67</v>
      </c>
      <c r="Y79" s="3">
        <v>67</v>
      </c>
      <c r="Z79" s="3">
        <v>67</v>
      </c>
      <c r="AA79" s="3">
        <v>67</v>
      </c>
      <c r="AB79" s="3">
        <v>67</v>
      </c>
      <c r="AC79" s="4">
        <v>67</v>
      </c>
    </row>
    <row r="80" spans="1:29" ht="45" x14ac:dyDescent="0.25">
      <c r="A80" s="37">
        <v>138</v>
      </c>
      <c r="B80" s="31"/>
      <c r="C80" s="65" t="s">
        <v>68</v>
      </c>
      <c r="D80" s="65" t="s">
        <v>171</v>
      </c>
      <c r="E80" s="34" t="s">
        <v>143</v>
      </c>
      <c r="F80" s="34" t="s">
        <v>141</v>
      </c>
      <c r="G80" s="34" t="s">
        <v>142</v>
      </c>
      <c r="H80" s="35"/>
      <c r="I80" s="113" t="s">
        <v>207</v>
      </c>
      <c r="J80" s="115">
        <f t="shared" si="17"/>
        <v>670</v>
      </c>
      <c r="K80" s="36"/>
      <c r="L80" s="105">
        <v>45658</v>
      </c>
      <c r="M80" s="105">
        <v>49309</v>
      </c>
      <c r="N80" s="38" t="s">
        <v>50</v>
      </c>
      <c r="O80" s="1"/>
      <c r="P80" s="2"/>
      <c r="Q80" s="2"/>
      <c r="R80" s="2"/>
      <c r="S80" s="2"/>
      <c r="T80" s="3">
        <v>67</v>
      </c>
      <c r="U80" s="3">
        <v>67</v>
      </c>
      <c r="V80" s="3">
        <v>67</v>
      </c>
      <c r="W80" s="3">
        <v>67</v>
      </c>
      <c r="X80" s="3">
        <v>67</v>
      </c>
      <c r="Y80" s="3">
        <v>67</v>
      </c>
      <c r="Z80" s="3">
        <v>67</v>
      </c>
      <c r="AA80" s="3">
        <v>67</v>
      </c>
      <c r="AB80" s="3">
        <v>67</v>
      </c>
      <c r="AC80" s="4">
        <v>67</v>
      </c>
    </row>
    <row r="81" spans="1:30" ht="45" x14ac:dyDescent="0.25">
      <c r="A81" s="37">
        <v>139</v>
      </c>
      <c r="B81" s="31"/>
      <c r="C81" s="65" t="s">
        <v>69</v>
      </c>
      <c r="D81" s="65" t="s">
        <v>169</v>
      </c>
      <c r="E81" s="34" t="s">
        <v>143</v>
      </c>
      <c r="F81" s="34" t="s">
        <v>141</v>
      </c>
      <c r="G81" s="34" t="s">
        <v>142</v>
      </c>
      <c r="H81" s="35"/>
      <c r="I81" s="113" t="s">
        <v>207</v>
      </c>
      <c r="J81" s="115">
        <f>SUM(O81:AC81)</f>
        <v>590</v>
      </c>
      <c r="K81" s="36"/>
      <c r="L81" s="105">
        <v>45658</v>
      </c>
      <c r="M81" s="105">
        <v>49309</v>
      </c>
      <c r="N81" s="38" t="s">
        <v>50</v>
      </c>
      <c r="O81" s="1"/>
      <c r="P81" s="2"/>
      <c r="Q81" s="2"/>
      <c r="R81" s="2"/>
      <c r="S81" s="2"/>
      <c r="T81" s="3">
        <v>59</v>
      </c>
      <c r="U81" s="3">
        <v>59</v>
      </c>
      <c r="V81" s="3">
        <v>59</v>
      </c>
      <c r="W81" s="3">
        <v>59</v>
      </c>
      <c r="X81" s="3">
        <v>59</v>
      </c>
      <c r="Y81" s="3">
        <v>59</v>
      </c>
      <c r="Z81" s="3">
        <v>59</v>
      </c>
      <c r="AA81" s="3">
        <v>59</v>
      </c>
      <c r="AB81" s="3">
        <v>59</v>
      </c>
      <c r="AC81" s="4">
        <v>59</v>
      </c>
    </row>
    <row r="82" spans="1:30" ht="45" x14ac:dyDescent="0.25">
      <c r="A82" s="37">
        <v>140</v>
      </c>
      <c r="B82" s="31"/>
      <c r="C82" s="65" t="s">
        <v>69</v>
      </c>
      <c r="D82" s="65" t="s">
        <v>171</v>
      </c>
      <c r="E82" s="34" t="s">
        <v>143</v>
      </c>
      <c r="F82" s="34" t="s">
        <v>141</v>
      </c>
      <c r="G82" s="34" t="s">
        <v>142</v>
      </c>
      <c r="H82" s="35"/>
      <c r="I82" s="113" t="s">
        <v>207</v>
      </c>
      <c r="J82" s="115">
        <f t="shared" ref="J82:J84" si="18">SUM(O82:AC82)</f>
        <v>590</v>
      </c>
      <c r="K82" s="36"/>
      <c r="L82" s="105">
        <v>45658</v>
      </c>
      <c r="M82" s="105">
        <v>49309</v>
      </c>
      <c r="N82" s="38" t="s">
        <v>50</v>
      </c>
      <c r="O82" s="1"/>
      <c r="P82" s="2"/>
      <c r="Q82" s="2"/>
      <c r="R82" s="2"/>
      <c r="S82" s="2"/>
      <c r="T82" s="3">
        <v>59</v>
      </c>
      <c r="U82" s="3">
        <v>59</v>
      </c>
      <c r="V82" s="3">
        <v>59</v>
      </c>
      <c r="W82" s="3">
        <v>59</v>
      </c>
      <c r="X82" s="3">
        <v>59</v>
      </c>
      <c r="Y82" s="3">
        <v>59</v>
      </c>
      <c r="Z82" s="3">
        <v>59</v>
      </c>
      <c r="AA82" s="3">
        <v>59</v>
      </c>
      <c r="AB82" s="3">
        <v>59</v>
      </c>
      <c r="AC82" s="4">
        <v>59</v>
      </c>
    </row>
    <row r="83" spans="1:30" ht="45" x14ac:dyDescent="0.25">
      <c r="A83" s="37">
        <v>141</v>
      </c>
      <c r="B83" s="31"/>
      <c r="C83" s="65" t="s">
        <v>66</v>
      </c>
      <c r="D83" s="65" t="s">
        <v>169</v>
      </c>
      <c r="E83" s="34" t="s">
        <v>143</v>
      </c>
      <c r="F83" s="34" t="s">
        <v>141</v>
      </c>
      <c r="G83" s="34" t="s">
        <v>142</v>
      </c>
      <c r="H83" s="35"/>
      <c r="I83" s="113" t="s">
        <v>207</v>
      </c>
      <c r="J83" s="115">
        <f>SUM(O83:AC83)</f>
        <v>1700</v>
      </c>
      <c r="K83" s="36"/>
      <c r="L83" s="105">
        <v>45658</v>
      </c>
      <c r="M83" s="105">
        <v>49309</v>
      </c>
      <c r="N83" s="38" t="s">
        <v>50</v>
      </c>
      <c r="O83" s="1"/>
      <c r="P83" s="2"/>
      <c r="Q83" s="2"/>
      <c r="R83" s="2"/>
      <c r="S83" s="2"/>
      <c r="T83" s="3">
        <v>170</v>
      </c>
      <c r="U83" s="3">
        <v>170</v>
      </c>
      <c r="V83" s="3">
        <v>170</v>
      </c>
      <c r="W83" s="3">
        <v>170</v>
      </c>
      <c r="X83" s="3">
        <v>170</v>
      </c>
      <c r="Y83" s="3">
        <v>170</v>
      </c>
      <c r="Z83" s="3">
        <v>170</v>
      </c>
      <c r="AA83" s="3">
        <v>170</v>
      </c>
      <c r="AB83" s="3">
        <v>170</v>
      </c>
      <c r="AC83" s="4">
        <v>170</v>
      </c>
    </row>
    <row r="84" spans="1:30" ht="45" x14ac:dyDescent="0.25">
      <c r="A84" s="37">
        <v>142</v>
      </c>
      <c r="B84" s="31"/>
      <c r="C84" s="65" t="s">
        <v>66</v>
      </c>
      <c r="D84" s="65" t="s">
        <v>171</v>
      </c>
      <c r="E84" s="34" t="s">
        <v>143</v>
      </c>
      <c r="F84" s="34" t="s">
        <v>141</v>
      </c>
      <c r="G84" s="34" t="s">
        <v>142</v>
      </c>
      <c r="H84" s="35"/>
      <c r="I84" s="113" t="s">
        <v>207</v>
      </c>
      <c r="J84" s="115">
        <f t="shared" si="18"/>
        <v>1690</v>
      </c>
      <c r="K84" s="36"/>
      <c r="L84" s="105">
        <v>45658</v>
      </c>
      <c r="M84" s="105">
        <v>49309</v>
      </c>
      <c r="N84" s="38" t="s">
        <v>50</v>
      </c>
      <c r="O84" s="1"/>
      <c r="P84" s="2"/>
      <c r="Q84" s="2"/>
      <c r="R84" s="2"/>
      <c r="S84" s="2"/>
      <c r="T84" s="3">
        <v>169</v>
      </c>
      <c r="U84" s="3">
        <v>169</v>
      </c>
      <c r="V84" s="3">
        <v>169</v>
      </c>
      <c r="W84" s="3">
        <v>169</v>
      </c>
      <c r="X84" s="3">
        <v>169</v>
      </c>
      <c r="Y84" s="3">
        <v>169</v>
      </c>
      <c r="Z84" s="3">
        <v>169</v>
      </c>
      <c r="AA84" s="3">
        <v>169</v>
      </c>
      <c r="AB84" s="3">
        <v>169</v>
      </c>
      <c r="AC84" s="4">
        <v>169</v>
      </c>
    </row>
    <row r="85" spans="1:30" ht="45" x14ac:dyDescent="0.25">
      <c r="A85" s="37">
        <v>143</v>
      </c>
      <c r="B85" s="31"/>
      <c r="C85" s="65" t="s">
        <v>70</v>
      </c>
      <c r="D85" s="65" t="s">
        <v>169</v>
      </c>
      <c r="E85" s="34" t="s">
        <v>143</v>
      </c>
      <c r="F85" s="34" t="s">
        <v>141</v>
      </c>
      <c r="G85" s="34" t="s">
        <v>142</v>
      </c>
      <c r="H85" s="35"/>
      <c r="I85" s="113" t="s">
        <v>207</v>
      </c>
      <c r="J85" s="115">
        <f>SUM(O85:AC85)</f>
        <v>340</v>
      </c>
      <c r="K85" s="36"/>
      <c r="L85" s="105">
        <v>45658</v>
      </c>
      <c r="M85" s="105">
        <v>49309</v>
      </c>
      <c r="N85" s="38" t="s">
        <v>50</v>
      </c>
      <c r="O85" s="1"/>
      <c r="P85" s="2"/>
      <c r="Q85" s="2"/>
      <c r="R85" s="2"/>
      <c r="S85" s="2"/>
      <c r="T85" s="3">
        <v>34</v>
      </c>
      <c r="U85" s="3">
        <v>34</v>
      </c>
      <c r="V85" s="3">
        <v>34</v>
      </c>
      <c r="W85" s="3">
        <v>34</v>
      </c>
      <c r="X85" s="3">
        <v>34</v>
      </c>
      <c r="Y85" s="3">
        <v>34</v>
      </c>
      <c r="Z85" s="3">
        <v>34</v>
      </c>
      <c r="AA85" s="3">
        <v>34</v>
      </c>
      <c r="AB85" s="3">
        <v>34</v>
      </c>
      <c r="AC85" s="4">
        <v>34</v>
      </c>
    </row>
    <row r="86" spans="1:30" ht="45" x14ac:dyDescent="0.25">
      <c r="A86" s="37">
        <v>144</v>
      </c>
      <c r="B86" s="31"/>
      <c r="C86" s="65" t="s">
        <v>70</v>
      </c>
      <c r="D86" s="65" t="s">
        <v>171</v>
      </c>
      <c r="E86" s="34" t="s">
        <v>143</v>
      </c>
      <c r="F86" s="34" t="s">
        <v>141</v>
      </c>
      <c r="G86" s="34" t="s">
        <v>142</v>
      </c>
      <c r="H86" s="35"/>
      <c r="I86" s="113" t="s">
        <v>207</v>
      </c>
      <c r="J86" s="115">
        <f>SUM(O86:AC86)</f>
        <v>340</v>
      </c>
      <c r="K86" s="36"/>
      <c r="L86" s="105">
        <v>45658</v>
      </c>
      <c r="M86" s="105">
        <v>49309</v>
      </c>
      <c r="N86" s="38" t="s">
        <v>50</v>
      </c>
      <c r="O86" s="1"/>
      <c r="P86" s="2"/>
      <c r="Q86" s="2"/>
      <c r="R86" s="2"/>
      <c r="S86" s="2"/>
      <c r="T86" s="3">
        <v>34</v>
      </c>
      <c r="U86" s="3">
        <v>34</v>
      </c>
      <c r="V86" s="3">
        <v>34</v>
      </c>
      <c r="W86" s="3">
        <v>34</v>
      </c>
      <c r="X86" s="3">
        <v>34</v>
      </c>
      <c r="Y86" s="3">
        <v>34</v>
      </c>
      <c r="Z86" s="3">
        <v>34</v>
      </c>
      <c r="AA86" s="3">
        <v>34</v>
      </c>
      <c r="AB86" s="3">
        <v>34</v>
      </c>
      <c r="AC86" s="4">
        <v>34</v>
      </c>
    </row>
    <row r="87" spans="1:30" ht="45" x14ac:dyDescent="0.25">
      <c r="A87" s="37">
        <v>153</v>
      </c>
      <c r="B87" s="31"/>
      <c r="C87" s="65" t="s">
        <v>96</v>
      </c>
      <c r="D87" s="65" t="s">
        <v>94</v>
      </c>
      <c r="E87" s="34" t="s">
        <v>140</v>
      </c>
      <c r="F87" s="34" t="s">
        <v>141</v>
      </c>
      <c r="G87" s="34" t="s">
        <v>142</v>
      </c>
      <c r="H87" s="35"/>
      <c r="I87" s="113" t="s">
        <v>207</v>
      </c>
      <c r="J87" s="115">
        <f t="shared" ref="J87" si="19">SUM(O87:AC87)</f>
        <v>24</v>
      </c>
      <c r="K87" s="35"/>
      <c r="L87" s="105">
        <v>46023</v>
      </c>
      <c r="M87" s="105">
        <v>46387</v>
      </c>
      <c r="N87" s="38" t="s">
        <v>50</v>
      </c>
      <c r="O87" s="1"/>
      <c r="P87" s="2"/>
      <c r="Q87" s="2"/>
      <c r="R87" s="2"/>
      <c r="S87" s="2"/>
      <c r="T87" s="3"/>
      <c r="U87" s="3">
        <v>24</v>
      </c>
      <c r="V87" s="3"/>
      <c r="W87" s="3"/>
      <c r="X87" s="3"/>
      <c r="Y87" s="3"/>
      <c r="Z87" s="3"/>
      <c r="AA87" s="3"/>
      <c r="AB87" s="3"/>
      <c r="AC87" s="4"/>
    </row>
    <row r="88" spans="1:30" ht="45" x14ac:dyDescent="0.25">
      <c r="A88" s="37">
        <v>167</v>
      </c>
      <c r="B88" s="31"/>
      <c r="C88" s="65" t="s">
        <v>111</v>
      </c>
      <c r="D88" s="65" t="s">
        <v>93</v>
      </c>
      <c r="E88" s="34" t="s">
        <v>140</v>
      </c>
      <c r="F88" s="34" t="s">
        <v>141</v>
      </c>
      <c r="G88" s="34" t="s">
        <v>142</v>
      </c>
      <c r="H88" s="35"/>
      <c r="I88" s="113" t="s">
        <v>207</v>
      </c>
      <c r="J88" s="115">
        <f t="shared" ref="J88:J93" si="20">SUM(O88:AC88)</f>
        <v>11</v>
      </c>
      <c r="K88" s="35"/>
      <c r="L88" s="105">
        <v>47119</v>
      </c>
      <c r="M88" s="105">
        <v>47483</v>
      </c>
      <c r="N88" s="38" t="s">
        <v>50</v>
      </c>
      <c r="O88" s="1"/>
      <c r="P88" s="2"/>
      <c r="Q88" s="2"/>
      <c r="R88" s="2"/>
      <c r="S88" s="2"/>
      <c r="T88" s="3"/>
      <c r="U88" s="3"/>
      <c r="V88" s="3"/>
      <c r="W88" s="3"/>
      <c r="X88" s="3">
        <v>11</v>
      </c>
      <c r="Y88" s="3"/>
      <c r="Z88" s="3"/>
      <c r="AA88" s="3"/>
      <c r="AB88" s="3"/>
      <c r="AC88" s="4"/>
    </row>
    <row r="89" spans="1:30" ht="45" x14ac:dyDescent="0.25">
      <c r="A89" s="37">
        <v>168</v>
      </c>
      <c r="B89" s="31"/>
      <c r="C89" s="65" t="s">
        <v>111</v>
      </c>
      <c r="D89" s="65" t="s">
        <v>195</v>
      </c>
      <c r="E89" s="34" t="s">
        <v>143</v>
      </c>
      <c r="F89" s="34" t="s">
        <v>141</v>
      </c>
      <c r="G89" s="34" t="s">
        <v>142</v>
      </c>
      <c r="H89" s="35"/>
      <c r="I89" s="113" t="s">
        <v>207</v>
      </c>
      <c r="J89" s="115">
        <f t="shared" si="20"/>
        <v>54</v>
      </c>
      <c r="K89" s="35"/>
      <c r="L89" s="105">
        <v>47119</v>
      </c>
      <c r="M89" s="105">
        <v>47483</v>
      </c>
      <c r="N89" s="38" t="s">
        <v>50</v>
      </c>
      <c r="O89" s="1"/>
      <c r="P89" s="2"/>
      <c r="Q89" s="2"/>
      <c r="R89" s="2"/>
      <c r="S89" s="2"/>
      <c r="T89" s="3"/>
      <c r="U89" s="3"/>
      <c r="V89" s="3"/>
      <c r="W89" s="3"/>
      <c r="X89" s="3">
        <v>54</v>
      </c>
      <c r="Y89" s="3"/>
      <c r="Z89" s="3"/>
      <c r="AA89" s="3"/>
      <c r="AB89" s="3"/>
      <c r="AC89" s="4"/>
    </row>
    <row r="90" spans="1:30" ht="45" x14ac:dyDescent="0.25">
      <c r="A90" s="37">
        <v>171</v>
      </c>
      <c r="B90" s="31"/>
      <c r="C90" s="65" t="s">
        <v>116</v>
      </c>
      <c r="D90" s="65" t="s">
        <v>93</v>
      </c>
      <c r="E90" s="34" t="s">
        <v>140</v>
      </c>
      <c r="F90" s="34" t="s">
        <v>141</v>
      </c>
      <c r="G90" s="34" t="s">
        <v>142</v>
      </c>
      <c r="H90" s="35"/>
      <c r="I90" s="113" t="s">
        <v>207</v>
      </c>
      <c r="J90" s="115">
        <f t="shared" si="20"/>
        <v>11</v>
      </c>
      <c r="K90" s="35"/>
      <c r="L90" s="105">
        <v>47484</v>
      </c>
      <c r="M90" s="105">
        <v>47848</v>
      </c>
      <c r="N90" s="38" t="s">
        <v>50</v>
      </c>
      <c r="O90" s="1"/>
      <c r="P90" s="2"/>
      <c r="Q90" s="2"/>
      <c r="R90" s="2"/>
      <c r="S90" s="2"/>
      <c r="T90" s="3"/>
      <c r="U90" s="3"/>
      <c r="V90" s="3"/>
      <c r="W90" s="3"/>
      <c r="X90" s="3"/>
      <c r="Y90" s="3">
        <v>11</v>
      </c>
      <c r="Z90" s="3"/>
      <c r="AA90" s="3"/>
      <c r="AB90" s="3"/>
      <c r="AC90" s="4"/>
    </row>
    <row r="91" spans="1:30" ht="45" x14ac:dyDescent="0.25">
      <c r="A91" s="37">
        <v>172</v>
      </c>
      <c r="B91" s="31"/>
      <c r="C91" s="65" t="s">
        <v>116</v>
      </c>
      <c r="D91" s="65" t="s">
        <v>195</v>
      </c>
      <c r="E91" s="34" t="s">
        <v>143</v>
      </c>
      <c r="F91" s="34" t="s">
        <v>141</v>
      </c>
      <c r="G91" s="34" t="s">
        <v>142</v>
      </c>
      <c r="H91" s="35"/>
      <c r="I91" s="113" t="s">
        <v>207</v>
      </c>
      <c r="J91" s="115">
        <f t="shared" si="20"/>
        <v>54</v>
      </c>
      <c r="K91" s="35"/>
      <c r="L91" s="105">
        <v>47484</v>
      </c>
      <c r="M91" s="105">
        <v>47848</v>
      </c>
      <c r="N91" s="38" t="s">
        <v>50</v>
      </c>
      <c r="O91" s="1"/>
      <c r="P91" s="2"/>
      <c r="Q91" s="2"/>
      <c r="R91" s="2"/>
      <c r="S91" s="2"/>
      <c r="T91" s="3"/>
      <c r="U91" s="3"/>
      <c r="V91" s="3"/>
      <c r="W91" s="3"/>
      <c r="X91" s="3"/>
      <c r="Y91" s="3">
        <v>54</v>
      </c>
      <c r="Z91" s="3"/>
      <c r="AA91" s="3"/>
      <c r="AB91" s="3"/>
      <c r="AC91" s="4"/>
    </row>
    <row r="92" spans="1:30" ht="45" x14ac:dyDescent="0.25">
      <c r="A92" s="37">
        <v>174</v>
      </c>
      <c r="B92" s="31"/>
      <c r="C92" s="65" t="s">
        <v>117</v>
      </c>
      <c r="D92" s="65" t="s">
        <v>93</v>
      </c>
      <c r="E92" s="34" t="s">
        <v>140</v>
      </c>
      <c r="F92" s="34" t="s">
        <v>141</v>
      </c>
      <c r="G92" s="34" t="s">
        <v>142</v>
      </c>
      <c r="H92" s="35"/>
      <c r="I92" s="113" t="s">
        <v>207</v>
      </c>
      <c r="J92" s="115">
        <f t="shared" si="20"/>
        <v>22</v>
      </c>
      <c r="K92" s="35"/>
      <c r="L92" s="105">
        <v>47849</v>
      </c>
      <c r="M92" s="105">
        <v>48579</v>
      </c>
      <c r="N92" s="38" t="s">
        <v>50</v>
      </c>
      <c r="O92" s="1"/>
      <c r="P92" s="2"/>
      <c r="Q92" s="2"/>
      <c r="R92" s="2"/>
      <c r="S92" s="2"/>
      <c r="T92" s="3"/>
      <c r="U92" s="3"/>
      <c r="V92" s="3"/>
      <c r="W92" s="3"/>
      <c r="X92" s="3"/>
      <c r="Y92" s="3"/>
      <c r="Z92" s="3">
        <v>11</v>
      </c>
      <c r="AA92" s="3">
        <v>11</v>
      </c>
      <c r="AB92" s="3"/>
      <c r="AC92" s="4"/>
    </row>
    <row r="93" spans="1:30" ht="45" x14ac:dyDescent="0.25">
      <c r="A93" s="37">
        <v>175</v>
      </c>
      <c r="B93" s="31"/>
      <c r="C93" s="65" t="s">
        <v>117</v>
      </c>
      <c r="D93" s="65" t="s">
        <v>195</v>
      </c>
      <c r="E93" s="34" t="s">
        <v>143</v>
      </c>
      <c r="F93" s="34" t="s">
        <v>141</v>
      </c>
      <c r="G93" s="34" t="s">
        <v>142</v>
      </c>
      <c r="H93" s="35"/>
      <c r="I93" s="113" t="s">
        <v>207</v>
      </c>
      <c r="J93" s="115">
        <f t="shared" si="20"/>
        <v>108</v>
      </c>
      <c r="K93" s="35"/>
      <c r="L93" s="105">
        <v>47849</v>
      </c>
      <c r="M93" s="105">
        <v>48579</v>
      </c>
      <c r="N93" s="38" t="s">
        <v>50</v>
      </c>
      <c r="O93" s="1"/>
      <c r="P93" s="2"/>
      <c r="Q93" s="2"/>
      <c r="R93" s="2"/>
      <c r="S93" s="2"/>
      <c r="T93" s="3"/>
      <c r="U93" s="3"/>
      <c r="V93" s="3"/>
      <c r="W93" s="3"/>
      <c r="X93" s="3"/>
      <c r="Y93" s="3"/>
      <c r="Z93" s="3">
        <v>54</v>
      </c>
      <c r="AA93" s="3">
        <v>54</v>
      </c>
      <c r="AB93" s="3"/>
      <c r="AC93" s="4"/>
    </row>
    <row r="94" spans="1:30" x14ac:dyDescent="0.25">
      <c r="A94" s="48"/>
      <c r="B94" s="49" t="s">
        <v>3</v>
      </c>
      <c r="C94" s="44"/>
      <c r="D94" s="44"/>
      <c r="E94" s="44"/>
      <c r="F94" s="44"/>
      <c r="G94" s="44"/>
      <c r="H94" s="50"/>
      <c r="I94" s="111"/>
      <c r="J94" s="124"/>
      <c r="K94" s="50"/>
      <c r="L94" s="109"/>
      <c r="M94" s="109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1"/>
    </row>
    <row r="95" spans="1:30" s="64" customFormat="1" ht="60" x14ac:dyDescent="0.25">
      <c r="A95" s="30">
        <v>78</v>
      </c>
      <c r="B95" s="31"/>
      <c r="C95" s="137" t="s">
        <v>231</v>
      </c>
      <c r="D95" s="183" t="s">
        <v>230</v>
      </c>
      <c r="E95" s="67" t="s">
        <v>144</v>
      </c>
      <c r="F95" s="67" t="s">
        <v>145</v>
      </c>
      <c r="G95" s="67" t="s">
        <v>146</v>
      </c>
      <c r="H95" s="35"/>
      <c r="I95" s="113" t="s">
        <v>207</v>
      </c>
      <c r="J95" s="115">
        <f>SUM(O95:AC95)</f>
        <v>245</v>
      </c>
      <c r="K95" s="35"/>
      <c r="L95" s="105">
        <v>44197</v>
      </c>
      <c r="M95" s="105">
        <v>44561</v>
      </c>
      <c r="N95" s="56" t="s">
        <v>74</v>
      </c>
      <c r="O95" s="21"/>
      <c r="P95" s="2">
        <v>245</v>
      </c>
      <c r="Q95" s="2"/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0">
        <v>79</v>
      </c>
      <c r="B96" s="31"/>
      <c r="C96" s="137" t="s">
        <v>233</v>
      </c>
      <c r="D96" s="183" t="s">
        <v>232</v>
      </c>
      <c r="E96" s="67" t="s">
        <v>144</v>
      </c>
      <c r="F96" s="67" t="s">
        <v>145</v>
      </c>
      <c r="G96" s="67" t="s">
        <v>146</v>
      </c>
      <c r="H96" s="35"/>
      <c r="I96" s="113" t="s">
        <v>207</v>
      </c>
      <c r="J96" s="115">
        <f t="shared" ref="J96" si="21">SUM(O96:AC96)</f>
        <v>245</v>
      </c>
      <c r="K96" s="36"/>
      <c r="L96" s="105">
        <v>44197</v>
      </c>
      <c r="M96" s="105">
        <v>44561</v>
      </c>
      <c r="N96" s="56" t="s">
        <v>74</v>
      </c>
      <c r="O96" s="21"/>
      <c r="P96" s="2">
        <v>245</v>
      </c>
      <c r="Q96" s="2"/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7">
        <v>81</v>
      </c>
      <c r="B97" s="31"/>
      <c r="C97" s="65" t="s">
        <v>102</v>
      </c>
      <c r="D97" s="183" t="s">
        <v>230</v>
      </c>
      <c r="E97" s="67" t="s">
        <v>144</v>
      </c>
      <c r="F97" s="67" t="s">
        <v>145</v>
      </c>
      <c r="G97" s="67" t="s">
        <v>146</v>
      </c>
      <c r="H97" s="35"/>
      <c r="I97" s="113" t="s">
        <v>207</v>
      </c>
      <c r="J97" s="115">
        <f t="shared" ref="J97:J121" si="22">SUM(O97:AC97)</f>
        <v>245</v>
      </c>
      <c r="K97" s="35"/>
      <c r="L97" s="106">
        <v>44197</v>
      </c>
      <c r="M97" s="107">
        <v>44561</v>
      </c>
      <c r="N97" s="59" t="s">
        <v>74</v>
      </c>
      <c r="O97" s="1"/>
      <c r="P97" s="2">
        <v>245</v>
      </c>
      <c r="Q97" s="2"/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7">
        <v>83</v>
      </c>
      <c r="B98" s="31"/>
      <c r="C98" s="65" t="s">
        <v>67</v>
      </c>
      <c r="D98" s="66" t="s">
        <v>234</v>
      </c>
      <c r="E98" s="67" t="s">
        <v>144</v>
      </c>
      <c r="F98" s="67" t="s">
        <v>145</v>
      </c>
      <c r="G98" s="67" t="s">
        <v>146</v>
      </c>
      <c r="H98" s="35"/>
      <c r="I98" s="113" t="s">
        <v>207</v>
      </c>
      <c r="J98" s="115">
        <f>SUM(O98:AC98)</f>
        <v>140</v>
      </c>
      <c r="K98" s="36"/>
      <c r="L98" s="105">
        <v>44197</v>
      </c>
      <c r="M98" s="105">
        <v>45657</v>
      </c>
      <c r="N98" s="59" t="s">
        <v>74</v>
      </c>
      <c r="O98" s="1"/>
      <c r="P98" s="2">
        <v>35</v>
      </c>
      <c r="Q98" s="2">
        <v>35</v>
      </c>
      <c r="R98" s="2">
        <v>35</v>
      </c>
      <c r="S98" s="2">
        <v>35</v>
      </c>
      <c r="T98" s="3"/>
      <c r="U98" s="3"/>
      <c r="V98" s="3"/>
      <c r="W98" s="3"/>
      <c r="X98" s="3"/>
      <c r="Y98" s="3"/>
      <c r="Z98" s="3"/>
      <c r="AA98" s="3"/>
      <c r="AB98" s="3"/>
      <c r="AC98" s="4"/>
      <c r="AD98" s="27"/>
    </row>
    <row r="99" spans="1:30" s="64" customFormat="1" ht="60" x14ac:dyDescent="0.25">
      <c r="A99" s="37">
        <v>84</v>
      </c>
      <c r="B99" s="31"/>
      <c r="C99" s="65" t="s">
        <v>68</v>
      </c>
      <c r="D99" s="66" t="s">
        <v>234</v>
      </c>
      <c r="E99" s="67" t="s">
        <v>144</v>
      </c>
      <c r="F99" s="67" t="s">
        <v>145</v>
      </c>
      <c r="G99" s="67" t="s">
        <v>146</v>
      </c>
      <c r="H99" s="35"/>
      <c r="I99" s="113" t="s">
        <v>207</v>
      </c>
      <c r="J99" s="115">
        <f>SUM(O99:AC99)</f>
        <v>312</v>
      </c>
      <c r="K99" s="36"/>
      <c r="L99" s="105">
        <v>44197</v>
      </c>
      <c r="M99" s="105">
        <v>45657</v>
      </c>
      <c r="N99" s="59" t="s">
        <v>74</v>
      </c>
      <c r="O99" s="1"/>
      <c r="P99" s="2">
        <v>78</v>
      </c>
      <c r="Q99" s="2">
        <v>78</v>
      </c>
      <c r="R99" s="2">
        <v>78</v>
      </c>
      <c r="S99" s="2">
        <v>78</v>
      </c>
      <c r="T99" s="3"/>
      <c r="U99" s="3"/>
      <c r="V99" s="3"/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7">
        <v>85</v>
      </c>
      <c r="B100" s="31"/>
      <c r="C100" s="65" t="s">
        <v>69</v>
      </c>
      <c r="D100" s="66" t="s">
        <v>234</v>
      </c>
      <c r="E100" s="67" t="s">
        <v>144</v>
      </c>
      <c r="F100" s="67" t="s">
        <v>145</v>
      </c>
      <c r="G100" s="67" t="s">
        <v>146</v>
      </c>
      <c r="H100" s="35"/>
      <c r="I100" s="113" t="s">
        <v>207</v>
      </c>
      <c r="J100" s="115">
        <f>SUM(O100:AC100)</f>
        <v>276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v>69</v>
      </c>
      <c r="Q100" s="2">
        <v>69</v>
      </c>
      <c r="R100" s="2">
        <v>69</v>
      </c>
      <c r="S100" s="2">
        <v>69</v>
      </c>
      <c r="T100" s="3"/>
      <c r="U100" s="3"/>
      <c r="V100" s="3"/>
      <c r="W100" s="3"/>
      <c r="X100" s="3"/>
      <c r="Y100" s="3"/>
      <c r="Z100" s="3"/>
      <c r="AA100" s="3"/>
      <c r="AB100" s="3"/>
      <c r="AC100" s="24"/>
      <c r="AD100" s="27"/>
    </row>
    <row r="101" spans="1:30" s="64" customFormat="1" ht="60" x14ac:dyDescent="0.25">
      <c r="A101" s="37">
        <v>86</v>
      </c>
      <c r="B101" s="31"/>
      <c r="C101" s="65" t="s">
        <v>66</v>
      </c>
      <c r="D101" s="66" t="s">
        <v>234</v>
      </c>
      <c r="E101" s="67" t="s">
        <v>144</v>
      </c>
      <c r="F101" s="67" t="s">
        <v>145</v>
      </c>
      <c r="G101" s="67" t="s">
        <v>146</v>
      </c>
      <c r="H101" s="35"/>
      <c r="I101" s="113" t="s">
        <v>207</v>
      </c>
      <c r="J101" s="115">
        <f>SUM(O101:AC101)</f>
        <v>656</v>
      </c>
      <c r="K101" s="36"/>
      <c r="L101" s="105">
        <v>44197</v>
      </c>
      <c r="M101" s="105">
        <v>45657</v>
      </c>
      <c r="N101" s="59" t="s">
        <v>74</v>
      </c>
      <c r="O101" s="1"/>
      <c r="P101" s="2">
        <v>164</v>
      </c>
      <c r="Q101" s="2">
        <v>164</v>
      </c>
      <c r="R101" s="2">
        <v>164</v>
      </c>
      <c r="S101" s="2">
        <v>164</v>
      </c>
      <c r="T101" s="3"/>
      <c r="U101" s="3"/>
      <c r="V101" s="3"/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7">
        <v>87</v>
      </c>
      <c r="B102" s="31"/>
      <c r="C102" s="65" t="s">
        <v>70</v>
      </c>
      <c r="D102" s="66" t="s">
        <v>234</v>
      </c>
      <c r="E102" s="67" t="s">
        <v>144</v>
      </c>
      <c r="F102" s="67" t="s">
        <v>145</v>
      </c>
      <c r="G102" s="67" t="s">
        <v>146</v>
      </c>
      <c r="H102" s="35"/>
      <c r="I102" s="113" t="s">
        <v>207</v>
      </c>
      <c r="J102" s="115">
        <f>SUM(O102:AC102)</f>
        <v>156</v>
      </c>
      <c r="K102" s="36"/>
      <c r="L102" s="105">
        <v>44197</v>
      </c>
      <c r="M102" s="105">
        <v>45657</v>
      </c>
      <c r="N102" s="59" t="s">
        <v>74</v>
      </c>
      <c r="O102" s="1"/>
      <c r="P102" s="2">
        <v>39</v>
      </c>
      <c r="Q102" s="2">
        <v>39</v>
      </c>
      <c r="R102" s="2">
        <v>39</v>
      </c>
      <c r="S102" s="2">
        <v>39</v>
      </c>
      <c r="T102" s="3"/>
      <c r="U102" s="3"/>
      <c r="V102" s="3"/>
      <c r="W102" s="3"/>
      <c r="X102" s="3"/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7">
        <v>99</v>
      </c>
      <c r="B103" s="31"/>
      <c r="C103" s="65" t="s">
        <v>100</v>
      </c>
      <c r="D103" s="66" t="s">
        <v>234</v>
      </c>
      <c r="E103" s="67" t="s">
        <v>144</v>
      </c>
      <c r="F103" s="67" t="s">
        <v>145</v>
      </c>
      <c r="G103" s="67" t="s">
        <v>146</v>
      </c>
      <c r="H103" s="35"/>
      <c r="I103" s="113" t="s">
        <v>207</v>
      </c>
      <c r="J103" s="115">
        <f t="shared" si="22"/>
        <v>63</v>
      </c>
      <c r="K103" s="35"/>
      <c r="L103" s="105">
        <v>44562</v>
      </c>
      <c r="M103" s="105">
        <v>44926</v>
      </c>
      <c r="N103" s="59" t="s">
        <v>74</v>
      </c>
      <c r="O103" s="1"/>
      <c r="P103" s="2"/>
      <c r="Q103" s="2">
        <v>63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4" customFormat="1" ht="60" x14ac:dyDescent="0.25">
      <c r="A104" s="37">
        <v>102</v>
      </c>
      <c r="B104" s="31"/>
      <c r="C104" s="65" t="s">
        <v>112</v>
      </c>
      <c r="D104" s="66" t="s">
        <v>234</v>
      </c>
      <c r="E104" s="67" t="s">
        <v>144</v>
      </c>
      <c r="F104" s="67" t="s">
        <v>145</v>
      </c>
      <c r="G104" s="67" t="s">
        <v>146</v>
      </c>
      <c r="H104" s="35"/>
      <c r="I104" s="113" t="s">
        <v>207</v>
      </c>
      <c r="J104" s="115">
        <f t="shared" si="22"/>
        <v>63</v>
      </c>
      <c r="K104" s="35"/>
      <c r="L104" s="105">
        <v>44927</v>
      </c>
      <c r="M104" s="105">
        <v>45291</v>
      </c>
      <c r="N104" s="59" t="s">
        <v>74</v>
      </c>
      <c r="O104" s="1"/>
      <c r="P104" s="2"/>
      <c r="Q104" s="2"/>
      <c r="R104" s="2">
        <v>63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4" customFormat="1" ht="60" x14ac:dyDescent="0.25">
      <c r="A105" s="37">
        <v>108</v>
      </c>
      <c r="B105" s="31"/>
      <c r="C105" s="65" t="s">
        <v>113</v>
      </c>
      <c r="D105" s="66" t="s">
        <v>234</v>
      </c>
      <c r="E105" s="67" t="s">
        <v>144</v>
      </c>
      <c r="F105" s="67" t="s">
        <v>145</v>
      </c>
      <c r="G105" s="67" t="s">
        <v>146</v>
      </c>
      <c r="H105" s="35"/>
      <c r="I105" s="113" t="s">
        <v>207</v>
      </c>
      <c r="J105" s="115">
        <f t="shared" si="22"/>
        <v>63</v>
      </c>
      <c r="K105" s="35"/>
      <c r="L105" s="105">
        <v>45292</v>
      </c>
      <c r="M105" s="105">
        <v>45657</v>
      </c>
      <c r="N105" s="59" t="s">
        <v>74</v>
      </c>
      <c r="O105" s="1"/>
      <c r="P105" s="2"/>
      <c r="Q105" s="2"/>
      <c r="R105" s="2"/>
      <c r="S105" s="2">
        <v>63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4" customFormat="1" ht="60" x14ac:dyDescent="0.25">
      <c r="A106" s="37">
        <v>109</v>
      </c>
      <c r="B106" s="31"/>
      <c r="C106" s="65" t="s">
        <v>95</v>
      </c>
      <c r="D106" s="66" t="s">
        <v>234</v>
      </c>
      <c r="E106" s="67" t="s">
        <v>144</v>
      </c>
      <c r="F106" s="67" t="s">
        <v>145</v>
      </c>
      <c r="G106" s="67" t="s">
        <v>146</v>
      </c>
      <c r="H106" s="35"/>
      <c r="I106" s="113" t="s">
        <v>207</v>
      </c>
      <c r="J106" s="115">
        <f t="shared" si="22"/>
        <v>63</v>
      </c>
      <c r="K106" s="35"/>
      <c r="L106" s="105">
        <v>45292</v>
      </c>
      <c r="M106" s="105">
        <v>45657</v>
      </c>
      <c r="N106" s="59" t="s">
        <v>74</v>
      </c>
      <c r="O106" s="1"/>
      <c r="P106" s="2"/>
      <c r="Q106" s="2"/>
      <c r="R106" s="2"/>
      <c r="S106" s="2">
        <v>63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4" customFormat="1" ht="60" x14ac:dyDescent="0.25">
      <c r="A107" s="37">
        <v>145</v>
      </c>
      <c r="B107" s="31"/>
      <c r="C107" s="65" t="s">
        <v>114</v>
      </c>
      <c r="D107" s="66" t="s">
        <v>234</v>
      </c>
      <c r="E107" s="67" t="s">
        <v>144</v>
      </c>
      <c r="F107" s="67" t="s">
        <v>145</v>
      </c>
      <c r="G107" s="67" t="s">
        <v>146</v>
      </c>
      <c r="H107" s="35"/>
      <c r="I107" s="113" t="s">
        <v>207</v>
      </c>
      <c r="J107" s="115">
        <f t="shared" si="22"/>
        <v>63</v>
      </c>
      <c r="K107" s="35"/>
      <c r="L107" s="105">
        <v>45658</v>
      </c>
      <c r="M107" s="105">
        <v>46022</v>
      </c>
      <c r="N107" s="59" t="s">
        <v>50</v>
      </c>
      <c r="O107" s="1"/>
      <c r="P107" s="2"/>
      <c r="Q107" s="2"/>
      <c r="R107" s="2"/>
      <c r="S107" s="2"/>
      <c r="T107" s="3">
        <v>63</v>
      </c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4" customFormat="1" ht="60" x14ac:dyDescent="0.25">
      <c r="A108" s="37">
        <v>146</v>
      </c>
      <c r="B108" s="31"/>
      <c r="C108" s="65" t="s">
        <v>101</v>
      </c>
      <c r="D108" s="66" t="s">
        <v>234</v>
      </c>
      <c r="E108" s="67" t="s">
        <v>144</v>
      </c>
      <c r="F108" s="67" t="s">
        <v>145</v>
      </c>
      <c r="G108" s="67" t="s">
        <v>146</v>
      </c>
      <c r="H108" s="35"/>
      <c r="I108" s="113" t="s">
        <v>207</v>
      </c>
      <c r="J108" s="115">
        <f t="shared" si="22"/>
        <v>63</v>
      </c>
      <c r="K108" s="35"/>
      <c r="L108" s="105">
        <v>45658</v>
      </c>
      <c r="M108" s="105">
        <v>46022</v>
      </c>
      <c r="N108" s="59" t="s">
        <v>50</v>
      </c>
      <c r="O108" s="1"/>
      <c r="P108" s="2"/>
      <c r="Q108" s="2"/>
      <c r="R108" s="2"/>
      <c r="S108" s="2"/>
      <c r="T108" s="3">
        <v>63</v>
      </c>
      <c r="U108" s="3"/>
      <c r="V108" s="3"/>
      <c r="W108" s="3"/>
      <c r="X108" s="3"/>
      <c r="Y108" s="3"/>
      <c r="Z108" s="3"/>
      <c r="AA108" s="3"/>
      <c r="AB108" s="3"/>
      <c r="AC108" s="4"/>
      <c r="AD108" s="27"/>
    </row>
    <row r="109" spans="1:30" s="64" customFormat="1" ht="60" x14ac:dyDescent="0.25">
      <c r="A109" s="37">
        <v>147</v>
      </c>
      <c r="B109" s="31"/>
      <c r="C109" s="65" t="s">
        <v>67</v>
      </c>
      <c r="D109" s="66" t="s">
        <v>234</v>
      </c>
      <c r="E109" s="67" t="s">
        <v>144</v>
      </c>
      <c r="F109" s="67" t="s">
        <v>145</v>
      </c>
      <c r="G109" s="67" t="s">
        <v>146</v>
      </c>
      <c r="H109" s="35"/>
      <c r="I109" s="113" t="s">
        <v>207</v>
      </c>
      <c r="J109" s="115">
        <f>SUM(O109:AC109)</f>
        <v>300</v>
      </c>
      <c r="K109" s="36"/>
      <c r="L109" s="105">
        <v>45658</v>
      </c>
      <c r="M109" s="105">
        <v>49309</v>
      </c>
      <c r="N109" s="38" t="s">
        <v>50</v>
      </c>
      <c r="O109" s="1"/>
      <c r="P109" s="2"/>
      <c r="Q109" s="2"/>
      <c r="R109" s="2"/>
      <c r="S109" s="2"/>
      <c r="T109" s="3">
        <v>30</v>
      </c>
      <c r="U109" s="3">
        <v>30</v>
      </c>
      <c r="V109" s="3">
        <v>30</v>
      </c>
      <c r="W109" s="3">
        <v>30</v>
      </c>
      <c r="X109" s="3">
        <v>30</v>
      </c>
      <c r="Y109" s="3">
        <v>30</v>
      </c>
      <c r="Z109" s="3">
        <v>30</v>
      </c>
      <c r="AA109" s="3">
        <v>30</v>
      </c>
      <c r="AB109" s="3">
        <v>30</v>
      </c>
      <c r="AC109" s="4">
        <v>30</v>
      </c>
      <c r="AD109" s="27"/>
    </row>
    <row r="110" spans="1:30" s="64" customFormat="1" ht="60" x14ac:dyDescent="0.25">
      <c r="A110" s="37">
        <v>148</v>
      </c>
      <c r="B110" s="31"/>
      <c r="C110" s="65" t="s">
        <v>68</v>
      </c>
      <c r="D110" s="66" t="s">
        <v>234</v>
      </c>
      <c r="E110" s="67" t="s">
        <v>144</v>
      </c>
      <c r="F110" s="67" t="s">
        <v>145</v>
      </c>
      <c r="G110" s="67" t="s">
        <v>146</v>
      </c>
      <c r="H110" s="35"/>
      <c r="I110" s="113" t="s">
        <v>207</v>
      </c>
      <c r="J110" s="115">
        <f>SUM(O110:AC110)</f>
        <v>670</v>
      </c>
      <c r="K110" s="36"/>
      <c r="L110" s="105">
        <v>45658</v>
      </c>
      <c r="M110" s="105">
        <v>49309</v>
      </c>
      <c r="N110" s="38" t="s">
        <v>50</v>
      </c>
      <c r="O110" s="1"/>
      <c r="P110" s="2"/>
      <c r="Q110" s="2"/>
      <c r="R110" s="2"/>
      <c r="S110" s="2"/>
      <c r="T110" s="3">
        <v>67</v>
      </c>
      <c r="U110" s="3">
        <v>67</v>
      </c>
      <c r="V110" s="3">
        <v>67</v>
      </c>
      <c r="W110" s="3">
        <v>67</v>
      </c>
      <c r="X110" s="3">
        <v>67</v>
      </c>
      <c r="Y110" s="3">
        <v>67</v>
      </c>
      <c r="Z110" s="3">
        <v>67</v>
      </c>
      <c r="AA110" s="3">
        <v>67</v>
      </c>
      <c r="AB110" s="3">
        <v>67</v>
      </c>
      <c r="AC110" s="4">
        <v>67</v>
      </c>
      <c r="AD110" s="27"/>
    </row>
    <row r="111" spans="1:30" s="64" customFormat="1" ht="60" x14ac:dyDescent="0.25">
      <c r="A111" s="37">
        <v>149</v>
      </c>
      <c r="B111" s="31"/>
      <c r="C111" s="65" t="s">
        <v>69</v>
      </c>
      <c r="D111" s="66" t="s">
        <v>234</v>
      </c>
      <c r="E111" s="67" t="s">
        <v>144</v>
      </c>
      <c r="F111" s="67" t="s">
        <v>145</v>
      </c>
      <c r="G111" s="67" t="s">
        <v>146</v>
      </c>
      <c r="H111" s="35"/>
      <c r="I111" s="113" t="s">
        <v>207</v>
      </c>
      <c r="J111" s="115">
        <f>SUM(O111:AC111)</f>
        <v>590</v>
      </c>
      <c r="K111" s="36"/>
      <c r="L111" s="105">
        <v>45658</v>
      </c>
      <c r="M111" s="105">
        <v>49309</v>
      </c>
      <c r="N111" s="38" t="s">
        <v>50</v>
      </c>
      <c r="O111" s="1"/>
      <c r="P111" s="2"/>
      <c r="Q111" s="2"/>
      <c r="R111" s="2"/>
      <c r="S111" s="2"/>
      <c r="T111" s="3">
        <v>59</v>
      </c>
      <c r="U111" s="3">
        <v>59</v>
      </c>
      <c r="V111" s="3">
        <v>59</v>
      </c>
      <c r="W111" s="3">
        <v>59</v>
      </c>
      <c r="X111" s="3">
        <v>59</v>
      </c>
      <c r="Y111" s="3">
        <v>59</v>
      </c>
      <c r="Z111" s="3">
        <v>59</v>
      </c>
      <c r="AA111" s="3">
        <v>59</v>
      </c>
      <c r="AB111" s="3">
        <v>59</v>
      </c>
      <c r="AC111" s="4">
        <v>59</v>
      </c>
      <c r="AD111" s="27"/>
    </row>
    <row r="112" spans="1:30" s="64" customFormat="1" ht="60" x14ac:dyDescent="0.25">
      <c r="A112" s="37">
        <v>150</v>
      </c>
      <c r="B112" s="31"/>
      <c r="C112" s="65" t="s">
        <v>66</v>
      </c>
      <c r="D112" s="66" t="s">
        <v>234</v>
      </c>
      <c r="E112" s="67" t="s">
        <v>144</v>
      </c>
      <c r="F112" s="67" t="s">
        <v>145</v>
      </c>
      <c r="G112" s="67" t="s">
        <v>146</v>
      </c>
      <c r="H112" s="35"/>
      <c r="I112" s="113" t="s">
        <v>207</v>
      </c>
      <c r="J112" s="115">
        <f>SUM(O112:AC112)</f>
        <v>1690</v>
      </c>
      <c r="K112" s="36"/>
      <c r="L112" s="105">
        <v>45658</v>
      </c>
      <c r="M112" s="105">
        <v>49309</v>
      </c>
      <c r="N112" s="38" t="s">
        <v>50</v>
      </c>
      <c r="O112" s="1"/>
      <c r="P112" s="2"/>
      <c r="Q112" s="2"/>
      <c r="R112" s="2"/>
      <c r="S112" s="2"/>
      <c r="T112" s="3">
        <v>169</v>
      </c>
      <c r="U112" s="3">
        <v>169</v>
      </c>
      <c r="V112" s="3">
        <v>169</v>
      </c>
      <c r="W112" s="3">
        <v>169</v>
      </c>
      <c r="X112" s="3">
        <v>169</v>
      </c>
      <c r="Y112" s="3">
        <v>169</v>
      </c>
      <c r="Z112" s="3">
        <v>169</v>
      </c>
      <c r="AA112" s="3">
        <v>169</v>
      </c>
      <c r="AB112" s="3">
        <v>169</v>
      </c>
      <c r="AC112" s="4">
        <v>169</v>
      </c>
      <c r="AD112" s="27"/>
    </row>
    <row r="113" spans="1:30" s="64" customFormat="1" ht="60.75" thickBot="1" x14ac:dyDescent="0.3">
      <c r="A113" s="37">
        <v>151</v>
      </c>
      <c r="B113" s="31"/>
      <c r="C113" s="65" t="s">
        <v>70</v>
      </c>
      <c r="D113" s="66" t="s">
        <v>234</v>
      </c>
      <c r="E113" s="67" t="s">
        <v>144</v>
      </c>
      <c r="F113" s="67" t="s">
        <v>145</v>
      </c>
      <c r="G113" s="67" t="s">
        <v>146</v>
      </c>
      <c r="H113" s="35"/>
      <c r="I113" s="113" t="s">
        <v>207</v>
      </c>
      <c r="J113" s="115">
        <f>SUM(O113:AC113)</f>
        <v>340</v>
      </c>
      <c r="K113" s="36"/>
      <c r="L113" s="105">
        <v>45658</v>
      </c>
      <c r="M113" s="105">
        <v>49309</v>
      </c>
      <c r="N113" s="38" t="s">
        <v>50</v>
      </c>
      <c r="O113" s="1"/>
      <c r="P113" s="2"/>
      <c r="Q113" s="2"/>
      <c r="R113" s="2"/>
      <c r="S113" s="2"/>
      <c r="T113" s="3">
        <v>34</v>
      </c>
      <c r="U113" s="3">
        <v>34</v>
      </c>
      <c r="V113" s="3">
        <v>34</v>
      </c>
      <c r="W113" s="3">
        <v>34</v>
      </c>
      <c r="X113" s="3">
        <v>34</v>
      </c>
      <c r="Y113" s="3">
        <v>34</v>
      </c>
      <c r="Z113" s="3">
        <v>34</v>
      </c>
      <c r="AA113" s="3">
        <v>34</v>
      </c>
      <c r="AB113" s="3">
        <v>34</v>
      </c>
      <c r="AC113" s="17">
        <v>34</v>
      </c>
      <c r="AD113" s="27"/>
    </row>
    <row r="114" spans="1:30" s="64" customFormat="1" ht="60" x14ac:dyDescent="0.25">
      <c r="A114" s="37">
        <v>156</v>
      </c>
      <c r="B114" s="31"/>
      <c r="C114" s="65" t="s">
        <v>115</v>
      </c>
      <c r="D114" s="66" t="s">
        <v>234</v>
      </c>
      <c r="E114" s="67" t="s">
        <v>144</v>
      </c>
      <c r="F114" s="67" t="s">
        <v>145</v>
      </c>
      <c r="G114" s="67" t="s">
        <v>146</v>
      </c>
      <c r="H114" s="35"/>
      <c r="I114" s="113" t="s">
        <v>207</v>
      </c>
      <c r="J114" s="115">
        <f t="shared" si="22"/>
        <v>63</v>
      </c>
      <c r="K114" s="35"/>
      <c r="L114" s="105">
        <v>46023</v>
      </c>
      <c r="M114" s="105">
        <v>46387</v>
      </c>
      <c r="N114" s="59" t="s">
        <v>50</v>
      </c>
      <c r="O114" s="1"/>
      <c r="P114" s="2"/>
      <c r="Q114" s="2"/>
      <c r="R114" s="2"/>
      <c r="S114" s="2"/>
      <c r="T114" s="3"/>
      <c r="U114" s="3">
        <v>63</v>
      </c>
      <c r="V114" s="3"/>
      <c r="W114" s="3"/>
      <c r="X114" s="3"/>
      <c r="Y114" s="3"/>
      <c r="Z114" s="3"/>
      <c r="AA114" s="3"/>
      <c r="AB114" s="3"/>
      <c r="AC114" s="4"/>
      <c r="AD114" s="27"/>
    </row>
    <row r="115" spans="1:30" s="64" customFormat="1" ht="60" x14ac:dyDescent="0.25">
      <c r="A115" s="37">
        <v>157</v>
      </c>
      <c r="B115" s="31"/>
      <c r="C115" s="65" t="s">
        <v>116</v>
      </c>
      <c r="D115" s="66" t="s">
        <v>234</v>
      </c>
      <c r="E115" s="67" t="s">
        <v>144</v>
      </c>
      <c r="F115" s="67" t="s">
        <v>145</v>
      </c>
      <c r="G115" s="67" t="s">
        <v>146</v>
      </c>
      <c r="H115" s="35"/>
      <c r="I115" s="113" t="s">
        <v>207</v>
      </c>
      <c r="J115" s="115">
        <f t="shared" si="22"/>
        <v>63</v>
      </c>
      <c r="K115" s="35"/>
      <c r="L115" s="105">
        <v>46023</v>
      </c>
      <c r="M115" s="105">
        <v>46387</v>
      </c>
      <c r="N115" s="59" t="s">
        <v>50</v>
      </c>
      <c r="O115" s="1"/>
      <c r="P115" s="2"/>
      <c r="Q115" s="2"/>
      <c r="R115" s="2"/>
      <c r="S115" s="2"/>
      <c r="T115" s="3"/>
      <c r="U115" s="3">
        <v>63</v>
      </c>
      <c r="V115" s="3"/>
      <c r="W115" s="3"/>
      <c r="X115" s="3"/>
      <c r="Y115" s="3"/>
      <c r="Z115" s="3"/>
      <c r="AA115" s="3"/>
      <c r="AB115" s="3"/>
      <c r="AC115" s="4"/>
      <c r="AD115" s="27"/>
    </row>
    <row r="116" spans="1:30" s="64" customFormat="1" ht="60" x14ac:dyDescent="0.25">
      <c r="A116" s="37">
        <v>158</v>
      </c>
      <c r="B116" s="31"/>
      <c r="C116" s="65" t="s">
        <v>117</v>
      </c>
      <c r="D116" s="66" t="s">
        <v>234</v>
      </c>
      <c r="E116" s="67" t="s">
        <v>144</v>
      </c>
      <c r="F116" s="67" t="s">
        <v>145</v>
      </c>
      <c r="G116" s="67" t="s">
        <v>146</v>
      </c>
      <c r="H116" s="35"/>
      <c r="I116" s="113" t="s">
        <v>207</v>
      </c>
      <c r="J116" s="115">
        <f t="shared" si="22"/>
        <v>63</v>
      </c>
      <c r="K116" s="35"/>
      <c r="L116" s="105">
        <v>46023</v>
      </c>
      <c r="M116" s="105">
        <v>46387</v>
      </c>
      <c r="N116" s="59" t="s">
        <v>50</v>
      </c>
      <c r="O116" s="1"/>
      <c r="P116" s="2"/>
      <c r="Q116" s="2"/>
      <c r="R116" s="2"/>
      <c r="S116" s="2"/>
      <c r="T116" s="3"/>
      <c r="U116" s="3">
        <v>63</v>
      </c>
      <c r="V116" s="3"/>
      <c r="W116" s="3"/>
      <c r="X116" s="3"/>
      <c r="Y116" s="3"/>
      <c r="Z116" s="3"/>
      <c r="AA116" s="3"/>
      <c r="AB116" s="3"/>
      <c r="AC116" s="4"/>
      <c r="AD116" s="27"/>
    </row>
    <row r="117" spans="1:30" s="64" customFormat="1" ht="60" x14ac:dyDescent="0.25">
      <c r="A117" s="37">
        <v>159</v>
      </c>
      <c r="B117" s="31"/>
      <c r="C117" s="65" t="s">
        <v>118</v>
      </c>
      <c r="D117" s="66" t="s">
        <v>234</v>
      </c>
      <c r="E117" s="67" t="s">
        <v>144</v>
      </c>
      <c r="F117" s="67" t="s">
        <v>145</v>
      </c>
      <c r="G117" s="67" t="s">
        <v>146</v>
      </c>
      <c r="H117" s="35"/>
      <c r="I117" s="113" t="s">
        <v>207</v>
      </c>
      <c r="J117" s="115">
        <f t="shared" si="22"/>
        <v>63</v>
      </c>
      <c r="K117" s="35"/>
      <c r="L117" s="105">
        <v>46023</v>
      </c>
      <c r="M117" s="105">
        <v>46387</v>
      </c>
      <c r="N117" s="59" t="s">
        <v>50</v>
      </c>
      <c r="O117" s="1"/>
      <c r="P117" s="2"/>
      <c r="Q117" s="2"/>
      <c r="R117" s="2"/>
      <c r="S117" s="2"/>
      <c r="T117" s="3"/>
      <c r="U117" s="3">
        <v>63</v>
      </c>
      <c r="V117" s="3"/>
      <c r="W117" s="3"/>
      <c r="X117" s="3"/>
      <c r="Y117" s="3"/>
      <c r="Z117" s="3"/>
      <c r="AA117" s="3"/>
      <c r="AB117" s="3"/>
      <c r="AC117" s="4"/>
      <c r="AD117" s="27"/>
    </row>
    <row r="118" spans="1:30" s="64" customFormat="1" ht="60" x14ac:dyDescent="0.25">
      <c r="A118" s="37">
        <v>161</v>
      </c>
      <c r="B118" s="31"/>
      <c r="C118" s="65" t="s">
        <v>122</v>
      </c>
      <c r="D118" s="66" t="s">
        <v>234</v>
      </c>
      <c r="E118" s="67" t="s">
        <v>144</v>
      </c>
      <c r="F118" s="67" t="s">
        <v>145</v>
      </c>
      <c r="G118" s="67" t="s">
        <v>146</v>
      </c>
      <c r="H118" s="35"/>
      <c r="I118" s="113" t="s">
        <v>207</v>
      </c>
      <c r="J118" s="115">
        <f t="shared" ref="J118:J120" si="23">SUM(O118:AB118)</f>
        <v>186</v>
      </c>
      <c r="K118" s="35"/>
      <c r="L118" s="105">
        <v>46388</v>
      </c>
      <c r="M118" s="105">
        <v>46752</v>
      </c>
      <c r="N118" s="59" t="s">
        <v>50</v>
      </c>
      <c r="O118" s="1"/>
      <c r="P118" s="2"/>
      <c r="Q118" s="2"/>
      <c r="R118" s="2"/>
      <c r="S118" s="2"/>
      <c r="T118" s="3"/>
      <c r="U118" s="3"/>
      <c r="V118" s="3">
        <v>186</v>
      </c>
      <c r="W118" s="3"/>
      <c r="X118" s="3"/>
      <c r="Y118" s="3"/>
      <c r="Z118" s="3"/>
      <c r="AA118" s="3"/>
      <c r="AB118" s="3"/>
      <c r="AC118" s="4"/>
      <c r="AD118" s="27"/>
    </row>
    <row r="119" spans="1:30" s="64" customFormat="1" ht="60" x14ac:dyDescent="0.25">
      <c r="A119" s="37">
        <v>162</v>
      </c>
      <c r="B119" s="31"/>
      <c r="C119" s="65" t="s">
        <v>108</v>
      </c>
      <c r="D119" s="66" t="s">
        <v>234</v>
      </c>
      <c r="E119" s="67" t="s">
        <v>144</v>
      </c>
      <c r="F119" s="67" t="s">
        <v>145</v>
      </c>
      <c r="G119" s="67" t="s">
        <v>146</v>
      </c>
      <c r="H119" s="35"/>
      <c r="I119" s="113" t="s">
        <v>207</v>
      </c>
      <c r="J119" s="115">
        <f t="shared" si="23"/>
        <v>186</v>
      </c>
      <c r="K119" s="35"/>
      <c r="L119" s="105">
        <v>46388</v>
      </c>
      <c r="M119" s="105">
        <v>46752</v>
      </c>
      <c r="N119" s="59" t="s">
        <v>50</v>
      </c>
      <c r="O119" s="1"/>
      <c r="P119" s="2"/>
      <c r="Q119" s="2"/>
      <c r="R119" s="2"/>
      <c r="S119" s="2"/>
      <c r="T119" s="3"/>
      <c r="U119" s="3"/>
      <c r="V119" s="3">
        <v>186</v>
      </c>
      <c r="W119" s="3"/>
      <c r="X119" s="3"/>
      <c r="Y119" s="3"/>
      <c r="Z119" s="3"/>
      <c r="AA119" s="3"/>
      <c r="AB119" s="3"/>
      <c r="AC119" s="4"/>
      <c r="AD119" s="27"/>
    </row>
    <row r="120" spans="1:30" s="64" customFormat="1" ht="60" x14ac:dyDescent="0.25">
      <c r="A120" s="37">
        <v>169</v>
      </c>
      <c r="B120" s="31"/>
      <c r="C120" s="65" t="s">
        <v>125</v>
      </c>
      <c r="D120" s="66" t="s">
        <v>234</v>
      </c>
      <c r="E120" s="67" t="s">
        <v>144</v>
      </c>
      <c r="F120" s="67" t="s">
        <v>145</v>
      </c>
      <c r="G120" s="67" t="s">
        <v>146</v>
      </c>
      <c r="H120" s="35"/>
      <c r="I120" s="113" t="s">
        <v>207</v>
      </c>
      <c r="J120" s="115">
        <f t="shared" si="23"/>
        <v>186</v>
      </c>
      <c r="K120" s="35"/>
      <c r="L120" s="105">
        <v>47119</v>
      </c>
      <c r="M120" s="105">
        <v>47483</v>
      </c>
      <c r="N120" s="59" t="s">
        <v>50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186</v>
      </c>
      <c r="Y120" s="3"/>
      <c r="Z120" s="3"/>
      <c r="AA120" s="3"/>
      <c r="AB120" s="3"/>
      <c r="AC120" s="4"/>
      <c r="AD120" s="27"/>
    </row>
    <row r="121" spans="1:30" s="64" customFormat="1" ht="60.75" thickBot="1" x14ac:dyDescent="0.3">
      <c r="A121" s="37">
        <v>173</v>
      </c>
      <c r="B121" s="31"/>
      <c r="C121" s="65" t="s">
        <v>126</v>
      </c>
      <c r="D121" s="66" t="s">
        <v>234</v>
      </c>
      <c r="E121" s="67" t="s">
        <v>144</v>
      </c>
      <c r="F121" s="67" t="s">
        <v>145</v>
      </c>
      <c r="G121" s="67" t="s">
        <v>146</v>
      </c>
      <c r="H121" s="35"/>
      <c r="I121" s="113" t="s">
        <v>207</v>
      </c>
      <c r="J121" s="115">
        <f t="shared" si="22"/>
        <v>63</v>
      </c>
      <c r="K121" s="35"/>
      <c r="L121" s="105">
        <v>47484</v>
      </c>
      <c r="M121" s="105">
        <v>47848</v>
      </c>
      <c r="N121" s="59" t="s">
        <v>50</v>
      </c>
      <c r="O121" s="1"/>
      <c r="P121" s="2"/>
      <c r="Q121" s="2"/>
      <c r="R121" s="2"/>
      <c r="S121" s="2"/>
      <c r="T121" s="3"/>
      <c r="U121" s="3"/>
      <c r="V121" s="3"/>
      <c r="W121" s="3"/>
      <c r="X121" s="3"/>
      <c r="Y121" s="3">
        <v>63</v>
      </c>
      <c r="Z121" s="3"/>
      <c r="AA121" s="3"/>
      <c r="AB121" s="3"/>
      <c r="AC121" s="4"/>
      <c r="AD121" s="27"/>
    </row>
    <row r="122" spans="1:30" s="97" customFormat="1" ht="15.75" thickBot="1" x14ac:dyDescent="0.3">
      <c r="A122" s="94"/>
      <c r="B122" s="95" t="s">
        <v>0</v>
      </c>
      <c r="C122" s="95"/>
      <c r="D122" s="95"/>
      <c r="E122" s="95"/>
      <c r="F122" s="95"/>
      <c r="G122" s="95"/>
      <c r="H122" s="95"/>
      <c r="I122" s="125"/>
      <c r="J122" s="125">
        <f>SUM(J12:J121)</f>
        <v>32753.550000000003</v>
      </c>
      <c r="K122" s="127">
        <f>C126+C127</f>
        <v>1316</v>
      </c>
      <c r="L122" s="95"/>
      <c r="M122" s="95"/>
      <c r="N122" s="96"/>
      <c r="O122" s="13">
        <f t="shared" ref="O122:AC122" si="24">SUM(O12:O121)</f>
        <v>1315.95</v>
      </c>
      <c r="P122" s="14">
        <f t="shared" si="24"/>
        <v>3841.4</v>
      </c>
      <c r="Q122" s="14">
        <f t="shared" si="24"/>
        <v>2057.4</v>
      </c>
      <c r="R122" s="14">
        <f t="shared" si="24"/>
        <v>2024.4</v>
      </c>
      <c r="S122" s="14">
        <f t="shared" si="24"/>
        <v>2141.4</v>
      </c>
      <c r="T122" s="15">
        <f t="shared" si="24"/>
        <v>2275.4</v>
      </c>
      <c r="U122" s="15">
        <f t="shared" si="24"/>
        <v>2269.4</v>
      </c>
      <c r="V122" s="15">
        <f t="shared" si="24"/>
        <v>2365.4</v>
      </c>
      <c r="W122" s="15">
        <f t="shared" si="24"/>
        <v>1993.4</v>
      </c>
      <c r="X122" s="15">
        <f t="shared" si="24"/>
        <v>2244.4</v>
      </c>
      <c r="Y122" s="15">
        <f t="shared" si="24"/>
        <v>2121.4</v>
      </c>
      <c r="Z122" s="15">
        <f t="shared" si="24"/>
        <v>2058.4</v>
      </c>
      <c r="AA122" s="15">
        <f t="shared" si="24"/>
        <v>2058.4</v>
      </c>
      <c r="AB122" s="15">
        <f t="shared" si="24"/>
        <v>1993.4</v>
      </c>
      <c r="AC122" s="16">
        <f t="shared" si="24"/>
        <v>1993.4</v>
      </c>
    </row>
    <row r="123" spans="1:30" ht="15.75" x14ac:dyDescent="0.25">
      <c r="A123" s="123"/>
      <c r="B123" s="69"/>
      <c r="C123" s="69"/>
      <c r="D123" s="69"/>
      <c r="E123" s="69"/>
      <c r="F123" s="69"/>
      <c r="G123" s="69"/>
      <c r="H123" s="69"/>
      <c r="I123" s="70"/>
      <c r="K123" s="98" t="s">
        <v>210</v>
      </c>
    </row>
    <row r="124" spans="1:30" s="28" customFormat="1" ht="15.75" x14ac:dyDescent="0.25">
      <c r="K124" s="99"/>
    </row>
    <row r="125" spans="1:30" s="28" customFormat="1" ht="60" x14ac:dyDescent="0.25">
      <c r="A125" s="5"/>
      <c r="B125" s="6" t="s">
        <v>236</v>
      </c>
      <c r="C125" s="6" t="s">
        <v>56</v>
      </c>
      <c r="D125" s="186" t="s">
        <v>238</v>
      </c>
      <c r="K125" s="99"/>
    </row>
    <row r="126" spans="1:30" s="28" customFormat="1" ht="15.75" x14ac:dyDescent="0.25">
      <c r="A126" s="7" t="s">
        <v>57</v>
      </c>
      <c r="B126" s="189">
        <f>O122</f>
        <v>1315.95</v>
      </c>
      <c r="C126" s="8">
        <v>553</v>
      </c>
      <c r="D126" s="186" t="s">
        <v>211</v>
      </c>
      <c r="K126" s="99"/>
    </row>
    <row r="127" spans="1:30" s="28" customFormat="1" ht="15.75" x14ac:dyDescent="0.25">
      <c r="A127" s="7" t="s">
        <v>57</v>
      </c>
      <c r="B127" s="190"/>
      <c r="C127" s="8">
        <v>763</v>
      </c>
      <c r="D127" s="188" t="s">
        <v>244</v>
      </c>
      <c r="K127" s="99"/>
    </row>
    <row r="128" spans="1:30" s="28" customFormat="1" ht="15.75" x14ac:dyDescent="0.25">
      <c r="A128" s="7" t="s">
        <v>58</v>
      </c>
      <c r="B128" s="8">
        <f>SUM(P122:S122)</f>
        <v>10064.6</v>
      </c>
      <c r="C128" s="8">
        <f>C126*4</f>
        <v>2212</v>
      </c>
      <c r="D128" s="186" t="s">
        <v>212</v>
      </c>
      <c r="K128" s="99"/>
    </row>
    <row r="129" spans="1:4" s="28" customFormat="1" ht="15.75" thickBot="1" x14ac:dyDescent="0.3">
      <c r="A129" s="9" t="s">
        <v>59</v>
      </c>
      <c r="B129" s="10">
        <f>SUM(T122:AC122)</f>
        <v>21373.000000000004</v>
      </c>
      <c r="C129" s="10">
        <f>C126*10</f>
        <v>5530</v>
      </c>
      <c r="D129" s="187" t="s">
        <v>213</v>
      </c>
    </row>
    <row r="130" spans="1:4" s="28" customFormat="1" x14ac:dyDescent="0.25">
      <c r="A130" s="11"/>
      <c r="B130" s="12"/>
      <c r="C130" s="12"/>
    </row>
    <row r="132" spans="1:4" x14ac:dyDescent="0.25">
      <c r="B132" s="100" t="s">
        <v>16</v>
      </c>
    </row>
    <row r="133" spans="1:4" ht="45" x14ac:dyDescent="0.25">
      <c r="B133" s="101" t="s">
        <v>15</v>
      </c>
    </row>
    <row r="134" spans="1:4" ht="45" x14ac:dyDescent="0.25">
      <c r="B134" s="101" t="s">
        <v>19</v>
      </c>
    </row>
    <row r="135" spans="1:4" ht="45" x14ac:dyDescent="0.25">
      <c r="B135" s="101" t="s">
        <v>17</v>
      </c>
    </row>
    <row r="136" spans="1:4" ht="30" x14ac:dyDescent="0.25">
      <c r="B136" s="101" t="s">
        <v>18</v>
      </c>
    </row>
    <row r="138" spans="1:4" x14ac:dyDescent="0.25">
      <c r="B138" s="102" t="s">
        <v>196</v>
      </c>
    </row>
    <row r="139" spans="1:4" x14ac:dyDescent="0.25">
      <c r="B139" s="27" t="s">
        <v>24</v>
      </c>
    </row>
    <row r="140" spans="1:4" x14ac:dyDescent="0.25">
      <c r="B140" s="27" t="s">
        <v>25</v>
      </c>
    </row>
    <row r="141" spans="1:4" x14ac:dyDescent="0.25">
      <c r="B141" s="27" t="s">
        <v>26</v>
      </c>
    </row>
    <row r="142" spans="1:4" x14ac:dyDescent="0.25">
      <c r="B142" s="27" t="s">
        <v>27</v>
      </c>
    </row>
    <row r="143" spans="1:4" x14ac:dyDescent="0.25">
      <c r="B143" s="27" t="s">
        <v>28</v>
      </c>
    </row>
    <row r="144" spans="1:4" x14ac:dyDescent="0.25">
      <c r="B144" s="27" t="s">
        <v>29</v>
      </c>
    </row>
    <row r="146" spans="2:2" x14ac:dyDescent="0.25">
      <c r="B146" s="102" t="s">
        <v>197</v>
      </c>
    </row>
    <row r="147" spans="2:2" x14ac:dyDescent="0.25">
      <c r="B147" s="27" t="s">
        <v>21</v>
      </c>
    </row>
    <row r="148" spans="2:2" x14ac:dyDescent="0.25">
      <c r="B148" s="27" t="s">
        <v>22</v>
      </c>
    </row>
    <row r="149" spans="2:2" x14ac:dyDescent="0.25">
      <c r="B149" s="27" t="s">
        <v>23</v>
      </c>
    </row>
  </sheetData>
  <mergeCells count="49">
    <mergeCell ref="A1:AC1"/>
    <mergeCell ref="A2:AC2"/>
    <mergeCell ref="A3:J3"/>
    <mergeCell ref="K3:Q3"/>
    <mergeCell ref="R3:AC3"/>
    <mergeCell ref="B126:B127"/>
    <mergeCell ref="A4:J4"/>
    <mergeCell ref="K4:Q4"/>
    <mergeCell ref="R4:AC4"/>
    <mergeCell ref="A5:J5"/>
    <mergeCell ref="K5:Q5"/>
    <mergeCell ref="N10:N11"/>
    <mergeCell ref="O10:O11"/>
    <mergeCell ref="R5:AC5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H9:H11"/>
    <mergeCell ref="U10:U11"/>
    <mergeCell ref="E10:E11"/>
    <mergeCell ref="AC10:AC11"/>
    <mergeCell ref="AA10:AA11"/>
    <mergeCell ref="P10:P11"/>
    <mergeCell ref="L10:L11"/>
    <mergeCell ref="M10:M11"/>
    <mergeCell ref="F10:F11"/>
    <mergeCell ref="G10:G11"/>
    <mergeCell ref="J10:J11"/>
    <mergeCell ref="T10:T11"/>
    <mergeCell ref="Z10:Z11"/>
    <mergeCell ref="V10:V11"/>
    <mergeCell ref="W10:W11"/>
    <mergeCell ref="X10:X11"/>
    <mergeCell ref="Y10:Y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257"/>
  <sheetViews>
    <sheetView showGridLines="0" showZeros="0" tabSelected="1" zoomScale="60" zoomScaleNormal="60" workbookViewId="0">
      <selection activeCell="N53" sqref="N53"/>
    </sheetView>
  </sheetViews>
  <sheetFormatPr defaultRowHeight="15" x14ac:dyDescent="0.25"/>
  <cols>
    <col min="1" max="1" width="8.7109375" style="27" customWidth="1"/>
    <col min="2" max="2" width="36.5703125" style="27" customWidth="1"/>
    <col min="3" max="3" width="44" style="27" customWidth="1"/>
    <col min="4" max="4" width="45.42578125" style="27" customWidth="1"/>
    <col min="5" max="5" width="41.7109375" style="27" hidden="1" customWidth="1"/>
    <col min="6" max="6" width="47" style="27" hidden="1" customWidth="1"/>
    <col min="7" max="7" width="26.42578125" style="27" hidden="1" customWidth="1"/>
    <col min="8" max="8" width="20.42578125" style="27" hidden="1" customWidth="1"/>
    <col min="9" max="9" width="24" style="27" customWidth="1"/>
    <col min="10" max="10" width="17" style="27" customWidth="1"/>
    <col min="11" max="11" width="13.42578125" style="27" customWidth="1"/>
    <col min="12" max="12" width="19.5703125" style="27" customWidth="1"/>
    <col min="13" max="13" width="16" style="27" customWidth="1"/>
    <col min="14" max="14" width="23.425781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198" t="s">
        <v>208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200"/>
    </row>
    <row r="2" spans="1:29" x14ac:dyDescent="0.25">
      <c r="A2" s="201" t="s">
        <v>46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3"/>
    </row>
    <row r="3" spans="1:29" x14ac:dyDescent="0.25">
      <c r="A3" s="191" t="s">
        <v>30</v>
      </c>
      <c r="B3" s="192"/>
      <c r="C3" s="192"/>
      <c r="D3" s="192"/>
      <c r="E3" s="192"/>
      <c r="F3" s="192"/>
      <c r="G3" s="192"/>
      <c r="H3" s="192"/>
      <c r="I3" s="192"/>
      <c r="J3" s="192"/>
      <c r="K3" s="204" t="s">
        <v>60</v>
      </c>
      <c r="L3" s="204"/>
      <c r="M3" s="204"/>
      <c r="N3" s="204"/>
      <c r="O3" s="204"/>
      <c r="P3" s="204"/>
      <c r="Q3" s="204"/>
      <c r="R3" s="204" t="s">
        <v>198</v>
      </c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5"/>
    </row>
    <row r="4" spans="1:29" x14ac:dyDescent="0.25">
      <c r="A4" s="191" t="s">
        <v>31</v>
      </c>
      <c r="B4" s="192"/>
      <c r="C4" s="192"/>
      <c r="D4" s="192"/>
      <c r="E4" s="192"/>
      <c r="F4" s="192"/>
      <c r="G4" s="192"/>
      <c r="H4" s="192"/>
      <c r="I4" s="192"/>
      <c r="J4" s="192"/>
      <c r="K4" s="213" t="s">
        <v>47</v>
      </c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5"/>
    </row>
    <row r="5" spans="1:29" x14ac:dyDescent="0.25">
      <c r="A5" s="191" t="s">
        <v>45</v>
      </c>
      <c r="B5" s="192"/>
      <c r="C5" s="192"/>
      <c r="D5" s="192"/>
      <c r="E5" s="192"/>
      <c r="F5" s="192"/>
      <c r="G5" s="192"/>
      <c r="H5" s="192"/>
      <c r="I5" s="192"/>
      <c r="J5" s="192"/>
      <c r="K5" s="204" t="s">
        <v>48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5"/>
    </row>
    <row r="6" spans="1:29" x14ac:dyDescent="0.25">
      <c r="A6" s="191" t="s">
        <v>32</v>
      </c>
      <c r="B6" s="192"/>
      <c r="C6" s="192"/>
      <c r="D6" s="192"/>
      <c r="E6" s="192"/>
      <c r="F6" s="192"/>
      <c r="G6" s="192"/>
      <c r="H6" s="192"/>
      <c r="I6" s="192"/>
      <c r="J6" s="192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5"/>
    </row>
    <row r="7" spans="1:29" x14ac:dyDescent="0.25">
      <c r="A7" s="191" t="s">
        <v>33</v>
      </c>
      <c r="B7" s="192"/>
      <c r="C7" s="192"/>
      <c r="D7" s="192"/>
      <c r="E7" s="192"/>
      <c r="F7" s="192"/>
      <c r="G7" s="192"/>
      <c r="H7" s="192"/>
      <c r="I7" s="192"/>
      <c r="J7" s="192"/>
      <c r="K7" s="204" t="s">
        <v>166</v>
      </c>
      <c r="L7" s="204"/>
      <c r="M7" s="204"/>
      <c r="N7" s="204"/>
      <c r="O7" s="204"/>
      <c r="P7" s="204"/>
      <c r="Q7" s="204"/>
      <c r="R7" s="204" t="s">
        <v>61</v>
      </c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5"/>
    </row>
    <row r="8" spans="1:29" x14ac:dyDescent="0.25">
      <c r="A8" s="191" t="s">
        <v>6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206"/>
    </row>
    <row r="9" spans="1:29" s="28" customFormat="1" ht="30" x14ac:dyDescent="0.25">
      <c r="A9" s="195" t="s">
        <v>34</v>
      </c>
      <c r="B9" s="220" t="s">
        <v>51</v>
      </c>
      <c r="C9" s="221"/>
      <c r="D9" s="195"/>
      <c r="E9" s="224" t="s">
        <v>52</v>
      </c>
      <c r="F9" s="225"/>
      <c r="G9" s="226"/>
      <c r="H9" s="214" t="s">
        <v>35</v>
      </c>
      <c r="I9" s="214" t="s">
        <v>36</v>
      </c>
      <c r="J9" s="103" t="s">
        <v>37</v>
      </c>
      <c r="K9" s="214" t="s">
        <v>209</v>
      </c>
      <c r="L9" s="214" t="s">
        <v>38</v>
      </c>
      <c r="M9" s="214"/>
      <c r="N9" s="103" t="s">
        <v>39</v>
      </c>
      <c r="O9" s="214" t="s">
        <v>40</v>
      </c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5"/>
    </row>
    <row r="10" spans="1:29" s="28" customFormat="1" x14ac:dyDescent="0.25">
      <c r="A10" s="196"/>
      <c r="B10" s="222"/>
      <c r="C10" s="223"/>
      <c r="D10" s="196"/>
      <c r="E10" s="224" t="s">
        <v>53</v>
      </c>
      <c r="F10" s="224" t="s">
        <v>54</v>
      </c>
      <c r="G10" s="228" t="s">
        <v>55</v>
      </c>
      <c r="H10" s="214"/>
      <c r="I10" s="214"/>
      <c r="J10" s="230" t="s">
        <v>41</v>
      </c>
      <c r="K10" s="214"/>
      <c r="L10" s="216" t="s">
        <v>42</v>
      </c>
      <c r="M10" s="216" t="s">
        <v>43</v>
      </c>
      <c r="N10" s="209" t="s">
        <v>44</v>
      </c>
      <c r="O10" s="193">
        <v>1</v>
      </c>
      <c r="P10" s="211">
        <v>2</v>
      </c>
      <c r="Q10" s="211">
        <v>3</v>
      </c>
      <c r="R10" s="211">
        <v>4</v>
      </c>
      <c r="S10" s="211">
        <v>5</v>
      </c>
      <c r="T10" s="207">
        <v>6</v>
      </c>
      <c r="U10" s="207">
        <v>7</v>
      </c>
      <c r="V10" s="207">
        <v>8</v>
      </c>
      <c r="W10" s="207">
        <v>9</v>
      </c>
      <c r="X10" s="207">
        <v>10</v>
      </c>
      <c r="Y10" s="207">
        <v>11</v>
      </c>
      <c r="Z10" s="207">
        <v>12</v>
      </c>
      <c r="AA10" s="207">
        <v>13</v>
      </c>
      <c r="AB10" s="207">
        <v>14</v>
      </c>
      <c r="AC10" s="218">
        <v>15</v>
      </c>
    </row>
    <row r="11" spans="1:29" s="28" customFormat="1" ht="15.75" thickBot="1" x14ac:dyDescent="0.3">
      <c r="A11" s="197"/>
      <c r="B11" s="153" t="s">
        <v>12</v>
      </c>
      <c r="C11" s="153" t="s">
        <v>20</v>
      </c>
      <c r="D11" s="153" t="s">
        <v>13</v>
      </c>
      <c r="E11" s="232"/>
      <c r="F11" s="232"/>
      <c r="G11" s="229"/>
      <c r="H11" s="227"/>
      <c r="I11" s="227"/>
      <c r="J11" s="231"/>
      <c r="K11" s="227"/>
      <c r="L11" s="217"/>
      <c r="M11" s="217"/>
      <c r="N11" s="210"/>
      <c r="O11" s="194"/>
      <c r="P11" s="212"/>
      <c r="Q11" s="212"/>
      <c r="R11" s="212"/>
      <c r="S11" s="212"/>
      <c r="T11" s="208"/>
      <c r="U11" s="208"/>
      <c r="V11" s="208"/>
      <c r="W11" s="208"/>
      <c r="X11" s="208"/>
      <c r="Y11" s="208"/>
      <c r="Z11" s="208"/>
      <c r="AA11" s="208"/>
      <c r="AB11" s="208"/>
      <c r="AC11" s="219"/>
    </row>
    <row r="12" spans="1:29" ht="45" x14ac:dyDescent="0.25">
      <c r="A12" s="37">
        <v>1</v>
      </c>
      <c r="B12" s="150"/>
      <c r="C12" s="151" t="s">
        <v>66</v>
      </c>
      <c r="D12" s="152" t="s">
        <v>167</v>
      </c>
      <c r="E12" s="67" t="s">
        <v>129</v>
      </c>
      <c r="F12" s="67" t="s">
        <v>130</v>
      </c>
      <c r="G12" s="67" t="s">
        <v>131</v>
      </c>
      <c r="H12" s="147"/>
      <c r="I12" s="149" t="s">
        <v>66</v>
      </c>
      <c r="J12" s="148">
        <f t="shared" ref="J12" si="0">SUM(O12:AC12)</f>
        <v>31857.749999999989</v>
      </c>
      <c r="K12" s="147"/>
      <c r="L12" s="142">
        <v>43831</v>
      </c>
      <c r="M12" s="142">
        <v>49309</v>
      </c>
      <c r="N12" s="59"/>
      <c r="O12" s="143">
        <f>Zalaszentgrót!O12</f>
        <v>2123.85</v>
      </c>
      <c r="P12" s="144">
        <f>Zalaszentgrót!P12</f>
        <v>2123.85</v>
      </c>
      <c r="Q12" s="144">
        <f>Zalaszentgrót!Q12</f>
        <v>2123.85</v>
      </c>
      <c r="R12" s="144">
        <f>Zalaszentgrót!R12</f>
        <v>2123.85</v>
      </c>
      <c r="S12" s="144">
        <f>Zalaszentgrót!S12</f>
        <v>2123.85</v>
      </c>
      <c r="T12" s="145">
        <f>Zalaszentgrót!T12</f>
        <v>2123.85</v>
      </c>
      <c r="U12" s="145">
        <f>Zalaszentgrót!U12</f>
        <v>2123.85</v>
      </c>
      <c r="V12" s="145">
        <f>Zalaszentgrót!V12</f>
        <v>2123.85</v>
      </c>
      <c r="W12" s="145">
        <f>Zalaszentgrót!W12</f>
        <v>2123.85</v>
      </c>
      <c r="X12" s="145">
        <f>Zalaszentgrót!X12</f>
        <v>2123.85</v>
      </c>
      <c r="Y12" s="145">
        <f>Zalaszentgrót!Y12</f>
        <v>2123.85</v>
      </c>
      <c r="Z12" s="145">
        <f>Zalaszentgrót!Z12</f>
        <v>2123.85</v>
      </c>
      <c r="AA12" s="145">
        <f>Zalaszentgrót!AA12</f>
        <v>2123.85</v>
      </c>
      <c r="AB12" s="145">
        <f>Zalaszentgrót!AB12</f>
        <v>2123.85</v>
      </c>
      <c r="AC12" s="154">
        <f>Zalaszentgrót!AC12</f>
        <v>2123.85</v>
      </c>
    </row>
    <row r="13" spans="1:29" ht="45" x14ac:dyDescent="0.25">
      <c r="A13" s="37">
        <v>1</v>
      </c>
      <c r="B13" s="31"/>
      <c r="C13" s="32" t="s">
        <v>68</v>
      </c>
      <c r="D13" s="33" t="s">
        <v>167</v>
      </c>
      <c r="E13" s="34" t="s">
        <v>176</v>
      </c>
      <c r="F13" s="34" t="s">
        <v>130</v>
      </c>
      <c r="G13" s="34" t="s">
        <v>131</v>
      </c>
      <c r="H13" s="35"/>
      <c r="I13" s="113" t="s">
        <v>68</v>
      </c>
      <c r="J13" s="115">
        <f t="shared" ref="J13:J17" si="1">SUM(O13:AC13)</f>
        <v>3111.7499999999991</v>
      </c>
      <c r="K13" s="35"/>
      <c r="L13" s="142">
        <v>43831</v>
      </c>
      <c r="M13" s="142">
        <v>49309</v>
      </c>
      <c r="N13" s="38"/>
      <c r="O13" s="1">
        <f>Pakod!O12</f>
        <v>207.45</v>
      </c>
      <c r="P13" s="120">
        <f>Pakod!P12</f>
        <v>207.45</v>
      </c>
      <c r="Q13" s="120">
        <f>Pakod!Q12</f>
        <v>207.45</v>
      </c>
      <c r="R13" s="120">
        <f>Pakod!R12</f>
        <v>207.45</v>
      </c>
      <c r="S13" s="120">
        <f>Pakod!S12</f>
        <v>207.45</v>
      </c>
      <c r="T13" s="20">
        <f>Pakod!T12</f>
        <v>207.45</v>
      </c>
      <c r="U13" s="20">
        <f>Pakod!U12</f>
        <v>207.45</v>
      </c>
      <c r="V13" s="20">
        <f>Pakod!V12</f>
        <v>207.45</v>
      </c>
      <c r="W13" s="20">
        <f>Pakod!W12</f>
        <v>207.45</v>
      </c>
      <c r="X13" s="20">
        <f>Pakod!X12</f>
        <v>207.45</v>
      </c>
      <c r="Y13" s="20">
        <f>Pakod!Y12</f>
        <v>207.45</v>
      </c>
      <c r="Z13" s="20">
        <f>Pakod!Z12</f>
        <v>207.45</v>
      </c>
      <c r="AA13" s="20">
        <f>Pakod!AA12</f>
        <v>207.45</v>
      </c>
      <c r="AB13" s="20">
        <f>Pakod!AB12</f>
        <v>207.45</v>
      </c>
      <c r="AC13" s="22">
        <f>Pakod!AC12</f>
        <v>207.45</v>
      </c>
    </row>
    <row r="14" spans="1:29" ht="45" x14ac:dyDescent="0.25">
      <c r="A14" s="37">
        <v>1</v>
      </c>
      <c r="B14" s="31"/>
      <c r="C14" s="32" t="s">
        <v>69</v>
      </c>
      <c r="D14" s="33" t="s">
        <v>167</v>
      </c>
      <c r="E14" s="34" t="s">
        <v>129</v>
      </c>
      <c r="F14" s="34" t="s">
        <v>130</v>
      </c>
      <c r="G14" s="34" t="s">
        <v>131</v>
      </c>
      <c r="H14" s="35"/>
      <c r="I14" s="113" t="s">
        <v>69</v>
      </c>
      <c r="J14" s="115">
        <f t="shared" si="1"/>
        <v>2931.7499999999995</v>
      </c>
      <c r="K14" s="35"/>
      <c r="L14" s="142">
        <v>43831</v>
      </c>
      <c r="M14" s="142">
        <v>49309</v>
      </c>
      <c r="N14" s="38"/>
      <c r="O14" s="1">
        <f>Zalabér!O12</f>
        <v>195.45</v>
      </c>
      <c r="P14" s="120">
        <f>Zalabér!P12</f>
        <v>195.45</v>
      </c>
      <c r="Q14" s="120">
        <f>Zalabér!Q12</f>
        <v>195.45</v>
      </c>
      <c r="R14" s="120">
        <f>Zalabér!R12</f>
        <v>195.45</v>
      </c>
      <c r="S14" s="120">
        <f>Zalabér!S12</f>
        <v>195.45</v>
      </c>
      <c r="T14" s="20">
        <f>Zalabér!T12</f>
        <v>195.45</v>
      </c>
      <c r="U14" s="20">
        <f>Zalabér!U12</f>
        <v>195.45</v>
      </c>
      <c r="V14" s="20">
        <f>Zalabér!V12</f>
        <v>195.45</v>
      </c>
      <c r="W14" s="20">
        <f>Zalabér!W12</f>
        <v>195.45</v>
      </c>
      <c r="X14" s="20">
        <f>Zalabér!X12</f>
        <v>195.45</v>
      </c>
      <c r="Y14" s="20">
        <f>Zalabér!Y12</f>
        <v>195.45</v>
      </c>
      <c r="Z14" s="20">
        <f>Zalabér!Z12</f>
        <v>195.45</v>
      </c>
      <c r="AA14" s="20">
        <f>Zalabér!AA12</f>
        <v>195.45</v>
      </c>
      <c r="AB14" s="20">
        <f>Zalabér!AB12</f>
        <v>195.45</v>
      </c>
      <c r="AC14" s="22">
        <f>Zalabér!AC12</f>
        <v>195.45</v>
      </c>
    </row>
    <row r="15" spans="1:29" ht="45" x14ac:dyDescent="0.25">
      <c r="A15" s="37">
        <v>1</v>
      </c>
      <c r="B15" s="31"/>
      <c r="C15" s="32" t="s">
        <v>70</v>
      </c>
      <c r="D15" s="33" t="s">
        <v>167</v>
      </c>
      <c r="E15" s="34" t="s">
        <v>129</v>
      </c>
      <c r="F15" s="34" t="s">
        <v>130</v>
      </c>
      <c r="G15" s="34" t="s">
        <v>131</v>
      </c>
      <c r="H15" s="35"/>
      <c r="I15" s="113" t="s">
        <v>70</v>
      </c>
      <c r="J15" s="115">
        <f t="shared" si="1"/>
        <v>2846.5500000000006</v>
      </c>
      <c r="K15" s="35"/>
      <c r="L15" s="142">
        <v>43831</v>
      </c>
      <c r="M15" s="142">
        <v>49309</v>
      </c>
      <c r="N15" s="38"/>
      <c r="O15" s="1">
        <f>Zalavég!O12</f>
        <v>82.95</v>
      </c>
      <c r="P15" s="120">
        <f>Zalavég!P12</f>
        <v>197.4</v>
      </c>
      <c r="Q15" s="120">
        <f>Zalavég!Q12</f>
        <v>197.4</v>
      </c>
      <c r="R15" s="120">
        <f>Zalavég!R12</f>
        <v>197.4</v>
      </c>
      <c r="S15" s="120">
        <f>Zalavég!S12</f>
        <v>197.4</v>
      </c>
      <c r="T15" s="20">
        <f>Zalavég!T12</f>
        <v>197.4</v>
      </c>
      <c r="U15" s="20">
        <f>Zalavég!U12</f>
        <v>197.4</v>
      </c>
      <c r="V15" s="20">
        <f>Zalavég!V12</f>
        <v>197.4</v>
      </c>
      <c r="W15" s="20">
        <f>Zalavég!W12</f>
        <v>197.4</v>
      </c>
      <c r="X15" s="20">
        <f>Zalavég!X12</f>
        <v>197.4</v>
      </c>
      <c r="Y15" s="20">
        <f>Zalavég!Y12</f>
        <v>197.4</v>
      </c>
      <c r="Z15" s="20">
        <f>Zalavég!Z12</f>
        <v>197.4</v>
      </c>
      <c r="AA15" s="20">
        <f>Zalavég!AA12</f>
        <v>197.4</v>
      </c>
      <c r="AB15" s="20">
        <f>Zalavég!AB12</f>
        <v>197.4</v>
      </c>
      <c r="AC15" s="22">
        <f>Zalavég!AC12</f>
        <v>197.4</v>
      </c>
    </row>
    <row r="16" spans="1:29" ht="45" x14ac:dyDescent="0.25">
      <c r="A16" s="37">
        <v>1</v>
      </c>
      <c r="B16" s="31"/>
      <c r="C16" s="32" t="s">
        <v>67</v>
      </c>
      <c r="D16" s="33" t="s">
        <v>167</v>
      </c>
      <c r="E16" s="34" t="s">
        <v>129</v>
      </c>
      <c r="F16" s="34" t="s">
        <v>130</v>
      </c>
      <c r="G16" s="34" t="s">
        <v>131</v>
      </c>
      <c r="H16" s="35"/>
      <c r="I16" s="113" t="s">
        <v>67</v>
      </c>
      <c r="J16" s="115">
        <f t="shared" si="1"/>
        <v>2941.2000000000007</v>
      </c>
      <c r="K16" s="36"/>
      <c r="L16" s="142">
        <v>43831</v>
      </c>
      <c r="M16" s="142">
        <v>49309</v>
      </c>
      <c r="N16" s="38"/>
      <c r="O16" s="1">
        <f>Batyk!O12</f>
        <v>83.1</v>
      </c>
      <c r="P16" s="120">
        <f>Batyk!P12</f>
        <v>204.15</v>
      </c>
      <c r="Q16" s="120">
        <f>Batyk!Q12</f>
        <v>204.15</v>
      </c>
      <c r="R16" s="120">
        <f>Batyk!R12</f>
        <v>204.15</v>
      </c>
      <c r="S16" s="120">
        <f>Batyk!S12</f>
        <v>204.15</v>
      </c>
      <c r="T16" s="20">
        <f>Batyk!T12</f>
        <v>204.15</v>
      </c>
      <c r="U16" s="20">
        <f>Batyk!U12</f>
        <v>204.15</v>
      </c>
      <c r="V16" s="20">
        <f>Batyk!V12</f>
        <v>204.15</v>
      </c>
      <c r="W16" s="20">
        <f>Batyk!W12</f>
        <v>204.15</v>
      </c>
      <c r="X16" s="20">
        <f>Batyk!X12</f>
        <v>204.15</v>
      </c>
      <c r="Y16" s="20">
        <f>Batyk!Y12</f>
        <v>204.15</v>
      </c>
      <c r="Z16" s="20">
        <f>Batyk!Z12</f>
        <v>204.15</v>
      </c>
      <c r="AA16" s="20">
        <f>Batyk!AA12</f>
        <v>204.15</v>
      </c>
      <c r="AB16" s="20">
        <f>Batyk!AB12</f>
        <v>204.15</v>
      </c>
      <c r="AC16" s="22">
        <f>Batyk!AC12</f>
        <v>204.15</v>
      </c>
    </row>
    <row r="17" spans="1:29" x14ac:dyDescent="0.25">
      <c r="A17" s="30">
        <v>2</v>
      </c>
      <c r="B17" s="150"/>
      <c r="C17" s="151" t="s">
        <v>70</v>
      </c>
      <c r="D17" s="152" t="s">
        <v>214</v>
      </c>
      <c r="E17" s="67"/>
      <c r="F17" s="67"/>
      <c r="G17" s="67"/>
      <c r="H17" s="147"/>
      <c r="I17" s="149" t="s">
        <v>70</v>
      </c>
      <c r="J17" s="148">
        <f t="shared" si="1"/>
        <v>110</v>
      </c>
      <c r="K17" s="147"/>
      <c r="L17" s="142">
        <v>43831</v>
      </c>
      <c r="M17" s="142">
        <v>44196</v>
      </c>
      <c r="N17" s="59"/>
      <c r="O17" s="143">
        <f>Zalavég!O13</f>
        <v>110</v>
      </c>
      <c r="P17" s="155"/>
      <c r="Q17" s="155"/>
      <c r="R17" s="155"/>
      <c r="S17" s="155"/>
      <c r="T17" s="156"/>
      <c r="U17" s="156"/>
      <c r="V17" s="156"/>
      <c r="W17" s="156"/>
      <c r="X17" s="156"/>
      <c r="Y17" s="156"/>
      <c r="Z17" s="156"/>
      <c r="AA17" s="156"/>
      <c r="AB17" s="156"/>
      <c r="AC17" s="25"/>
    </row>
    <row r="18" spans="1:29" x14ac:dyDescent="0.25">
      <c r="A18" s="121"/>
      <c r="B18" s="41" t="s">
        <v>4</v>
      </c>
      <c r="C18" s="42"/>
      <c r="D18" s="42"/>
      <c r="E18" s="42"/>
      <c r="F18" s="42"/>
      <c r="G18" s="42"/>
      <c r="H18" s="43"/>
      <c r="I18" s="116"/>
      <c r="J18" s="111"/>
      <c r="K18" s="44"/>
      <c r="L18" s="45"/>
      <c r="M18" s="46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7"/>
    </row>
    <row r="19" spans="1:29" x14ac:dyDescent="0.25">
      <c r="A19" s="110"/>
      <c r="B19" s="49" t="s">
        <v>1</v>
      </c>
      <c r="C19" s="44"/>
      <c r="D19" s="44"/>
      <c r="E19" s="44"/>
      <c r="F19" s="44"/>
      <c r="G19" s="44"/>
      <c r="H19" s="43"/>
      <c r="I19" s="117"/>
      <c r="J19" s="111"/>
      <c r="K19" s="50"/>
      <c r="L19" s="45"/>
      <c r="M19" s="46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ht="75" x14ac:dyDescent="0.25">
      <c r="A20" s="37">
        <v>3</v>
      </c>
      <c r="B20" s="31"/>
      <c r="C20" s="52" t="s">
        <v>218</v>
      </c>
      <c r="D20" s="52" t="s">
        <v>219</v>
      </c>
      <c r="E20" s="53" t="s">
        <v>173</v>
      </c>
      <c r="F20" s="53" t="s">
        <v>132</v>
      </c>
      <c r="G20" s="34" t="s">
        <v>133</v>
      </c>
      <c r="H20" s="54"/>
      <c r="I20" s="112" t="s">
        <v>193</v>
      </c>
      <c r="J20" s="115">
        <f>SUM(O20:AC20)</f>
        <v>450</v>
      </c>
      <c r="K20" s="55"/>
      <c r="L20" s="106">
        <v>43831</v>
      </c>
      <c r="M20" s="107">
        <v>44196</v>
      </c>
      <c r="N20" s="56" t="s">
        <v>49</v>
      </c>
      <c r="O20" s="21">
        <f>Zalaszentgrót!O15</f>
        <v>450</v>
      </c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5" x14ac:dyDescent="0.25">
      <c r="A21" s="30">
        <v>4</v>
      </c>
      <c r="B21" s="31"/>
      <c r="C21" s="52" t="s">
        <v>245</v>
      </c>
      <c r="D21" s="52" t="s">
        <v>246</v>
      </c>
      <c r="E21" s="53" t="s">
        <v>173</v>
      </c>
      <c r="F21" s="53" t="s">
        <v>132</v>
      </c>
      <c r="G21" s="34" t="s">
        <v>133</v>
      </c>
      <c r="H21" s="54"/>
      <c r="I21" s="112" t="s">
        <v>66</v>
      </c>
      <c r="J21" s="115">
        <f>SUM(O21:AC21)</f>
        <v>601</v>
      </c>
      <c r="K21" s="55"/>
      <c r="L21" s="106">
        <v>43831</v>
      </c>
      <c r="M21" s="107">
        <v>44196</v>
      </c>
      <c r="N21" s="56" t="s">
        <v>49</v>
      </c>
      <c r="O21" s="21">
        <f>Zalaszentgrót!O16</f>
        <v>601</v>
      </c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5" x14ac:dyDescent="0.25">
      <c r="A22" s="236">
        <v>22</v>
      </c>
      <c r="B22" s="31"/>
      <c r="C22" s="52" t="s">
        <v>221</v>
      </c>
      <c r="D22" s="52" t="s">
        <v>219</v>
      </c>
      <c r="E22" s="53" t="s">
        <v>173</v>
      </c>
      <c r="F22" s="53" t="s">
        <v>132</v>
      </c>
      <c r="G22" s="34" t="s">
        <v>133</v>
      </c>
      <c r="H22" s="54"/>
      <c r="I22" s="112" t="s">
        <v>66</v>
      </c>
      <c r="J22" s="115">
        <f>SUM(O22:AC22)</f>
        <v>2880</v>
      </c>
      <c r="K22" s="55"/>
      <c r="L22" s="106">
        <v>43831</v>
      </c>
      <c r="M22" s="107">
        <v>44196</v>
      </c>
      <c r="N22" s="56" t="s">
        <v>49</v>
      </c>
      <c r="O22" s="21">
        <f>Zalaszentgrót!O17</f>
        <v>0</v>
      </c>
      <c r="P22" s="2">
        <f>Zalaszentgrót!P17</f>
        <v>2880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37"/>
      <c r="B23" s="31"/>
      <c r="C23" s="52" t="s">
        <v>224</v>
      </c>
      <c r="D23" s="185" t="s">
        <v>219</v>
      </c>
      <c r="E23" s="33" t="s">
        <v>173</v>
      </c>
      <c r="F23" s="53" t="s">
        <v>172</v>
      </c>
      <c r="G23" s="53" t="s">
        <v>174</v>
      </c>
      <c r="H23" s="54"/>
      <c r="I23" s="112" t="s">
        <v>66</v>
      </c>
      <c r="J23" s="115">
        <f>SUM(O23:AC23)</f>
        <v>1680</v>
      </c>
      <c r="K23" s="55"/>
      <c r="L23" s="106">
        <v>43831</v>
      </c>
      <c r="M23" s="107">
        <v>44196</v>
      </c>
      <c r="N23" s="56" t="s">
        <v>49</v>
      </c>
      <c r="O23" s="21">
        <f>Zalaszentgrót!O18</f>
        <v>0</v>
      </c>
      <c r="P23" s="2">
        <f>Zalaszentgrót!P18</f>
        <v>1680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37">
        <v>23</v>
      </c>
      <c r="B24" s="31"/>
      <c r="C24" s="52" t="s">
        <v>68</v>
      </c>
      <c r="D24" s="57" t="s">
        <v>203</v>
      </c>
      <c r="E24" s="33" t="s">
        <v>173</v>
      </c>
      <c r="F24" s="53" t="s">
        <v>172</v>
      </c>
      <c r="G24" s="53" t="s">
        <v>174</v>
      </c>
      <c r="H24" s="54"/>
      <c r="I24" s="112" t="s">
        <v>207</v>
      </c>
      <c r="J24" s="115">
        <f t="shared" ref="J24:J29" si="2">SUM(O24:AC24)</f>
        <v>1289</v>
      </c>
      <c r="K24" s="55"/>
      <c r="L24" s="106">
        <v>44197</v>
      </c>
      <c r="M24" s="107">
        <v>44561</v>
      </c>
      <c r="N24" s="56" t="s">
        <v>74</v>
      </c>
      <c r="O24" s="21">
        <f>Batyk!O15+Pakod!O15+Zalabér!O15+Zalaszentgrót!O19+Zalavég!O16</f>
        <v>0</v>
      </c>
      <c r="P24" s="120">
        <f>Batyk!P15+Pakod!P15+Zalabér!P15+Zalaszentgrót!P19+Zalavég!P16</f>
        <v>1289</v>
      </c>
      <c r="Q24" s="120">
        <f>Batyk!Q15+Pakod!Q15+Zalabér!Q15+Zalaszentgrót!Q19+Zalavég!Q16</f>
        <v>0</v>
      </c>
      <c r="R24" s="120">
        <f>Batyk!R15+Pakod!R15+Zalabér!R15+Zalaszentgrót!R19+Zalavég!R16</f>
        <v>0</v>
      </c>
      <c r="S24" s="120">
        <f>Batyk!S15+Pakod!S15+Zalabér!S15+Zalaszentgrót!S19+Zalavég!S16</f>
        <v>0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2.75" customHeight="1" x14ac:dyDescent="0.25">
      <c r="A25" s="30">
        <v>24</v>
      </c>
      <c r="B25" s="31"/>
      <c r="C25" s="52" t="s">
        <v>67</v>
      </c>
      <c r="D25" s="182" t="s">
        <v>204</v>
      </c>
      <c r="E25" s="33" t="s">
        <v>173</v>
      </c>
      <c r="F25" s="53" t="s">
        <v>172</v>
      </c>
      <c r="G25" s="53" t="s">
        <v>174</v>
      </c>
      <c r="H25" s="54"/>
      <c r="I25" s="112" t="s">
        <v>207</v>
      </c>
      <c r="J25" s="115">
        <f t="shared" si="2"/>
        <v>484</v>
      </c>
      <c r="K25" s="55"/>
      <c r="L25" s="106">
        <v>44197</v>
      </c>
      <c r="M25" s="107">
        <v>44561</v>
      </c>
      <c r="N25" s="56" t="s">
        <v>74</v>
      </c>
      <c r="O25" s="21">
        <f>Batyk!O16+Pakod!O16+Zalabér!O16+Zalaszentgrót!O20+Zalavég!O17</f>
        <v>0</v>
      </c>
      <c r="P25" s="120">
        <f>Batyk!P16+Pakod!P16+Zalabér!P16+Zalaszentgrót!P20+Zalavég!P17</f>
        <v>484</v>
      </c>
      <c r="Q25" s="120">
        <f>Batyk!Q17+Pakod!Q16+Zalabér!Q16+Zalaszentgrót!Q20+Zalavég!Q17</f>
        <v>0</v>
      </c>
      <c r="R25" s="120">
        <f>Batyk!R17+Pakod!R16+Zalabér!R16+Zalaszentgrót!R20+Zalavég!R17</f>
        <v>0</v>
      </c>
      <c r="S25" s="120">
        <f>Batyk!S17+Pakod!S16+Zalabér!S16+Zalaszentgrót!S20+Zalavég!S17</f>
        <v>0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2.75" customHeight="1" x14ac:dyDescent="0.25">
      <c r="A26" s="30">
        <v>25</v>
      </c>
      <c r="B26" s="31"/>
      <c r="C26" s="52" t="s">
        <v>69</v>
      </c>
      <c r="D26" s="58" t="s">
        <v>217</v>
      </c>
      <c r="E26" s="33" t="s">
        <v>173</v>
      </c>
      <c r="F26" s="53" t="s">
        <v>172</v>
      </c>
      <c r="G26" s="53" t="s">
        <v>174</v>
      </c>
      <c r="H26" s="54"/>
      <c r="I26" s="112" t="s">
        <v>207</v>
      </c>
      <c r="J26" s="115">
        <f t="shared" si="2"/>
        <v>389</v>
      </c>
      <c r="K26" s="55"/>
      <c r="L26" s="106">
        <v>44197</v>
      </c>
      <c r="M26" s="107">
        <v>44561</v>
      </c>
      <c r="N26" s="56" t="s">
        <v>74</v>
      </c>
      <c r="O26" s="21">
        <f>Batyk!O17+Pakod!O17+Zalabér!O17+Zalaszentgrót!O21+Zalavég!O18</f>
        <v>0</v>
      </c>
      <c r="P26" s="120">
        <f>Batyk!P17+Pakod!P17+Zalabér!P17+Zalaszentgrót!P21+Zalavég!P18</f>
        <v>389</v>
      </c>
      <c r="Q26" s="120">
        <f>Batyk!Q17+Pakod!Q17+Zalabér!Q17+Zalaszentgrót!Q21+Zalavég!Q18</f>
        <v>0</v>
      </c>
      <c r="R26" s="120">
        <f>Batyk!R17+Pakod!R17+Zalabér!R17+Zalaszentgrót!R21+Zalavég!R18</f>
        <v>0</v>
      </c>
      <c r="S26" s="120">
        <f>Batyk!S17+Pakod!S17+Zalabér!S17+Zalaszentgrót!S21+Zalavég!S18</f>
        <v>0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2.75" customHeight="1" x14ac:dyDescent="0.25">
      <c r="A27" s="37">
        <v>26</v>
      </c>
      <c r="B27" s="31"/>
      <c r="C27" s="52" t="s">
        <v>218</v>
      </c>
      <c r="D27" s="57" t="s">
        <v>220</v>
      </c>
      <c r="E27" s="33" t="s">
        <v>173</v>
      </c>
      <c r="F27" s="53" t="s">
        <v>172</v>
      </c>
      <c r="G27" s="53" t="s">
        <v>174</v>
      </c>
      <c r="H27" s="54"/>
      <c r="I27" s="112" t="s">
        <v>193</v>
      </c>
      <c r="J27" s="115">
        <f t="shared" si="2"/>
        <v>11000</v>
      </c>
      <c r="K27" s="55"/>
      <c r="L27" s="106">
        <v>44197</v>
      </c>
      <c r="M27" s="107">
        <v>44561</v>
      </c>
      <c r="N27" s="56" t="s">
        <v>74</v>
      </c>
      <c r="O27" s="21">
        <f>Zalaszentgrót!O22</f>
        <v>0</v>
      </c>
      <c r="P27" s="2">
        <f>Zalaszentgrót!P22</f>
        <v>11000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2.75" customHeight="1" x14ac:dyDescent="0.25">
      <c r="A28" s="30">
        <v>27</v>
      </c>
      <c r="B28" s="31"/>
      <c r="C28" s="52" t="s">
        <v>223</v>
      </c>
      <c r="D28" s="185" t="s">
        <v>222</v>
      </c>
      <c r="E28" s="33" t="s">
        <v>173</v>
      </c>
      <c r="F28" s="53" t="s">
        <v>172</v>
      </c>
      <c r="G28" s="53" t="s">
        <v>174</v>
      </c>
      <c r="H28" s="54"/>
      <c r="I28" s="112" t="s">
        <v>66</v>
      </c>
      <c r="J28" s="115">
        <f t="shared" si="2"/>
        <v>17000</v>
      </c>
      <c r="K28" s="55"/>
      <c r="L28" s="106">
        <v>44197</v>
      </c>
      <c r="M28" s="107">
        <v>44561</v>
      </c>
      <c r="N28" s="56" t="s">
        <v>74</v>
      </c>
      <c r="O28" s="21"/>
      <c r="P28" s="2">
        <f>Zalaszentgrót!P23</f>
        <v>17000</v>
      </c>
      <c r="Q28" s="2"/>
      <c r="R28" s="2"/>
      <c r="S28" s="2"/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2.75" customHeight="1" x14ac:dyDescent="0.25">
      <c r="A29" s="30">
        <v>28</v>
      </c>
      <c r="B29" s="31"/>
      <c r="C29" s="52" t="s">
        <v>224</v>
      </c>
      <c r="D29" s="185" t="s">
        <v>225</v>
      </c>
      <c r="E29" s="33" t="s">
        <v>173</v>
      </c>
      <c r="F29" s="53" t="s">
        <v>172</v>
      </c>
      <c r="G29" s="53" t="s">
        <v>174</v>
      </c>
      <c r="H29" s="54"/>
      <c r="I29" s="112" t="s">
        <v>66</v>
      </c>
      <c r="J29" s="115">
        <f t="shared" si="2"/>
        <v>30000</v>
      </c>
      <c r="K29" s="55"/>
      <c r="L29" s="106">
        <v>44197</v>
      </c>
      <c r="M29" s="107">
        <v>44561</v>
      </c>
      <c r="N29" s="56" t="s">
        <v>74</v>
      </c>
      <c r="O29" s="21"/>
      <c r="P29" s="2">
        <f>Zalaszentgrót!P24</f>
        <v>30000</v>
      </c>
      <c r="Q29" s="2"/>
      <c r="R29" s="2"/>
      <c r="S29" s="2"/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45" x14ac:dyDescent="0.25">
      <c r="A30" s="30">
        <v>29</v>
      </c>
      <c r="B30" s="31"/>
      <c r="C30" s="52" t="s">
        <v>120</v>
      </c>
      <c r="D30" s="52" t="s">
        <v>121</v>
      </c>
      <c r="E30" s="53" t="s">
        <v>128</v>
      </c>
      <c r="F30" s="53" t="s">
        <v>132</v>
      </c>
      <c r="G30" s="34" t="s">
        <v>133</v>
      </c>
      <c r="H30" s="54"/>
      <c r="I30" s="112" t="s">
        <v>66</v>
      </c>
      <c r="J30" s="115">
        <f t="shared" ref="J30:J41" si="3">SUM(O30:AC30)</f>
        <v>19000</v>
      </c>
      <c r="K30" s="55"/>
      <c r="L30" s="106">
        <v>44197</v>
      </c>
      <c r="M30" s="107">
        <v>45291</v>
      </c>
      <c r="N30" s="59" t="s">
        <v>74</v>
      </c>
      <c r="O30" s="1"/>
      <c r="P30" s="2">
        <f>Zalaszentgrót!P25</f>
        <v>8000</v>
      </c>
      <c r="Q30" s="2">
        <f>Zalaszentgrót!Q25</f>
        <v>3500</v>
      </c>
      <c r="R30" s="2">
        <f>Zalaszentgrót!R25</f>
        <v>7500</v>
      </c>
      <c r="S30" s="2"/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37">
        <v>30</v>
      </c>
      <c r="B31" s="31"/>
      <c r="C31" s="52" t="s">
        <v>66</v>
      </c>
      <c r="D31" s="52" t="s">
        <v>180</v>
      </c>
      <c r="E31" s="53" t="s">
        <v>173</v>
      </c>
      <c r="F31" s="53" t="s">
        <v>132</v>
      </c>
      <c r="G31" s="34" t="s">
        <v>133</v>
      </c>
      <c r="H31" s="54"/>
      <c r="I31" s="112" t="s">
        <v>66</v>
      </c>
      <c r="J31" s="115">
        <f t="shared" si="3"/>
        <v>356</v>
      </c>
      <c r="K31" s="55"/>
      <c r="L31" s="106">
        <v>44197</v>
      </c>
      <c r="M31" s="107">
        <v>45657</v>
      </c>
      <c r="N31" s="56" t="s">
        <v>74</v>
      </c>
      <c r="O31" s="21"/>
      <c r="P31" s="2">
        <f>Zalaszentgrót!P26</f>
        <v>89</v>
      </c>
      <c r="Q31" s="2">
        <f>Zalaszentgrót!Q26</f>
        <v>89</v>
      </c>
      <c r="R31" s="2">
        <f>Zalaszentgrót!R26</f>
        <v>89</v>
      </c>
      <c r="S31" s="2">
        <f>Zalaszentgrót!S26</f>
        <v>89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37">
        <v>31</v>
      </c>
      <c r="B32" s="31"/>
      <c r="C32" s="52" t="s">
        <v>66</v>
      </c>
      <c r="D32" s="52" t="s">
        <v>181</v>
      </c>
      <c r="E32" s="53" t="s">
        <v>173</v>
      </c>
      <c r="F32" s="53" t="s">
        <v>132</v>
      </c>
      <c r="G32" s="34" t="s">
        <v>133</v>
      </c>
      <c r="H32" s="54"/>
      <c r="I32" s="112" t="s">
        <v>66</v>
      </c>
      <c r="J32" s="115">
        <f t="shared" si="3"/>
        <v>891</v>
      </c>
      <c r="K32" s="55"/>
      <c r="L32" s="106">
        <v>44197</v>
      </c>
      <c r="M32" s="107">
        <v>45657</v>
      </c>
      <c r="N32" s="56" t="s">
        <v>74</v>
      </c>
      <c r="O32" s="21"/>
      <c r="P32" s="2">
        <f>Zalaszentgrót!P27</f>
        <v>223</v>
      </c>
      <c r="Q32" s="2">
        <f>Zalaszentgrót!Q27</f>
        <v>222</v>
      </c>
      <c r="R32" s="2">
        <f>Zalaszentgrót!R27</f>
        <v>223</v>
      </c>
      <c r="S32" s="2">
        <f>Zalaszentgrót!S27</f>
        <v>223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37">
        <v>32</v>
      </c>
      <c r="B33" s="31"/>
      <c r="C33" s="52" t="s">
        <v>66</v>
      </c>
      <c r="D33" s="52" t="s">
        <v>185</v>
      </c>
      <c r="E33" s="53" t="s">
        <v>173</v>
      </c>
      <c r="F33" s="53" t="s">
        <v>132</v>
      </c>
      <c r="G33" s="34" t="s">
        <v>133</v>
      </c>
      <c r="H33" s="54"/>
      <c r="I33" s="112" t="s">
        <v>66</v>
      </c>
      <c r="J33" s="115">
        <f t="shared" si="3"/>
        <v>1679</v>
      </c>
      <c r="K33" s="55"/>
      <c r="L33" s="106">
        <v>44197</v>
      </c>
      <c r="M33" s="107">
        <v>45657</v>
      </c>
      <c r="N33" s="56" t="s">
        <v>74</v>
      </c>
      <c r="O33" s="21"/>
      <c r="P33" s="2">
        <f>Zalaszentgrót!P28</f>
        <v>420</v>
      </c>
      <c r="Q33" s="2">
        <f>Zalaszentgrót!Q28</f>
        <v>420</v>
      </c>
      <c r="R33" s="2">
        <f>Zalaszentgrót!R28</f>
        <v>419</v>
      </c>
      <c r="S33" s="2">
        <f>Zalaszentgrót!S28</f>
        <v>420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37">
        <v>33</v>
      </c>
      <c r="B34" s="31"/>
      <c r="C34" s="52" t="s">
        <v>66</v>
      </c>
      <c r="D34" s="52" t="s">
        <v>186</v>
      </c>
      <c r="E34" s="53" t="s">
        <v>173</v>
      </c>
      <c r="F34" s="53" t="s">
        <v>132</v>
      </c>
      <c r="G34" s="34" t="s">
        <v>133</v>
      </c>
      <c r="H34" s="54"/>
      <c r="I34" s="112" t="s">
        <v>66</v>
      </c>
      <c r="J34" s="115">
        <f t="shared" si="3"/>
        <v>3265</v>
      </c>
      <c r="K34" s="55"/>
      <c r="L34" s="106">
        <v>44197</v>
      </c>
      <c r="M34" s="107">
        <v>45657</v>
      </c>
      <c r="N34" s="56" t="s">
        <v>74</v>
      </c>
      <c r="O34" s="21"/>
      <c r="P34" s="2">
        <f>Zalaszentgrót!P29</f>
        <v>817</v>
      </c>
      <c r="Q34" s="2">
        <f>Zalaszentgrót!Q29</f>
        <v>816</v>
      </c>
      <c r="R34" s="2">
        <f>Zalaszentgrót!R29</f>
        <v>816</v>
      </c>
      <c r="S34" s="2">
        <f>Zalaszentgrót!S29</f>
        <v>816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37">
        <v>34</v>
      </c>
      <c r="B35" s="31"/>
      <c r="C35" s="52" t="s">
        <v>66</v>
      </c>
      <c r="D35" s="52" t="s">
        <v>187</v>
      </c>
      <c r="E35" s="53" t="s">
        <v>173</v>
      </c>
      <c r="F35" s="53" t="s">
        <v>132</v>
      </c>
      <c r="G35" s="34" t="s">
        <v>133</v>
      </c>
      <c r="H35" s="54"/>
      <c r="I35" s="112" t="s">
        <v>66</v>
      </c>
      <c r="J35" s="115">
        <f t="shared" si="3"/>
        <v>71396</v>
      </c>
      <c r="K35" s="55"/>
      <c r="L35" s="106">
        <v>44197</v>
      </c>
      <c r="M35" s="107">
        <v>45657</v>
      </c>
      <c r="N35" s="56" t="s">
        <v>74</v>
      </c>
      <c r="O35" s="21"/>
      <c r="P35" s="2">
        <f>Zalaszentgrót!P30</f>
        <v>17849</v>
      </c>
      <c r="Q35" s="2">
        <f>Zalaszentgrót!Q30</f>
        <v>17849</v>
      </c>
      <c r="R35" s="2">
        <f>Zalaszentgrót!R30</f>
        <v>17849</v>
      </c>
      <c r="S35" s="2">
        <f>Zalaszentgrót!S30</f>
        <v>17849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37">
        <v>35</v>
      </c>
      <c r="B36" s="31"/>
      <c r="C36" s="52" t="s">
        <v>66</v>
      </c>
      <c r="D36" s="52" t="s">
        <v>183</v>
      </c>
      <c r="E36" s="53" t="s">
        <v>173</v>
      </c>
      <c r="F36" s="53" t="s">
        <v>132</v>
      </c>
      <c r="G36" s="34" t="s">
        <v>133</v>
      </c>
      <c r="H36" s="54"/>
      <c r="I36" s="112" t="s">
        <v>66</v>
      </c>
      <c r="J36" s="115">
        <f t="shared" si="3"/>
        <v>4014</v>
      </c>
      <c r="K36" s="55"/>
      <c r="L36" s="106">
        <v>44197</v>
      </c>
      <c r="M36" s="107">
        <v>45657</v>
      </c>
      <c r="N36" s="56" t="s">
        <v>74</v>
      </c>
      <c r="O36" s="21"/>
      <c r="P36" s="2">
        <f>Zalaszentgrót!P31</f>
        <v>1003</v>
      </c>
      <c r="Q36" s="2">
        <f>Zalaszentgrót!Q31</f>
        <v>1004</v>
      </c>
      <c r="R36" s="2">
        <f>Zalaszentgrót!R31</f>
        <v>1003</v>
      </c>
      <c r="S36" s="2">
        <f>Zalaszentgrót!S31</f>
        <v>1004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37">
        <v>36</v>
      </c>
      <c r="B37" s="31"/>
      <c r="C37" s="52" t="s">
        <v>66</v>
      </c>
      <c r="D37" s="52" t="s">
        <v>188</v>
      </c>
      <c r="E37" s="53" t="s">
        <v>173</v>
      </c>
      <c r="F37" s="53" t="s">
        <v>132</v>
      </c>
      <c r="G37" s="34" t="s">
        <v>133</v>
      </c>
      <c r="H37" s="54"/>
      <c r="I37" s="112" t="s">
        <v>66</v>
      </c>
      <c r="J37" s="115">
        <f t="shared" si="3"/>
        <v>1034</v>
      </c>
      <c r="K37" s="55"/>
      <c r="L37" s="106">
        <v>44197</v>
      </c>
      <c r="M37" s="107">
        <v>45657</v>
      </c>
      <c r="N37" s="56" t="s">
        <v>74</v>
      </c>
      <c r="O37" s="21"/>
      <c r="P37" s="2">
        <f>Zalaszentgrót!P32</f>
        <v>258</v>
      </c>
      <c r="Q37" s="2">
        <f>Zalaszentgrót!Q32</f>
        <v>259</v>
      </c>
      <c r="R37" s="2">
        <f>Zalaszentgrót!R32</f>
        <v>258</v>
      </c>
      <c r="S37" s="2">
        <f>Zalaszentgrót!S32</f>
        <v>259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37">
        <v>37</v>
      </c>
      <c r="B38" s="31"/>
      <c r="C38" s="52" t="s">
        <v>66</v>
      </c>
      <c r="D38" s="52" t="s">
        <v>189</v>
      </c>
      <c r="E38" s="53" t="s">
        <v>173</v>
      </c>
      <c r="F38" s="53" t="s">
        <v>132</v>
      </c>
      <c r="G38" s="34" t="s">
        <v>133</v>
      </c>
      <c r="H38" s="54"/>
      <c r="I38" s="112" t="s">
        <v>66</v>
      </c>
      <c r="J38" s="115">
        <f t="shared" si="3"/>
        <v>452</v>
      </c>
      <c r="K38" s="55"/>
      <c r="L38" s="106">
        <v>44197</v>
      </c>
      <c r="M38" s="107">
        <v>45657</v>
      </c>
      <c r="N38" s="56" t="s">
        <v>74</v>
      </c>
      <c r="O38" s="21"/>
      <c r="P38" s="2">
        <f>Zalaszentgrót!P33</f>
        <v>113</v>
      </c>
      <c r="Q38" s="2">
        <f>Zalaszentgrót!Q33</f>
        <v>113</v>
      </c>
      <c r="R38" s="2">
        <f>Zalaszentgrót!R33</f>
        <v>113</v>
      </c>
      <c r="S38" s="2">
        <f>Zalaszentgrót!S33</f>
        <v>113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37">
        <v>38</v>
      </c>
      <c r="B39" s="31"/>
      <c r="C39" s="52" t="s">
        <v>66</v>
      </c>
      <c r="D39" s="52" t="s">
        <v>190</v>
      </c>
      <c r="E39" s="53" t="s">
        <v>173</v>
      </c>
      <c r="F39" s="53" t="s">
        <v>132</v>
      </c>
      <c r="G39" s="34" t="s">
        <v>133</v>
      </c>
      <c r="H39" s="54"/>
      <c r="I39" s="112" t="s">
        <v>66</v>
      </c>
      <c r="J39" s="115">
        <f t="shared" si="3"/>
        <v>190674</v>
      </c>
      <c r="K39" s="55"/>
      <c r="L39" s="106">
        <v>44197</v>
      </c>
      <c r="M39" s="107">
        <v>45657</v>
      </c>
      <c r="N39" s="56" t="s">
        <v>74</v>
      </c>
      <c r="O39" s="21"/>
      <c r="P39" s="2">
        <f>Zalaszentgrót!P34</f>
        <v>47668</v>
      </c>
      <c r="Q39" s="2">
        <f>Zalaszentgrót!Q34</f>
        <v>47669</v>
      </c>
      <c r="R39" s="2">
        <f>Zalaszentgrót!R34</f>
        <v>47668</v>
      </c>
      <c r="S39" s="2">
        <f>Zalaszentgrót!S34</f>
        <v>47669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75" x14ac:dyDescent="0.25">
      <c r="A40" s="37">
        <v>39</v>
      </c>
      <c r="B40" s="31"/>
      <c r="C40" s="52" t="s">
        <v>66</v>
      </c>
      <c r="D40" s="52" t="s">
        <v>191</v>
      </c>
      <c r="E40" s="53" t="s">
        <v>173</v>
      </c>
      <c r="F40" s="53" t="s">
        <v>132</v>
      </c>
      <c r="G40" s="34" t="s">
        <v>133</v>
      </c>
      <c r="H40" s="54"/>
      <c r="I40" s="112" t="s">
        <v>66</v>
      </c>
      <c r="J40" s="115">
        <f t="shared" si="3"/>
        <v>33167</v>
      </c>
      <c r="K40" s="55"/>
      <c r="L40" s="106">
        <v>44197</v>
      </c>
      <c r="M40" s="107">
        <v>45657</v>
      </c>
      <c r="N40" s="56" t="s">
        <v>74</v>
      </c>
      <c r="O40" s="21"/>
      <c r="P40" s="2">
        <f>Zalaszentgrót!P35</f>
        <v>8292</v>
      </c>
      <c r="Q40" s="2">
        <f>Zalaszentgrót!Q35</f>
        <v>8292</v>
      </c>
      <c r="R40" s="2">
        <f>Zalaszentgrót!R35</f>
        <v>8292</v>
      </c>
      <c r="S40" s="2">
        <f>Zalaszentgrót!S35</f>
        <v>8291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45" x14ac:dyDescent="0.25">
      <c r="A41" s="236">
        <v>104</v>
      </c>
      <c r="B41" s="31"/>
      <c r="C41" s="52" t="s">
        <v>123</v>
      </c>
      <c r="D41" s="57" t="s">
        <v>124</v>
      </c>
      <c r="E41" s="53" t="s">
        <v>128</v>
      </c>
      <c r="F41" s="53" t="s">
        <v>132</v>
      </c>
      <c r="G41" s="34" t="s">
        <v>133</v>
      </c>
      <c r="H41" s="54"/>
      <c r="I41" s="112" t="s">
        <v>66</v>
      </c>
      <c r="J41" s="115">
        <f t="shared" si="3"/>
        <v>7000</v>
      </c>
      <c r="K41" s="55"/>
      <c r="L41" s="106">
        <v>45292</v>
      </c>
      <c r="M41" s="107">
        <v>45657</v>
      </c>
      <c r="N41" s="59" t="s">
        <v>74</v>
      </c>
      <c r="O41" s="1"/>
      <c r="P41" s="2">
        <f>Zalaszentgrót!P36</f>
        <v>0</v>
      </c>
      <c r="Q41" s="2"/>
      <c r="R41" s="2"/>
      <c r="S41" s="2">
        <f>Zalaszentgrót!S36</f>
        <v>7000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45" x14ac:dyDescent="0.25">
      <c r="A42" s="237"/>
      <c r="B42" s="31"/>
      <c r="C42" s="52" t="s">
        <v>123</v>
      </c>
      <c r="D42" s="39" t="s">
        <v>124</v>
      </c>
      <c r="E42" s="53" t="s">
        <v>128</v>
      </c>
      <c r="F42" s="53" t="s">
        <v>132</v>
      </c>
      <c r="G42" s="34" t="s">
        <v>133</v>
      </c>
      <c r="H42" s="54"/>
      <c r="I42" s="112" t="s">
        <v>66</v>
      </c>
      <c r="J42" s="115">
        <f t="shared" ref="J42" si="4">SUM(O42:AC42)</f>
        <v>8500</v>
      </c>
      <c r="K42" s="55"/>
      <c r="L42" s="106">
        <v>45658</v>
      </c>
      <c r="M42" s="107">
        <v>46387</v>
      </c>
      <c r="N42" s="59" t="s">
        <v>50</v>
      </c>
      <c r="O42" s="1"/>
      <c r="P42" s="2"/>
      <c r="Q42" s="2"/>
      <c r="R42" s="2"/>
      <c r="S42" s="2"/>
      <c r="T42" s="3">
        <f>Zalaszentgrót!T37</f>
        <v>4200</v>
      </c>
      <c r="U42" s="3">
        <f>Zalaszentgrót!U37</f>
        <v>4300</v>
      </c>
      <c r="V42" s="3">
        <f>Zalaszentgrót!V37</f>
        <v>0</v>
      </c>
      <c r="W42" s="3">
        <f>Zalaszentgrót!W37</f>
        <v>0</v>
      </c>
      <c r="X42" s="3"/>
      <c r="Y42" s="3"/>
      <c r="Z42" s="3"/>
      <c r="AA42" s="3"/>
      <c r="AB42" s="3"/>
      <c r="AC42" s="4"/>
    </row>
    <row r="43" spans="1:29" ht="75" x14ac:dyDescent="0.25">
      <c r="A43" s="37">
        <v>115</v>
      </c>
      <c r="B43" s="31"/>
      <c r="C43" s="52" t="s">
        <v>66</v>
      </c>
      <c r="D43" s="52" t="s">
        <v>180</v>
      </c>
      <c r="E43" s="53" t="s">
        <v>173</v>
      </c>
      <c r="F43" s="53" t="s">
        <v>132</v>
      </c>
      <c r="G43" s="34" t="s">
        <v>133</v>
      </c>
      <c r="H43" s="54"/>
      <c r="I43" s="112" t="s">
        <v>66</v>
      </c>
      <c r="J43" s="115">
        <f t="shared" ref="J43:J47" si="5">SUM(O43:AC43)</f>
        <v>670</v>
      </c>
      <c r="K43" s="55"/>
      <c r="L43" s="106">
        <v>45658</v>
      </c>
      <c r="M43" s="107">
        <v>49309</v>
      </c>
      <c r="N43" s="56" t="s">
        <v>50</v>
      </c>
      <c r="O43" s="21"/>
      <c r="P43" s="2"/>
      <c r="Q43" s="2"/>
      <c r="R43" s="2"/>
      <c r="S43" s="2"/>
      <c r="T43" s="3">
        <f>Zalaszentgrót!T38</f>
        <v>67</v>
      </c>
      <c r="U43" s="3">
        <f>Zalaszentgrót!U38</f>
        <v>67</v>
      </c>
      <c r="V43" s="3">
        <f>Zalaszentgrót!V38</f>
        <v>67</v>
      </c>
      <c r="W43" s="3">
        <f>Zalaszentgrót!W38</f>
        <v>67</v>
      </c>
      <c r="X43" s="3">
        <f>Zalaszentgrót!X38</f>
        <v>67</v>
      </c>
      <c r="Y43" s="3">
        <f>Zalaszentgrót!Y38</f>
        <v>67</v>
      </c>
      <c r="Z43" s="3">
        <f>Zalaszentgrót!Z38</f>
        <v>67</v>
      </c>
      <c r="AA43" s="3">
        <f>Zalaszentgrót!AA38</f>
        <v>67</v>
      </c>
      <c r="AB43" s="3">
        <f>Zalaszentgrót!AB38</f>
        <v>67</v>
      </c>
      <c r="AC43" s="4">
        <f>Zalaszentgrót!AC38</f>
        <v>67</v>
      </c>
    </row>
    <row r="44" spans="1:29" ht="75" x14ac:dyDescent="0.25">
      <c r="A44" s="37">
        <v>116</v>
      </c>
      <c r="B44" s="31"/>
      <c r="C44" s="52" t="s">
        <v>66</v>
      </c>
      <c r="D44" s="52" t="s">
        <v>181</v>
      </c>
      <c r="E44" s="53" t="s">
        <v>173</v>
      </c>
      <c r="F44" s="53" t="s">
        <v>132</v>
      </c>
      <c r="G44" s="34" t="s">
        <v>133</v>
      </c>
      <c r="H44" s="54"/>
      <c r="I44" s="112" t="s">
        <v>66</v>
      </c>
      <c r="J44" s="115">
        <f t="shared" si="5"/>
        <v>1170</v>
      </c>
      <c r="K44" s="55"/>
      <c r="L44" s="106">
        <v>45658</v>
      </c>
      <c r="M44" s="107">
        <v>49309</v>
      </c>
      <c r="N44" s="56" t="s">
        <v>50</v>
      </c>
      <c r="O44" s="21"/>
      <c r="P44" s="2"/>
      <c r="Q44" s="2"/>
      <c r="R44" s="2"/>
      <c r="S44" s="2"/>
      <c r="T44" s="3">
        <f>Zalaszentgrót!T39</f>
        <v>117</v>
      </c>
      <c r="U44" s="3">
        <f>Zalaszentgrót!U39</f>
        <v>117</v>
      </c>
      <c r="V44" s="3">
        <f>Zalaszentgrót!V39</f>
        <v>117</v>
      </c>
      <c r="W44" s="3">
        <f>Zalaszentgrót!W39</f>
        <v>117</v>
      </c>
      <c r="X44" s="3">
        <f>Zalaszentgrót!X39</f>
        <v>117</v>
      </c>
      <c r="Y44" s="3">
        <f>Zalaszentgrót!Y39</f>
        <v>117</v>
      </c>
      <c r="Z44" s="3">
        <f>Zalaszentgrót!Z39</f>
        <v>117</v>
      </c>
      <c r="AA44" s="3">
        <f>Zalaszentgrót!AA39</f>
        <v>117</v>
      </c>
      <c r="AB44" s="3">
        <f>Zalaszentgrót!AB39</f>
        <v>117</v>
      </c>
      <c r="AC44" s="4">
        <f>Zalaszentgrót!AC39</f>
        <v>117</v>
      </c>
    </row>
    <row r="45" spans="1:29" ht="75" x14ac:dyDescent="0.25">
      <c r="A45" s="37">
        <v>117</v>
      </c>
      <c r="B45" s="31"/>
      <c r="C45" s="52" t="s">
        <v>66</v>
      </c>
      <c r="D45" s="52" t="s">
        <v>182</v>
      </c>
      <c r="E45" s="53" t="s">
        <v>173</v>
      </c>
      <c r="F45" s="53" t="s">
        <v>132</v>
      </c>
      <c r="G45" s="34" t="s">
        <v>133</v>
      </c>
      <c r="H45" s="54"/>
      <c r="I45" s="112" t="s">
        <v>66</v>
      </c>
      <c r="J45" s="115">
        <f t="shared" si="5"/>
        <v>30430</v>
      </c>
      <c r="K45" s="55"/>
      <c r="L45" s="106">
        <v>45658</v>
      </c>
      <c r="M45" s="107">
        <v>49309</v>
      </c>
      <c r="N45" s="56" t="s">
        <v>50</v>
      </c>
      <c r="O45" s="21"/>
      <c r="P45" s="2"/>
      <c r="Q45" s="2"/>
      <c r="R45" s="2"/>
      <c r="S45" s="2"/>
      <c r="T45" s="3">
        <f>Zalaszentgrót!T40</f>
        <v>3043</v>
      </c>
      <c r="U45" s="3">
        <f>Zalaszentgrót!U40</f>
        <v>3043</v>
      </c>
      <c r="V45" s="3">
        <f>Zalaszentgrót!V40</f>
        <v>3043</v>
      </c>
      <c r="W45" s="3">
        <f>Zalaszentgrót!W40</f>
        <v>3043</v>
      </c>
      <c r="X45" s="3">
        <f>Zalaszentgrót!X40</f>
        <v>3043</v>
      </c>
      <c r="Y45" s="3">
        <f>Zalaszentgrót!Y40</f>
        <v>3043</v>
      </c>
      <c r="Z45" s="3">
        <f>Zalaszentgrót!Z40</f>
        <v>3043</v>
      </c>
      <c r="AA45" s="3">
        <f>Zalaszentgrót!AA40</f>
        <v>3043</v>
      </c>
      <c r="AB45" s="3">
        <f>Zalaszentgrót!AB40</f>
        <v>3043</v>
      </c>
      <c r="AC45" s="4">
        <f>Zalaszentgrót!AC40</f>
        <v>3043</v>
      </c>
    </row>
    <row r="46" spans="1:29" ht="75" x14ac:dyDescent="0.25">
      <c r="A46" s="37">
        <v>118</v>
      </c>
      <c r="B46" s="31"/>
      <c r="C46" s="52" t="s">
        <v>66</v>
      </c>
      <c r="D46" s="52" t="s">
        <v>183</v>
      </c>
      <c r="E46" s="53" t="s">
        <v>173</v>
      </c>
      <c r="F46" s="53" t="s">
        <v>132</v>
      </c>
      <c r="G46" s="34" t="s">
        <v>133</v>
      </c>
      <c r="H46" s="54"/>
      <c r="I46" s="112" t="s">
        <v>66</v>
      </c>
      <c r="J46" s="115">
        <f t="shared" si="5"/>
        <v>6375</v>
      </c>
      <c r="K46" s="55"/>
      <c r="L46" s="106">
        <v>45658</v>
      </c>
      <c r="M46" s="107">
        <v>49309</v>
      </c>
      <c r="N46" s="56" t="s">
        <v>50</v>
      </c>
      <c r="O46" s="21"/>
      <c r="P46" s="2"/>
      <c r="Q46" s="2"/>
      <c r="R46" s="2"/>
      <c r="S46" s="2"/>
      <c r="T46" s="3">
        <f>Zalaszentgrót!T41</f>
        <v>637</v>
      </c>
      <c r="U46" s="3">
        <f>Zalaszentgrót!U41</f>
        <v>638</v>
      </c>
      <c r="V46" s="3">
        <f>Zalaszentgrót!V41</f>
        <v>637</v>
      </c>
      <c r="W46" s="3">
        <f>Zalaszentgrót!W41</f>
        <v>638</v>
      </c>
      <c r="X46" s="3">
        <f>Zalaszentgrót!X41</f>
        <v>637</v>
      </c>
      <c r="Y46" s="3">
        <f>Zalaszentgrót!Y41</f>
        <v>638</v>
      </c>
      <c r="Z46" s="3">
        <f>Zalaszentgrót!Z41</f>
        <v>637</v>
      </c>
      <c r="AA46" s="3">
        <f>Zalaszentgrót!AA41</f>
        <v>638</v>
      </c>
      <c r="AB46" s="3">
        <f>Zalaszentgrót!AB41</f>
        <v>637</v>
      </c>
      <c r="AC46" s="4">
        <f>Zalaszentgrót!AC41</f>
        <v>638</v>
      </c>
    </row>
    <row r="47" spans="1:29" ht="75" x14ac:dyDescent="0.25">
      <c r="A47" s="37">
        <v>119</v>
      </c>
      <c r="B47" s="31"/>
      <c r="C47" s="52" t="s">
        <v>66</v>
      </c>
      <c r="D47" s="52" t="s">
        <v>184</v>
      </c>
      <c r="E47" s="53" t="s">
        <v>173</v>
      </c>
      <c r="F47" s="53" t="s">
        <v>132</v>
      </c>
      <c r="G47" s="34" t="s">
        <v>133</v>
      </c>
      <c r="H47" s="54"/>
      <c r="I47" s="112" t="s">
        <v>66</v>
      </c>
      <c r="J47" s="115">
        <f t="shared" si="5"/>
        <v>23641</v>
      </c>
      <c r="K47" s="55"/>
      <c r="L47" s="106">
        <v>45658</v>
      </c>
      <c r="M47" s="107">
        <v>49309</v>
      </c>
      <c r="N47" s="56" t="s">
        <v>50</v>
      </c>
      <c r="O47" s="21"/>
      <c r="P47" s="2"/>
      <c r="Q47" s="2"/>
      <c r="R47" s="2"/>
      <c r="S47" s="2"/>
      <c r="T47" s="3">
        <f>Zalaszentgrót!T42</f>
        <v>2364</v>
      </c>
      <c r="U47" s="3">
        <f>Zalaszentgrót!U42</f>
        <v>2364</v>
      </c>
      <c r="V47" s="3">
        <f>Zalaszentgrót!V42</f>
        <v>2364</v>
      </c>
      <c r="W47" s="3">
        <f>Zalaszentgrót!W42</f>
        <v>2364</v>
      </c>
      <c r="X47" s="3">
        <f>Zalaszentgrót!X42</f>
        <v>2364</v>
      </c>
      <c r="Y47" s="3">
        <f>Zalaszentgrót!Y42</f>
        <v>2364</v>
      </c>
      <c r="Z47" s="3">
        <f>Zalaszentgrót!Z42</f>
        <v>2364</v>
      </c>
      <c r="AA47" s="3">
        <f>Zalaszentgrót!AA42</f>
        <v>2364</v>
      </c>
      <c r="AB47" s="3">
        <f>Zalaszentgrót!AB42</f>
        <v>2364</v>
      </c>
      <c r="AC47" s="4">
        <f>Zalaszentgrót!AC42</f>
        <v>2365</v>
      </c>
    </row>
    <row r="48" spans="1:29" x14ac:dyDescent="0.25">
      <c r="A48" s="110"/>
      <c r="B48" s="50" t="s">
        <v>14</v>
      </c>
      <c r="C48" s="44"/>
      <c r="D48" s="44"/>
      <c r="E48" s="44"/>
      <c r="F48" s="44"/>
      <c r="G48" s="44"/>
      <c r="H48" s="50"/>
      <c r="I48" s="117"/>
      <c r="J48" s="117"/>
      <c r="K48" s="50"/>
      <c r="L48" s="46"/>
      <c r="M48" s="46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1"/>
    </row>
    <row r="49" spans="1:29" x14ac:dyDescent="0.25">
      <c r="A49" s="110"/>
      <c r="B49" s="50" t="s">
        <v>5</v>
      </c>
      <c r="C49" s="44"/>
      <c r="D49" s="44"/>
      <c r="E49" s="44"/>
      <c r="F49" s="44"/>
      <c r="G49" s="44"/>
      <c r="H49" s="50"/>
      <c r="I49" s="117"/>
      <c r="J49" s="117"/>
      <c r="K49" s="50"/>
      <c r="L49" s="46"/>
      <c r="M49" s="46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1"/>
    </row>
    <row r="50" spans="1:29" x14ac:dyDescent="0.25">
      <c r="A50" s="110"/>
      <c r="B50" s="49" t="s">
        <v>1</v>
      </c>
      <c r="C50" s="44"/>
      <c r="D50" s="44"/>
      <c r="E50" s="44"/>
      <c r="F50" s="44"/>
      <c r="G50" s="44"/>
      <c r="H50" s="50"/>
      <c r="I50" s="117"/>
      <c r="J50" s="117"/>
      <c r="K50" s="50"/>
      <c r="L50" s="46"/>
      <c r="M50" s="46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1"/>
    </row>
    <row r="51" spans="1:29" ht="60" x14ac:dyDescent="0.25">
      <c r="A51" s="30">
        <v>5</v>
      </c>
      <c r="B51" s="31"/>
      <c r="C51" s="65" t="s">
        <v>239</v>
      </c>
      <c r="D51" s="65" t="s">
        <v>243</v>
      </c>
      <c r="E51" s="34" t="s">
        <v>164</v>
      </c>
      <c r="F51" s="34" t="s">
        <v>138</v>
      </c>
      <c r="G51" s="34" t="s">
        <v>137</v>
      </c>
      <c r="H51" s="35"/>
      <c r="I51" s="113" t="s">
        <v>207</v>
      </c>
      <c r="J51" s="115">
        <f>SUM(O51:AC51)</f>
        <v>780</v>
      </c>
      <c r="K51" s="36"/>
      <c r="L51" s="105">
        <v>43831</v>
      </c>
      <c r="M51" s="105">
        <v>44196</v>
      </c>
      <c r="N51" s="59" t="s">
        <v>49</v>
      </c>
      <c r="O51" s="21">
        <f>Batyk!O23+Pakod!O23+Zalabér!O22+Zalaszentgrót!O47+Zalavég!O24</f>
        <v>780</v>
      </c>
      <c r="P51" s="2"/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37">
        <v>40</v>
      </c>
      <c r="B52" s="31"/>
      <c r="C52" s="65" t="s">
        <v>107</v>
      </c>
      <c r="D52" s="65" t="s">
        <v>71</v>
      </c>
      <c r="E52" s="34" t="s">
        <v>164</v>
      </c>
      <c r="F52" s="34" t="s">
        <v>138</v>
      </c>
      <c r="G52" s="34" t="s">
        <v>139</v>
      </c>
      <c r="H52" s="35"/>
      <c r="I52" s="113" t="s">
        <v>66</v>
      </c>
      <c r="J52" s="115">
        <f t="shared" ref="J52:J63" si="6">SUM(O52:AC52)</f>
        <v>1400</v>
      </c>
      <c r="K52" s="35"/>
      <c r="L52" s="105">
        <v>44197</v>
      </c>
      <c r="M52" s="105">
        <v>44561</v>
      </c>
      <c r="N52" s="59" t="s">
        <v>74</v>
      </c>
      <c r="O52" s="1"/>
      <c r="P52" s="2">
        <f>Zalaszentgrót!P48</f>
        <v>1400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37">
        <v>41</v>
      </c>
      <c r="B53" s="31"/>
      <c r="C53" s="65" t="s">
        <v>67</v>
      </c>
      <c r="D53" s="65" t="s">
        <v>168</v>
      </c>
      <c r="E53" s="34" t="s">
        <v>164</v>
      </c>
      <c r="F53" s="34" t="s">
        <v>138</v>
      </c>
      <c r="G53" s="34" t="s">
        <v>137</v>
      </c>
      <c r="H53" s="35"/>
      <c r="I53" s="113" t="s">
        <v>207</v>
      </c>
      <c r="J53" s="115">
        <f t="shared" ref="J53:J62" si="7">SUM(O53:AC53)</f>
        <v>1500</v>
      </c>
      <c r="K53" s="36"/>
      <c r="L53" s="105">
        <v>44197</v>
      </c>
      <c r="M53" s="105">
        <v>45657</v>
      </c>
      <c r="N53" s="59" t="s">
        <v>74</v>
      </c>
      <c r="O53" s="1"/>
      <c r="P53" s="2">
        <f>Batyk!P24+Pakod!P24+Zalabér!P23+Zalaszentgrót!P49+Zalavég!P25</f>
        <v>375</v>
      </c>
      <c r="Q53" s="2">
        <f>Batyk!Q24+Pakod!Q24+Zalabér!Q23+Zalaszentgrót!Q49+Zalavég!Q25</f>
        <v>375</v>
      </c>
      <c r="R53" s="2">
        <f>Batyk!R24+Pakod!R24+Zalabér!R23+Zalaszentgrót!R49+Zalavég!R25</f>
        <v>375</v>
      </c>
      <c r="S53" s="2">
        <f>Batyk!S24+Pakod!S24+Zalabér!S23+Zalaszentgrót!S49+Zalavég!S25</f>
        <v>375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37">
        <v>42</v>
      </c>
      <c r="B54" s="31"/>
      <c r="C54" s="65" t="s">
        <v>67</v>
      </c>
      <c r="D54" s="65" t="s">
        <v>170</v>
      </c>
      <c r="E54" s="34" t="s">
        <v>164</v>
      </c>
      <c r="F54" s="34" t="s">
        <v>138</v>
      </c>
      <c r="G54" s="34" t="s">
        <v>137</v>
      </c>
      <c r="H54" s="35"/>
      <c r="I54" s="113" t="s">
        <v>207</v>
      </c>
      <c r="J54" s="115">
        <f t="shared" si="7"/>
        <v>1500</v>
      </c>
      <c r="K54" s="36"/>
      <c r="L54" s="105">
        <v>44197</v>
      </c>
      <c r="M54" s="105">
        <v>45657</v>
      </c>
      <c r="N54" s="59" t="s">
        <v>74</v>
      </c>
      <c r="O54" s="1"/>
      <c r="P54" s="2">
        <f>Batyk!P25+Pakod!P25+Zalabér!P24+Zalaszentgrót!P50+Zalavég!P26</f>
        <v>375</v>
      </c>
      <c r="Q54" s="2">
        <f>Batyk!Q25+Pakod!Q25+Zalabér!Q24+Zalaszentgrót!Q50+Zalavég!Q26</f>
        <v>375</v>
      </c>
      <c r="R54" s="2">
        <f>Batyk!R25+Pakod!R25+Zalabér!R24+Zalaszentgrót!R50+Zalavég!R26</f>
        <v>375</v>
      </c>
      <c r="S54" s="2">
        <f>Batyk!S25+Pakod!S25+Zalabér!S24+Zalaszentgrót!S50+Zalavég!S26</f>
        <v>375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37">
        <v>43</v>
      </c>
      <c r="B55" s="31"/>
      <c r="C55" s="65" t="s">
        <v>68</v>
      </c>
      <c r="D55" s="65" t="s">
        <v>168</v>
      </c>
      <c r="E55" s="34" t="s">
        <v>164</v>
      </c>
      <c r="F55" s="34" t="s">
        <v>138</v>
      </c>
      <c r="G55" s="34" t="s">
        <v>137</v>
      </c>
      <c r="H55" s="35"/>
      <c r="I55" s="113" t="s">
        <v>207</v>
      </c>
      <c r="J55" s="115">
        <f t="shared" si="7"/>
        <v>1368</v>
      </c>
      <c r="K55" s="36"/>
      <c r="L55" s="105">
        <v>44197</v>
      </c>
      <c r="M55" s="105">
        <v>45657</v>
      </c>
      <c r="N55" s="59" t="s">
        <v>74</v>
      </c>
      <c r="O55" s="1"/>
      <c r="P55" s="2">
        <f>Batyk!P26+Pakod!P26+Zalabér!P25+Zalaszentgrót!P51+Zalavég!P27</f>
        <v>342</v>
      </c>
      <c r="Q55" s="2">
        <f>Batyk!Q26+Pakod!Q26+Zalabér!Q25+Zalaszentgrót!Q51+Zalavég!Q27</f>
        <v>342</v>
      </c>
      <c r="R55" s="2">
        <f>Batyk!R26+Pakod!R26+Zalabér!R25+Zalaszentgrót!R51+Zalavég!R27</f>
        <v>342</v>
      </c>
      <c r="S55" s="2">
        <f>Batyk!S26+Pakod!S26+Zalabér!S25+Zalaszentgrót!S51+Zalavég!S27</f>
        <v>342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37">
        <v>44</v>
      </c>
      <c r="B56" s="31"/>
      <c r="C56" s="65" t="s">
        <v>68</v>
      </c>
      <c r="D56" s="65" t="s">
        <v>170</v>
      </c>
      <c r="E56" s="34" t="s">
        <v>164</v>
      </c>
      <c r="F56" s="34" t="s">
        <v>138</v>
      </c>
      <c r="G56" s="34" t="s">
        <v>137</v>
      </c>
      <c r="H56" s="35"/>
      <c r="I56" s="113" t="s">
        <v>207</v>
      </c>
      <c r="J56" s="115">
        <f t="shared" si="7"/>
        <v>1368</v>
      </c>
      <c r="K56" s="36"/>
      <c r="L56" s="105">
        <v>44197</v>
      </c>
      <c r="M56" s="105">
        <v>45657</v>
      </c>
      <c r="N56" s="59" t="s">
        <v>74</v>
      </c>
      <c r="O56" s="1"/>
      <c r="P56" s="2">
        <f>Batyk!P27+Pakod!P27+Zalabér!P26+Zalaszentgrót!P52+Zalavég!P28</f>
        <v>342</v>
      </c>
      <c r="Q56" s="2">
        <f>Batyk!Q27+Pakod!Q27+Zalabér!Q26+Zalaszentgrót!Q52+Zalavég!Q28</f>
        <v>342</v>
      </c>
      <c r="R56" s="2">
        <f>Batyk!R27+Pakod!R27+Zalabér!R26+Zalaszentgrót!R52+Zalavég!R28</f>
        <v>342</v>
      </c>
      <c r="S56" s="2">
        <f>Batyk!S27+Pakod!S27+Zalabér!S26+Zalaszentgrót!S52+Zalavég!S28</f>
        <v>342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37">
        <v>45</v>
      </c>
      <c r="B57" s="31"/>
      <c r="C57" s="65" t="s">
        <v>69</v>
      </c>
      <c r="D57" s="65" t="s">
        <v>168</v>
      </c>
      <c r="E57" s="34" t="s">
        <v>164</v>
      </c>
      <c r="F57" s="34" t="s">
        <v>138</v>
      </c>
      <c r="G57" s="34" t="s">
        <v>137</v>
      </c>
      <c r="H57" s="35"/>
      <c r="I57" s="113" t="s">
        <v>207</v>
      </c>
      <c r="J57" s="115">
        <f t="shared" si="7"/>
        <v>2940</v>
      </c>
      <c r="K57" s="36"/>
      <c r="L57" s="105">
        <v>44197</v>
      </c>
      <c r="M57" s="105">
        <v>45657</v>
      </c>
      <c r="N57" s="59" t="s">
        <v>74</v>
      </c>
      <c r="O57" s="1"/>
      <c r="P57" s="2">
        <f>Batyk!P28+Pakod!P28+Zalabér!P27+Zalaszentgrót!P53+Zalavég!P29</f>
        <v>735</v>
      </c>
      <c r="Q57" s="2">
        <f>Batyk!Q28+Pakod!Q28+Zalabér!Q27+Zalaszentgrót!Q53+Zalavég!Q29</f>
        <v>735</v>
      </c>
      <c r="R57" s="2">
        <f>Batyk!R28+Pakod!R28+Zalabér!R27+Zalaszentgrót!R53+Zalavég!R29</f>
        <v>735</v>
      </c>
      <c r="S57" s="2">
        <f>Batyk!S28+Pakod!S28+Zalabér!S27+Zalaszentgrót!S53+Zalavég!S29</f>
        <v>735</v>
      </c>
      <c r="T57" s="3"/>
      <c r="U57" s="3"/>
      <c r="V57" s="3"/>
      <c r="W57" s="3"/>
      <c r="X57" s="3"/>
      <c r="Y57" s="3"/>
      <c r="Z57" s="3"/>
      <c r="AA57" s="3"/>
      <c r="AB57" s="3"/>
      <c r="AC57" s="23"/>
    </row>
    <row r="58" spans="1:29" ht="60" x14ac:dyDescent="0.25">
      <c r="A58" s="37">
        <v>46</v>
      </c>
      <c r="B58" s="31"/>
      <c r="C58" s="65" t="s">
        <v>69</v>
      </c>
      <c r="D58" s="65" t="s">
        <v>170</v>
      </c>
      <c r="E58" s="34" t="s">
        <v>164</v>
      </c>
      <c r="F58" s="34" t="s">
        <v>138</v>
      </c>
      <c r="G58" s="34" t="s">
        <v>137</v>
      </c>
      <c r="H58" s="35"/>
      <c r="I58" s="113" t="s">
        <v>207</v>
      </c>
      <c r="J58" s="115">
        <f t="shared" si="7"/>
        <v>2940</v>
      </c>
      <c r="K58" s="36"/>
      <c r="L58" s="105">
        <v>44197</v>
      </c>
      <c r="M58" s="105">
        <v>45657</v>
      </c>
      <c r="N58" s="59" t="s">
        <v>74</v>
      </c>
      <c r="O58" s="1"/>
      <c r="P58" s="2">
        <f>Batyk!P29+Pakod!P29+Zalabér!P28+Zalaszentgrót!P54+Zalavég!P30</f>
        <v>735</v>
      </c>
      <c r="Q58" s="2">
        <f>Batyk!Q29+Pakod!Q29+Zalabér!Q28+Zalaszentgrót!Q54+Zalavég!Q30</f>
        <v>735</v>
      </c>
      <c r="R58" s="2">
        <f>Batyk!R29+Pakod!R29+Zalabér!R28+Zalaszentgrót!R54+Zalavég!R30</f>
        <v>735</v>
      </c>
      <c r="S58" s="2">
        <f>Batyk!S29+Pakod!S29+Zalabér!S28+Zalaszentgrót!S54+Zalavég!S30</f>
        <v>735</v>
      </c>
      <c r="T58" s="3"/>
      <c r="U58" s="3"/>
      <c r="V58" s="3"/>
      <c r="W58" s="3"/>
      <c r="X58" s="3"/>
      <c r="Y58" s="3"/>
      <c r="Z58" s="3"/>
      <c r="AA58" s="3"/>
      <c r="AB58" s="3"/>
      <c r="AC58" s="23"/>
    </row>
    <row r="59" spans="1:29" ht="60" x14ac:dyDescent="0.25">
      <c r="A59" s="37">
        <v>47</v>
      </c>
      <c r="B59" s="31"/>
      <c r="C59" s="65" t="s">
        <v>66</v>
      </c>
      <c r="D59" s="65" t="s">
        <v>168</v>
      </c>
      <c r="E59" s="34" t="s">
        <v>164</v>
      </c>
      <c r="F59" s="34" t="s">
        <v>138</v>
      </c>
      <c r="G59" s="34" t="s">
        <v>137</v>
      </c>
      <c r="H59" s="35"/>
      <c r="I59" s="113" t="s">
        <v>207</v>
      </c>
      <c r="J59" s="115">
        <f t="shared" si="7"/>
        <v>6656</v>
      </c>
      <c r="K59" s="36"/>
      <c r="L59" s="105">
        <v>44197</v>
      </c>
      <c r="M59" s="105">
        <v>45657</v>
      </c>
      <c r="N59" s="59" t="s">
        <v>74</v>
      </c>
      <c r="O59" s="1"/>
      <c r="P59" s="2">
        <f>Batyk!P30+Pakod!P30+Zalabér!P29+Zalaszentgrót!P55+Zalavég!P31</f>
        <v>1664</v>
      </c>
      <c r="Q59" s="2">
        <f>Batyk!Q30+Pakod!Q30+Zalabér!Q29+Zalaszentgrót!Q55+Zalavég!Q31</f>
        <v>1664</v>
      </c>
      <c r="R59" s="2">
        <f>Batyk!R30+Pakod!R30+Zalabér!R29+Zalaszentgrót!R55+Zalavég!R31</f>
        <v>1664</v>
      </c>
      <c r="S59" s="2">
        <f>Batyk!S30+Pakod!S30+Zalabér!S29+Zalaszentgrót!S55+Zalavég!S31</f>
        <v>1664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37">
        <v>48</v>
      </c>
      <c r="B60" s="31"/>
      <c r="C60" s="65" t="s">
        <v>66</v>
      </c>
      <c r="D60" s="65" t="s">
        <v>170</v>
      </c>
      <c r="E60" s="34" t="s">
        <v>164</v>
      </c>
      <c r="F60" s="34" t="s">
        <v>138</v>
      </c>
      <c r="G60" s="34" t="s">
        <v>137</v>
      </c>
      <c r="H60" s="35"/>
      <c r="I60" s="113" t="s">
        <v>207</v>
      </c>
      <c r="J60" s="115">
        <f t="shared" si="7"/>
        <v>6656</v>
      </c>
      <c r="K60" s="36"/>
      <c r="L60" s="105">
        <v>44197</v>
      </c>
      <c r="M60" s="105">
        <v>45657</v>
      </c>
      <c r="N60" s="59" t="s">
        <v>74</v>
      </c>
      <c r="O60" s="1"/>
      <c r="P60" s="2">
        <f>Batyk!P31+Pakod!P31+Zalabér!P30+Zalaszentgrót!P56+Zalavég!P32</f>
        <v>1664</v>
      </c>
      <c r="Q60" s="2">
        <f>Batyk!Q31+Pakod!Q31+Zalabér!Q30+Zalaszentgrót!Q56+Zalavég!Q32</f>
        <v>1664</v>
      </c>
      <c r="R60" s="2">
        <f>Batyk!R31+Pakod!R31+Zalabér!R30+Zalaszentgrót!R56+Zalavég!R32</f>
        <v>1664</v>
      </c>
      <c r="S60" s="2">
        <f>Batyk!S31+Pakod!S31+Zalabér!S30+Zalaszentgrót!S56+Zalavég!S32</f>
        <v>1664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37">
        <v>49</v>
      </c>
      <c r="B61" s="31"/>
      <c r="C61" s="65" t="s">
        <v>70</v>
      </c>
      <c r="D61" s="65" t="s">
        <v>168</v>
      </c>
      <c r="E61" s="34" t="s">
        <v>164</v>
      </c>
      <c r="F61" s="34" t="s">
        <v>138</v>
      </c>
      <c r="G61" s="34" t="s">
        <v>137</v>
      </c>
      <c r="H61" s="35"/>
      <c r="I61" s="113" t="s">
        <v>207</v>
      </c>
      <c r="J61" s="115">
        <f t="shared" si="7"/>
        <v>1688</v>
      </c>
      <c r="K61" s="36"/>
      <c r="L61" s="105">
        <v>44197</v>
      </c>
      <c r="M61" s="105">
        <v>45657</v>
      </c>
      <c r="N61" s="59" t="s">
        <v>74</v>
      </c>
      <c r="O61" s="1"/>
      <c r="P61" s="2">
        <f>Batyk!P32+Pakod!P32+Zalabér!P31+Zalaszentgrót!P57+Zalavég!P33</f>
        <v>422</v>
      </c>
      <c r="Q61" s="2">
        <f>Batyk!Q32+Pakod!Q32+Zalabér!Q31+Zalaszentgrót!Q57+Zalavég!Q33</f>
        <v>422</v>
      </c>
      <c r="R61" s="2">
        <f>Batyk!R32+Pakod!R32+Zalabér!R31+Zalaszentgrót!R57+Zalavég!R33</f>
        <v>422</v>
      </c>
      <c r="S61" s="2">
        <f>Batyk!S32+Pakod!S32+Zalabér!S31+Zalaszentgrót!S57+Zalavég!S33</f>
        <v>422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37">
        <v>50</v>
      </c>
      <c r="B62" s="31"/>
      <c r="C62" s="65" t="s">
        <v>70</v>
      </c>
      <c r="D62" s="65" t="s">
        <v>170</v>
      </c>
      <c r="E62" s="34" t="s">
        <v>164</v>
      </c>
      <c r="F62" s="34" t="s">
        <v>138</v>
      </c>
      <c r="G62" s="34" t="s">
        <v>137</v>
      </c>
      <c r="H62" s="35"/>
      <c r="I62" s="113" t="s">
        <v>207</v>
      </c>
      <c r="J62" s="115">
        <f t="shared" si="7"/>
        <v>1688</v>
      </c>
      <c r="K62" s="36"/>
      <c r="L62" s="105">
        <v>44197</v>
      </c>
      <c r="M62" s="105">
        <v>45657</v>
      </c>
      <c r="N62" s="59" t="s">
        <v>74</v>
      </c>
      <c r="O62" s="1"/>
      <c r="P62" s="2">
        <f>Batyk!P33+Pakod!P33+Zalabér!P32+Zalaszentgrót!P58+Zalavég!P34</f>
        <v>422</v>
      </c>
      <c r="Q62" s="2">
        <f>Batyk!Q33+Pakod!Q33+Zalabér!Q32+Zalaszentgrót!Q58+Zalavég!Q34</f>
        <v>422</v>
      </c>
      <c r="R62" s="2">
        <f>Batyk!R33+Pakod!R33+Zalabér!R32+Zalaszentgrót!R58+Zalavég!R34</f>
        <v>422</v>
      </c>
      <c r="S62" s="2">
        <f>Batyk!S33+Pakod!S33+Zalabér!S32+Zalaszentgrót!S58+Zalavég!S34</f>
        <v>422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37">
        <v>94</v>
      </c>
      <c r="B63" s="31"/>
      <c r="C63" s="65" t="s">
        <v>107</v>
      </c>
      <c r="D63" s="65" t="s">
        <v>194</v>
      </c>
      <c r="E63" s="34" t="s">
        <v>134</v>
      </c>
      <c r="F63" s="34" t="s">
        <v>135</v>
      </c>
      <c r="G63" s="34" t="s">
        <v>136</v>
      </c>
      <c r="H63" s="35"/>
      <c r="I63" s="113" t="s">
        <v>66</v>
      </c>
      <c r="J63" s="115">
        <f t="shared" si="6"/>
        <v>500</v>
      </c>
      <c r="K63" s="35"/>
      <c r="L63" s="105">
        <v>44562</v>
      </c>
      <c r="M63" s="105">
        <v>44926</v>
      </c>
      <c r="N63" s="38" t="s">
        <v>74</v>
      </c>
      <c r="O63" s="1"/>
      <c r="P63" s="2"/>
      <c r="Q63" s="2">
        <f>Zalaszentgrót!Q59</f>
        <v>500</v>
      </c>
      <c r="R63" s="2"/>
      <c r="S63" s="120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37">
        <v>105</v>
      </c>
      <c r="B64" s="31"/>
      <c r="C64" s="65" t="s">
        <v>97</v>
      </c>
      <c r="D64" s="65" t="s">
        <v>194</v>
      </c>
      <c r="E64" s="34" t="s">
        <v>134</v>
      </c>
      <c r="F64" s="34" t="s">
        <v>135</v>
      </c>
      <c r="G64" s="34" t="s">
        <v>136</v>
      </c>
      <c r="H64" s="35"/>
      <c r="I64" s="113" t="s">
        <v>66</v>
      </c>
      <c r="J64" s="115">
        <f>SUM(O64:AC64)</f>
        <v>500</v>
      </c>
      <c r="K64" s="35"/>
      <c r="L64" s="105">
        <v>45292</v>
      </c>
      <c r="M64" s="105">
        <v>45657</v>
      </c>
      <c r="N64" s="59" t="s">
        <v>74</v>
      </c>
      <c r="O64" s="1"/>
      <c r="P64" s="2"/>
      <c r="Q64" s="2"/>
      <c r="R64" s="2"/>
      <c r="S64" s="120">
        <f>Zalaszentgrót!S60</f>
        <v>500</v>
      </c>
      <c r="T64" s="3">
        <f>Zalaszentgrót!T60</f>
        <v>0</v>
      </c>
      <c r="U64" s="3"/>
      <c r="V64" s="3"/>
      <c r="W64" s="3"/>
      <c r="X64" s="3"/>
      <c r="Y64" s="3"/>
      <c r="Z64" s="3"/>
      <c r="AA64" s="3"/>
      <c r="AB64" s="3"/>
      <c r="AC64" s="4"/>
    </row>
    <row r="65" spans="1:29" ht="60" x14ac:dyDescent="0.25">
      <c r="A65" s="37">
        <v>120</v>
      </c>
      <c r="B65" s="31"/>
      <c r="C65" s="65" t="s">
        <v>67</v>
      </c>
      <c r="D65" s="65" t="s">
        <v>168</v>
      </c>
      <c r="E65" s="34" t="s">
        <v>164</v>
      </c>
      <c r="F65" s="34" t="s">
        <v>138</v>
      </c>
      <c r="G65" s="34" t="s">
        <v>137</v>
      </c>
      <c r="H65" s="35"/>
      <c r="I65" s="113" t="s">
        <v>207</v>
      </c>
      <c r="J65" s="115">
        <f t="shared" ref="J65:J66" si="8">SUM(O65:AC65)</f>
        <v>3220</v>
      </c>
      <c r="K65" s="36"/>
      <c r="L65" s="105">
        <v>45658</v>
      </c>
      <c r="M65" s="105">
        <v>49309</v>
      </c>
      <c r="N65" s="38" t="s">
        <v>50</v>
      </c>
      <c r="O65" s="1"/>
      <c r="P65" s="2"/>
      <c r="Q65" s="2"/>
      <c r="R65" s="2"/>
      <c r="S65" s="2"/>
      <c r="T65" s="3">
        <f>Batyk!T34+Pakod!T34+Zalabér!T33+Zalaszentgrót!T61+Zalavég!T35</f>
        <v>322</v>
      </c>
      <c r="U65" s="3">
        <f>Batyk!U34+Pakod!U34+Zalabér!U33+Zalaszentgrót!U61+Zalavég!U35</f>
        <v>322</v>
      </c>
      <c r="V65" s="3">
        <f>Batyk!V34+Pakod!V34+Zalabér!V33+Zalaszentgrót!V61+Zalavég!V35</f>
        <v>322</v>
      </c>
      <c r="W65" s="3">
        <f>Batyk!W34+Pakod!W34+Zalabér!W33+Zalaszentgrót!W61+Zalavég!W35</f>
        <v>322</v>
      </c>
      <c r="X65" s="3">
        <f>Batyk!X34+Pakod!X34+Zalabér!X33+Zalaszentgrót!X61+Zalavég!X35</f>
        <v>322</v>
      </c>
      <c r="Y65" s="3">
        <f>Batyk!Y34+Pakod!Y34+Zalabér!Y33+Zalaszentgrót!Y61+Zalavég!Y35</f>
        <v>322</v>
      </c>
      <c r="Z65" s="3">
        <f>Batyk!Z34+Pakod!Z34+Zalabér!Z33+Zalaszentgrót!Z61+Zalavég!Z35</f>
        <v>322</v>
      </c>
      <c r="AA65" s="3">
        <f>Batyk!AA34+Pakod!AA34+Zalabér!AA33+Zalaszentgrót!AA61+Zalavég!AA35</f>
        <v>322</v>
      </c>
      <c r="AB65" s="3">
        <f>Batyk!AB34+Pakod!AB34+Zalabér!AB33+Zalaszentgrót!AB61+Zalavég!AB35</f>
        <v>322</v>
      </c>
      <c r="AC65" s="4">
        <f>Batyk!AC34+Pakod!AC34+Zalabér!AC33+Zalaszentgrót!AC61+Zalavég!AC35</f>
        <v>322</v>
      </c>
    </row>
    <row r="66" spans="1:29" ht="60" x14ac:dyDescent="0.25">
      <c r="A66" s="37">
        <v>121</v>
      </c>
      <c r="B66" s="31"/>
      <c r="C66" s="65" t="s">
        <v>67</v>
      </c>
      <c r="D66" s="65" t="s">
        <v>170</v>
      </c>
      <c r="E66" s="34" t="s">
        <v>164</v>
      </c>
      <c r="F66" s="34" t="s">
        <v>138</v>
      </c>
      <c r="G66" s="34" t="s">
        <v>137</v>
      </c>
      <c r="H66" s="35"/>
      <c r="I66" s="113" t="s">
        <v>207</v>
      </c>
      <c r="J66" s="115">
        <f t="shared" si="8"/>
        <v>3210</v>
      </c>
      <c r="K66" s="36"/>
      <c r="L66" s="105">
        <v>45292</v>
      </c>
      <c r="M66" s="105">
        <v>48944</v>
      </c>
      <c r="N66" s="38" t="s">
        <v>50</v>
      </c>
      <c r="O66" s="1"/>
      <c r="P66" s="2"/>
      <c r="Q66" s="2"/>
      <c r="R66" s="2"/>
      <c r="S66" s="2"/>
      <c r="T66" s="3">
        <f>Batyk!T35+Pakod!T35+Zalabér!T34+Zalaszentgrót!T62+Zalavég!T36</f>
        <v>321</v>
      </c>
      <c r="U66" s="3">
        <f>Batyk!U35+Pakod!U35+Zalabér!U34+Zalaszentgrót!U62+Zalavég!U36</f>
        <v>321</v>
      </c>
      <c r="V66" s="3">
        <f>Batyk!V35+Pakod!V35+Zalabér!V34+Zalaszentgrót!V62+Zalavég!V36</f>
        <v>321</v>
      </c>
      <c r="W66" s="3">
        <f>Batyk!W35+Pakod!W35+Zalabér!W34+Zalaszentgrót!W62+Zalavég!W36</f>
        <v>321</v>
      </c>
      <c r="X66" s="3">
        <f>Batyk!X35+Pakod!X35+Zalabér!X34+Zalaszentgrót!X62+Zalavég!X36</f>
        <v>321</v>
      </c>
      <c r="Y66" s="3">
        <f>Batyk!Y35+Pakod!Y35+Zalabér!Y34+Zalaszentgrót!Y62+Zalavég!Y36</f>
        <v>321</v>
      </c>
      <c r="Z66" s="3">
        <f>Batyk!Z35+Pakod!Z35+Zalabér!Z34+Zalaszentgrót!Z62+Zalavég!Z36</f>
        <v>321</v>
      </c>
      <c r="AA66" s="3">
        <f>Batyk!AA35+Pakod!AA35+Zalabér!AA34+Zalaszentgrót!AA62+Zalavég!AA36</f>
        <v>321</v>
      </c>
      <c r="AB66" s="3">
        <f>Batyk!AB35+Pakod!AB35+Zalabér!AB34+Zalaszentgrót!AB62+Zalavég!AB36</f>
        <v>321</v>
      </c>
      <c r="AC66" s="4">
        <f>Batyk!AC35+Pakod!AC35+Zalabér!AC34+Zalaszentgrót!AC62+Zalavég!AC36</f>
        <v>321</v>
      </c>
    </row>
    <row r="67" spans="1:29" ht="60" x14ac:dyDescent="0.25">
      <c r="A67" s="37">
        <v>122</v>
      </c>
      <c r="B67" s="31"/>
      <c r="C67" s="65" t="s">
        <v>68</v>
      </c>
      <c r="D67" s="65" t="s">
        <v>168</v>
      </c>
      <c r="E67" s="34" t="s">
        <v>164</v>
      </c>
      <c r="F67" s="34" t="s">
        <v>138</v>
      </c>
      <c r="G67" s="34" t="s">
        <v>137</v>
      </c>
      <c r="H67" s="35"/>
      <c r="I67" s="113" t="s">
        <v>207</v>
      </c>
      <c r="J67" s="115">
        <f>SUM(O67:AC67)</f>
        <v>7220</v>
      </c>
      <c r="K67" s="36"/>
      <c r="L67" s="105">
        <v>45658</v>
      </c>
      <c r="M67" s="105">
        <v>49309</v>
      </c>
      <c r="N67" s="38" t="s">
        <v>50</v>
      </c>
      <c r="O67" s="1"/>
      <c r="P67" s="2"/>
      <c r="Q67" s="2"/>
      <c r="R67" s="2"/>
      <c r="S67" s="2"/>
      <c r="T67" s="3">
        <f>Batyk!T36+Pakod!T36+Zalabér!T35+Zalaszentgrót!T63+Zalavég!T37</f>
        <v>722</v>
      </c>
      <c r="U67" s="3">
        <f>Batyk!U36+Pakod!U36+Zalabér!U35+Zalaszentgrót!U63+Zalavég!U37</f>
        <v>722</v>
      </c>
      <c r="V67" s="3">
        <f>Batyk!V36+Pakod!V36+Zalabér!V35+Zalaszentgrót!V63+Zalavég!V37</f>
        <v>722</v>
      </c>
      <c r="W67" s="3">
        <f>Batyk!W36+Pakod!W36+Zalabér!W35+Zalaszentgrót!W63+Zalavég!W37</f>
        <v>722</v>
      </c>
      <c r="X67" s="3">
        <f>Batyk!X36+Pakod!X36+Zalabér!X35+Zalaszentgrót!X63+Zalavég!X37</f>
        <v>722</v>
      </c>
      <c r="Y67" s="3">
        <f>Batyk!Y36+Pakod!Y36+Zalabér!Y35+Zalaszentgrót!Y63+Zalavég!Y37</f>
        <v>722</v>
      </c>
      <c r="Z67" s="3">
        <f>Batyk!Z36+Pakod!Z36+Zalabér!Z35+Zalaszentgrót!Z63+Zalavég!Z37</f>
        <v>722</v>
      </c>
      <c r="AA67" s="3">
        <f>Batyk!AA36+Pakod!AA36+Zalabér!AA35+Zalaszentgrót!AA63+Zalavég!AA37</f>
        <v>722</v>
      </c>
      <c r="AB67" s="3">
        <f>Batyk!AB36+Pakod!AB36+Zalabér!AB35+Zalaszentgrót!AB63+Zalavég!AB37</f>
        <v>722</v>
      </c>
      <c r="AC67" s="4">
        <f>Batyk!AC36+Pakod!AC36+Zalabér!AC35+Zalaszentgrót!AC63+Zalavég!AC37</f>
        <v>722</v>
      </c>
    </row>
    <row r="68" spans="1:29" ht="60" x14ac:dyDescent="0.25">
      <c r="A68" s="37">
        <v>123</v>
      </c>
      <c r="B68" s="31"/>
      <c r="C68" s="65" t="s">
        <v>68</v>
      </c>
      <c r="D68" s="65" t="s">
        <v>170</v>
      </c>
      <c r="E68" s="34" t="s">
        <v>164</v>
      </c>
      <c r="F68" s="34" t="s">
        <v>138</v>
      </c>
      <c r="G68" s="34" t="s">
        <v>137</v>
      </c>
      <c r="H68" s="35"/>
      <c r="I68" s="113" t="s">
        <v>207</v>
      </c>
      <c r="J68" s="115">
        <f>SUM(O68:AC68)</f>
        <v>7220</v>
      </c>
      <c r="K68" s="36"/>
      <c r="L68" s="105">
        <v>45292</v>
      </c>
      <c r="M68" s="105">
        <v>48944</v>
      </c>
      <c r="N68" s="38" t="s">
        <v>50</v>
      </c>
      <c r="O68" s="1"/>
      <c r="P68" s="2"/>
      <c r="Q68" s="2"/>
      <c r="R68" s="2"/>
      <c r="S68" s="2"/>
      <c r="T68" s="3">
        <f>Batyk!T37+Pakod!T37+Zalabér!T36+Zalaszentgrót!T64+Zalavég!T38</f>
        <v>722</v>
      </c>
      <c r="U68" s="3">
        <f>Batyk!U37+Pakod!U37+Zalabér!U36+Zalaszentgrót!U64+Zalavég!U38</f>
        <v>722</v>
      </c>
      <c r="V68" s="3">
        <f>Batyk!V37+Pakod!V37+Zalabér!V36+Zalaszentgrót!V64+Zalavég!V38</f>
        <v>722</v>
      </c>
      <c r="W68" s="3">
        <f>Batyk!W37+Pakod!W37+Zalabér!W36+Zalaszentgrót!W64+Zalavég!W38</f>
        <v>722</v>
      </c>
      <c r="X68" s="3">
        <f>Batyk!X37+Pakod!X37+Zalabér!X36+Zalaszentgrót!X64+Zalavég!X38</f>
        <v>722</v>
      </c>
      <c r="Y68" s="3">
        <f>Batyk!Y37+Pakod!Y37+Zalabér!Y36+Zalaszentgrót!Y64+Zalavég!Y38</f>
        <v>722</v>
      </c>
      <c r="Z68" s="3">
        <f>Batyk!Z37+Pakod!Z37+Zalabér!Z36+Zalaszentgrót!Z64+Zalavég!Z38</f>
        <v>722</v>
      </c>
      <c r="AA68" s="3">
        <f>Batyk!AA37+Pakod!AA37+Zalabér!AA36+Zalaszentgrót!AA64+Zalavég!AA38</f>
        <v>722</v>
      </c>
      <c r="AB68" s="3">
        <f>Batyk!AB37+Pakod!AB37+Zalabér!AB36+Zalaszentgrót!AB64+Zalavég!AB38</f>
        <v>722</v>
      </c>
      <c r="AC68" s="4">
        <f>Batyk!AC37+Pakod!AC37+Zalabér!AC36+Zalaszentgrót!AC64+Zalavég!AC38</f>
        <v>722</v>
      </c>
    </row>
    <row r="69" spans="1:29" ht="60" x14ac:dyDescent="0.25">
      <c r="A69" s="37">
        <v>124</v>
      </c>
      <c r="B69" s="31"/>
      <c r="C69" s="65" t="s">
        <v>69</v>
      </c>
      <c r="D69" s="65" t="s">
        <v>168</v>
      </c>
      <c r="E69" s="34" t="s">
        <v>164</v>
      </c>
      <c r="F69" s="34" t="s">
        <v>138</v>
      </c>
      <c r="G69" s="34" t="s">
        <v>137</v>
      </c>
      <c r="H69" s="35"/>
      <c r="I69" s="113" t="s">
        <v>207</v>
      </c>
      <c r="J69" s="115">
        <f t="shared" ref="J69:J70" si="9">SUM(O69:AC69)</f>
        <v>6360</v>
      </c>
      <c r="K69" s="36"/>
      <c r="L69" s="105">
        <v>45658</v>
      </c>
      <c r="M69" s="105">
        <v>49309</v>
      </c>
      <c r="N69" s="38" t="s">
        <v>50</v>
      </c>
      <c r="O69" s="1"/>
      <c r="P69" s="2"/>
      <c r="Q69" s="2"/>
      <c r="R69" s="2"/>
      <c r="S69" s="2"/>
      <c r="T69" s="3">
        <f>Batyk!T38+Pakod!T38+Zalabér!T37+Zalaszentgrót!T65+Zalavég!T39</f>
        <v>636</v>
      </c>
      <c r="U69" s="3">
        <f>Batyk!U38+Pakod!U38+Zalabér!U37+Zalaszentgrót!U65+Zalavég!U39</f>
        <v>636</v>
      </c>
      <c r="V69" s="3">
        <f>Batyk!V38+Pakod!V38+Zalabér!V37+Zalaszentgrót!V65+Zalavég!V39</f>
        <v>636</v>
      </c>
      <c r="W69" s="3">
        <f>Batyk!W38+Pakod!W38+Zalabér!W37+Zalaszentgrót!W65+Zalavég!W39</f>
        <v>636</v>
      </c>
      <c r="X69" s="3">
        <f>Batyk!X38+Pakod!X38+Zalabér!X37+Zalaszentgrót!X65+Zalavég!X39</f>
        <v>636</v>
      </c>
      <c r="Y69" s="3">
        <f>Batyk!Y38+Pakod!Y38+Zalabér!Y37+Zalaszentgrót!Y65+Zalavég!Y39</f>
        <v>636</v>
      </c>
      <c r="Z69" s="3">
        <f>Batyk!Z38+Pakod!Z38+Zalabér!Z37+Zalaszentgrót!Z65+Zalavég!Z39</f>
        <v>636</v>
      </c>
      <c r="AA69" s="3">
        <f>Batyk!AA38+Pakod!AA38+Zalabér!AA37+Zalaszentgrót!AA65+Zalavég!AA39</f>
        <v>636</v>
      </c>
      <c r="AB69" s="3">
        <f>Batyk!AB38+Pakod!AB38+Zalabér!AB37+Zalaszentgrót!AB65+Zalavég!AB39</f>
        <v>636</v>
      </c>
      <c r="AC69" s="4">
        <f>Batyk!AC38+Pakod!AC38+Zalabér!AC37+Zalaszentgrót!AC65+Zalavég!AC39</f>
        <v>636</v>
      </c>
    </row>
    <row r="70" spans="1:29" ht="60" x14ac:dyDescent="0.25">
      <c r="A70" s="37">
        <v>125</v>
      </c>
      <c r="B70" s="31"/>
      <c r="C70" s="65" t="s">
        <v>69</v>
      </c>
      <c r="D70" s="65" t="s">
        <v>170</v>
      </c>
      <c r="E70" s="34" t="s">
        <v>164</v>
      </c>
      <c r="F70" s="34" t="s">
        <v>138</v>
      </c>
      <c r="G70" s="34" t="s">
        <v>137</v>
      </c>
      <c r="H70" s="35"/>
      <c r="I70" s="113" t="s">
        <v>207</v>
      </c>
      <c r="J70" s="115">
        <f t="shared" si="9"/>
        <v>6360</v>
      </c>
      <c r="K70" s="36"/>
      <c r="L70" s="105">
        <v>45292</v>
      </c>
      <c r="M70" s="105">
        <v>48944</v>
      </c>
      <c r="N70" s="38" t="s">
        <v>50</v>
      </c>
      <c r="O70" s="1"/>
      <c r="P70" s="2"/>
      <c r="Q70" s="2"/>
      <c r="R70" s="2"/>
      <c r="S70" s="2"/>
      <c r="T70" s="3">
        <f>Batyk!T39+Pakod!T39+Zalabér!T38+Zalaszentgrót!T66+Zalavég!T40</f>
        <v>636</v>
      </c>
      <c r="U70" s="3">
        <f>Batyk!U39+Pakod!U39+Zalabér!U38+Zalaszentgrót!U66+Zalavég!U40</f>
        <v>636</v>
      </c>
      <c r="V70" s="3">
        <f>Batyk!V39+Pakod!V39+Zalabér!V38+Zalaszentgrót!V66+Zalavég!V40</f>
        <v>636</v>
      </c>
      <c r="W70" s="3">
        <f>Batyk!W39+Pakod!W39+Zalabér!W38+Zalaszentgrót!W66+Zalavég!W40</f>
        <v>636</v>
      </c>
      <c r="X70" s="3">
        <f>Batyk!X39+Pakod!X39+Zalabér!X38+Zalaszentgrót!X66+Zalavég!X40</f>
        <v>636</v>
      </c>
      <c r="Y70" s="3">
        <f>Batyk!Y39+Pakod!Y39+Zalabér!Y38+Zalaszentgrót!Y66+Zalavég!Y40</f>
        <v>636</v>
      </c>
      <c r="Z70" s="3">
        <f>Batyk!Z39+Pakod!Z39+Zalabér!Z38+Zalaszentgrót!Z66+Zalavég!Z40</f>
        <v>636</v>
      </c>
      <c r="AA70" s="3">
        <f>Batyk!AA39+Pakod!AA39+Zalabér!AA38+Zalaszentgrót!AA66+Zalavég!AA40</f>
        <v>636</v>
      </c>
      <c r="AB70" s="3">
        <f>Batyk!AB39+Pakod!AB39+Zalabér!AB38+Zalaszentgrót!AB66+Zalavég!AB40</f>
        <v>636</v>
      </c>
      <c r="AC70" s="4">
        <f>Batyk!AC39+Pakod!AC39+Zalabér!AC38+Zalaszentgrót!AC66+Zalavég!AC40</f>
        <v>636</v>
      </c>
    </row>
    <row r="71" spans="1:29" ht="60" x14ac:dyDescent="0.25">
      <c r="A71" s="37">
        <v>126</v>
      </c>
      <c r="B71" s="31"/>
      <c r="C71" s="65" t="s">
        <v>66</v>
      </c>
      <c r="D71" s="65" t="s">
        <v>168</v>
      </c>
      <c r="E71" s="34" t="s">
        <v>164</v>
      </c>
      <c r="F71" s="34" t="s">
        <v>138</v>
      </c>
      <c r="G71" s="34" t="s">
        <v>137</v>
      </c>
      <c r="H71" s="35"/>
      <c r="I71" s="113" t="s">
        <v>207</v>
      </c>
      <c r="J71" s="115">
        <f t="shared" ref="J71" si="10">SUM(O71:AC71)</f>
        <v>18180</v>
      </c>
      <c r="K71" s="36"/>
      <c r="L71" s="105">
        <v>45658</v>
      </c>
      <c r="M71" s="105">
        <v>49309</v>
      </c>
      <c r="N71" s="38" t="s">
        <v>50</v>
      </c>
      <c r="O71" s="1"/>
      <c r="P71" s="2"/>
      <c r="Q71" s="2"/>
      <c r="R71" s="2"/>
      <c r="S71" s="2"/>
      <c r="T71" s="3">
        <f>Batyk!T40+Pakod!T40+Zalabér!T39+Zalaszentgrót!T67+Zalavég!T41</f>
        <v>1818</v>
      </c>
      <c r="U71" s="3">
        <f>Batyk!U40+Pakod!U40+Zalabér!U39+Zalaszentgrót!U67+Zalavég!U41</f>
        <v>1818</v>
      </c>
      <c r="V71" s="3">
        <f>Batyk!V40+Pakod!V40+Zalabér!V39+Zalaszentgrót!V67+Zalavég!V41</f>
        <v>1818</v>
      </c>
      <c r="W71" s="3">
        <f>Batyk!W40+Pakod!W40+Zalabér!W39+Zalaszentgrót!W67+Zalavég!W41</f>
        <v>1818</v>
      </c>
      <c r="X71" s="3">
        <f>Batyk!X40+Pakod!X40+Zalabér!X39+Zalaszentgrót!X67+Zalavég!X41</f>
        <v>1818</v>
      </c>
      <c r="Y71" s="3">
        <f>Batyk!Y40+Pakod!Y40+Zalabér!Y39+Zalaszentgrót!Y67+Zalavég!Y41</f>
        <v>1818</v>
      </c>
      <c r="Z71" s="3">
        <f>Batyk!Z40+Pakod!Z40+Zalabér!Z39+Zalaszentgrót!Z67+Zalavég!Z41</f>
        <v>1818</v>
      </c>
      <c r="AA71" s="3">
        <f>Batyk!AA40+Pakod!AA40+Zalabér!AA39+Zalaszentgrót!AA67+Zalavég!AA41</f>
        <v>1818</v>
      </c>
      <c r="AB71" s="3">
        <f>Batyk!AB40+Pakod!AB40+Zalabér!AB39+Zalaszentgrót!AB67+Zalavég!AB41</f>
        <v>1818</v>
      </c>
      <c r="AC71" s="4">
        <f>Batyk!AC40+Pakod!AC40+Zalabér!AC39+Zalaszentgrót!AC67+Zalavég!AC41</f>
        <v>1818</v>
      </c>
    </row>
    <row r="72" spans="1:29" ht="60" x14ac:dyDescent="0.25">
      <c r="A72" s="37">
        <v>127</v>
      </c>
      <c r="B72" s="31"/>
      <c r="C72" s="65" t="s">
        <v>66</v>
      </c>
      <c r="D72" s="65" t="s">
        <v>170</v>
      </c>
      <c r="E72" s="34" t="s">
        <v>164</v>
      </c>
      <c r="F72" s="34" t="s">
        <v>138</v>
      </c>
      <c r="G72" s="34" t="s">
        <v>137</v>
      </c>
      <c r="H72" s="35"/>
      <c r="I72" s="113" t="s">
        <v>207</v>
      </c>
      <c r="J72" s="115">
        <f t="shared" ref="J72" si="11">SUM(O72:AC72)</f>
        <v>18180</v>
      </c>
      <c r="K72" s="36"/>
      <c r="L72" s="105">
        <v>45292</v>
      </c>
      <c r="M72" s="105">
        <v>48944</v>
      </c>
      <c r="N72" s="38" t="s">
        <v>50</v>
      </c>
      <c r="O72" s="1"/>
      <c r="P72" s="2"/>
      <c r="Q72" s="2"/>
      <c r="R72" s="2"/>
      <c r="S72" s="2"/>
      <c r="T72" s="3">
        <f>Batyk!T41+Pakod!T41+Zalabér!T40+Zalaszentgrót!T68+Zalavég!T42</f>
        <v>1818</v>
      </c>
      <c r="U72" s="3">
        <f>Batyk!U41+Pakod!U41+Zalabér!U40+Zalaszentgrót!U68+Zalavég!U42</f>
        <v>1818</v>
      </c>
      <c r="V72" s="3">
        <f>Batyk!V41+Pakod!V41+Zalabér!V40+Zalaszentgrót!V68+Zalavég!V42</f>
        <v>1818</v>
      </c>
      <c r="W72" s="3">
        <f>Batyk!W41+Pakod!W41+Zalabér!W40+Zalaszentgrót!W68+Zalavég!W42</f>
        <v>1818</v>
      </c>
      <c r="X72" s="3">
        <f>Batyk!X41+Pakod!X41+Zalabér!X40+Zalaszentgrót!X68+Zalavég!X42</f>
        <v>1818</v>
      </c>
      <c r="Y72" s="3">
        <f>Batyk!Y41+Pakod!Y41+Zalabér!Y40+Zalaszentgrót!Y68+Zalavég!Y42</f>
        <v>1818</v>
      </c>
      <c r="Z72" s="3">
        <f>Batyk!Z41+Pakod!Z41+Zalabér!Z40+Zalaszentgrót!Z68+Zalavég!Z42</f>
        <v>1818</v>
      </c>
      <c r="AA72" s="3">
        <f>Batyk!AA41+Pakod!AA41+Zalabér!AA40+Zalaszentgrót!AA68+Zalavég!AA42</f>
        <v>1818</v>
      </c>
      <c r="AB72" s="3">
        <f>Batyk!AB41+Pakod!AB41+Zalabér!AB40+Zalaszentgrót!AB68+Zalavég!AB42</f>
        <v>1818</v>
      </c>
      <c r="AC72" s="4">
        <f>Batyk!AC41+Pakod!AC41+Zalabér!AC40+Zalaszentgrót!AC68+Zalavég!AC42</f>
        <v>1818</v>
      </c>
    </row>
    <row r="73" spans="1:29" ht="60" x14ac:dyDescent="0.25">
      <c r="A73" s="37">
        <v>128</v>
      </c>
      <c r="B73" s="31"/>
      <c r="C73" s="65" t="s">
        <v>70</v>
      </c>
      <c r="D73" s="65" t="s">
        <v>168</v>
      </c>
      <c r="E73" s="34" t="s">
        <v>164</v>
      </c>
      <c r="F73" s="34" t="s">
        <v>138</v>
      </c>
      <c r="G73" s="34" t="s">
        <v>137</v>
      </c>
      <c r="H73" s="35"/>
      <c r="I73" s="113" t="s">
        <v>207</v>
      </c>
      <c r="J73" s="115">
        <f t="shared" ref="J73:J74" si="12">SUM(O73:AC73)</f>
        <v>3610</v>
      </c>
      <c r="K73" s="36"/>
      <c r="L73" s="105">
        <v>45658</v>
      </c>
      <c r="M73" s="105">
        <v>49309</v>
      </c>
      <c r="N73" s="38" t="s">
        <v>50</v>
      </c>
      <c r="O73" s="1"/>
      <c r="P73" s="2"/>
      <c r="Q73" s="2"/>
      <c r="R73" s="2"/>
      <c r="S73" s="2"/>
      <c r="T73" s="3">
        <f>Batyk!T42+Pakod!T42+Zalabér!T41+Zalaszentgrót!T69+Zalavég!T43</f>
        <v>361</v>
      </c>
      <c r="U73" s="3">
        <f>Batyk!U42+Pakod!U42+Zalabér!U41+Zalaszentgrót!U69+Zalavég!U43</f>
        <v>361</v>
      </c>
      <c r="V73" s="3">
        <f>Batyk!V42+Pakod!V42+Zalabér!V41+Zalaszentgrót!V69+Zalavég!V43</f>
        <v>361</v>
      </c>
      <c r="W73" s="3">
        <f>Batyk!W42+Pakod!W42+Zalabér!W41+Zalaszentgrót!W69+Zalavég!W43</f>
        <v>361</v>
      </c>
      <c r="X73" s="3">
        <f>Batyk!X42+Pakod!X42+Zalabér!X41+Zalaszentgrót!X69+Zalavég!X43</f>
        <v>361</v>
      </c>
      <c r="Y73" s="3">
        <f>Batyk!Y42+Pakod!Y42+Zalabér!Y41+Zalaszentgrót!Y69+Zalavég!Y43</f>
        <v>361</v>
      </c>
      <c r="Z73" s="3">
        <f>Batyk!Z42+Pakod!Z42+Zalabér!Z41+Zalaszentgrót!Z69+Zalavég!Z43</f>
        <v>361</v>
      </c>
      <c r="AA73" s="3">
        <f>Batyk!AA42+Pakod!AA42+Zalabér!AA41+Zalaszentgrót!AA69+Zalavég!AA43</f>
        <v>361</v>
      </c>
      <c r="AB73" s="3">
        <f>Batyk!AB42+Pakod!AB42+Zalabér!AB41+Zalaszentgrót!AB69+Zalavég!AB43</f>
        <v>361</v>
      </c>
      <c r="AC73" s="4">
        <f>Batyk!AC42+Pakod!AC42+Zalabér!AC41+Zalaszentgrót!AC69+Zalavég!AC43</f>
        <v>361</v>
      </c>
    </row>
    <row r="74" spans="1:29" ht="60" x14ac:dyDescent="0.25">
      <c r="A74" s="37">
        <v>129</v>
      </c>
      <c r="B74" s="31"/>
      <c r="C74" s="65" t="s">
        <v>70</v>
      </c>
      <c r="D74" s="65" t="s">
        <v>170</v>
      </c>
      <c r="E74" s="34" t="s">
        <v>164</v>
      </c>
      <c r="F74" s="34" t="s">
        <v>138</v>
      </c>
      <c r="G74" s="34" t="s">
        <v>137</v>
      </c>
      <c r="H74" s="35"/>
      <c r="I74" s="113" t="s">
        <v>207</v>
      </c>
      <c r="J74" s="115">
        <f t="shared" si="12"/>
        <v>3610</v>
      </c>
      <c r="K74" s="36"/>
      <c r="L74" s="105">
        <v>45658</v>
      </c>
      <c r="M74" s="105">
        <v>49309</v>
      </c>
      <c r="N74" s="38" t="s">
        <v>50</v>
      </c>
      <c r="O74" s="1"/>
      <c r="P74" s="2"/>
      <c r="Q74" s="2"/>
      <c r="R74" s="2"/>
      <c r="S74" s="2"/>
      <c r="T74" s="3">
        <f>Batyk!T43+Pakod!T43+Zalabér!T42+Zalaszentgrót!T70+Zalavég!T44</f>
        <v>361</v>
      </c>
      <c r="U74" s="3">
        <f>Batyk!U43+Pakod!U43+Zalabér!U42+Zalaszentgrót!U70+Zalavég!U44</f>
        <v>361</v>
      </c>
      <c r="V74" s="3">
        <f>Batyk!V43+Pakod!V43+Zalabér!V42+Zalaszentgrót!V70+Zalavég!V44</f>
        <v>361</v>
      </c>
      <c r="W74" s="3">
        <f>Batyk!W43+Pakod!W43+Zalabér!W42+Zalaszentgrót!W70+Zalavég!W44</f>
        <v>361</v>
      </c>
      <c r="X74" s="3">
        <f>Batyk!X43+Pakod!X43+Zalabér!X42+Zalaszentgrót!X70+Zalavég!X44</f>
        <v>361</v>
      </c>
      <c r="Y74" s="3">
        <f>Batyk!Y43+Pakod!Y43+Zalabér!Y42+Zalaszentgrót!Y70+Zalavég!Y44</f>
        <v>361</v>
      </c>
      <c r="Z74" s="3">
        <f>Batyk!Z43+Pakod!Z43+Zalabér!Z42+Zalaszentgrót!Z70+Zalavég!Z44</f>
        <v>361</v>
      </c>
      <c r="AA74" s="3">
        <f>Batyk!AA43+Pakod!AA43+Zalabér!AA42+Zalaszentgrót!AA70+Zalavég!AA44</f>
        <v>361</v>
      </c>
      <c r="AB74" s="3">
        <f>Batyk!AB43+Pakod!AB43+Zalabér!AB42+Zalaszentgrót!AB70+Zalavég!AB44</f>
        <v>361</v>
      </c>
      <c r="AC74" s="4">
        <f>Batyk!AC43+Pakod!AC43+Zalabér!AC42+Zalaszentgrót!AC70+Zalavég!AC44</f>
        <v>361</v>
      </c>
    </row>
    <row r="75" spans="1:29" x14ac:dyDescent="0.25">
      <c r="A75" s="110">
        <v>0</v>
      </c>
      <c r="B75" s="49" t="s">
        <v>2</v>
      </c>
      <c r="C75" s="44">
        <v>0</v>
      </c>
      <c r="D75" s="44">
        <v>0</v>
      </c>
      <c r="E75" s="44">
        <v>0</v>
      </c>
      <c r="F75" s="44">
        <v>0</v>
      </c>
      <c r="G75" s="44">
        <v>0</v>
      </c>
      <c r="H75" s="50">
        <v>0</v>
      </c>
      <c r="I75" s="117">
        <v>0</v>
      </c>
      <c r="J75" s="117"/>
      <c r="K75" s="50">
        <f>Zalaszentgrót!K178</f>
        <v>0</v>
      </c>
      <c r="L75" s="46">
        <f>Zalaszentgrót!L178</f>
        <v>0</v>
      </c>
      <c r="M75" s="46">
        <f>Zalaszentgrót!M178</f>
        <v>0</v>
      </c>
      <c r="N75" s="50">
        <f>Zalaszentgrót!N178</f>
        <v>0</v>
      </c>
      <c r="O75" s="50">
        <f>Zalaszentgrót!O178</f>
        <v>0</v>
      </c>
      <c r="P75" s="50">
        <f>Zalaszentgrót!P178</f>
        <v>0</v>
      </c>
      <c r="Q75" s="50">
        <f>Zalaszentgrót!Q178</f>
        <v>0</v>
      </c>
      <c r="R75" s="50">
        <f>Zalaszentgrót!R178</f>
        <v>0</v>
      </c>
      <c r="S75" s="50">
        <f>Zalaszentgrót!S178</f>
        <v>0</v>
      </c>
      <c r="T75" s="50">
        <f>Zalaszentgrót!T178</f>
        <v>0</v>
      </c>
      <c r="U75" s="50">
        <f>Zalaszentgrót!U178</f>
        <v>0</v>
      </c>
      <c r="V75" s="50">
        <f>Zalaszentgrót!V178</f>
        <v>0</v>
      </c>
      <c r="W75" s="50">
        <f>Zalaszentgrót!W178</f>
        <v>0</v>
      </c>
      <c r="X75" s="50">
        <f>Zalaszentgrót!X178</f>
        <v>0</v>
      </c>
      <c r="Y75" s="50">
        <f>Zalaszentgrót!Y178</f>
        <v>0</v>
      </c>
      <c r="Z75" s="50">
        <f>Zalaszentgrót!Z178</f>
        <v>0</v>
      </c>
      <c r="AA75" s="50">
        <f>Zalaszentgrót!AA178</f>
        <v>0</v>
      </c>
      <c r="AB75" s="50">
        <f>Zalaszentgrót!AB178</f>
        <v>0</v>
      </c>
      <c r="AC75" s="51">
        <f>Zalaszentgrót!AC178</f>
        <v>0</v>
      </c>
    </row>
    <row r="76" spans="1:29" ht="60" x14ac:dyDescent="0.25">
      <c r="A76" s="30">
        <v>6</v>
      </c>
      <c r="B76" s="31"/>
      <c r="C76" s="65" t="s">
        <v>239</v>
      </c>
      <c r="D76" s="65" t="s">
        <v>240</v>
      </c>
      <c r="E76" s="34" t="s">
        <v>143</v>
      </c>
      <c r="F76" s="34" t="s">
        <v>141</v>
      </c>
      <c r="G76" s="34" t="s">
        <v>142</v>
      </c>
      <c r="H76" s="35"/>
      <c r="I76" s="113" t="s">
        <v>207</v>
      </c>
      <c r="J76" s="115">
        <f t="shared" ref="J76:J81" si="13">SUM(O76:AC76)</f>
        <v>8747</v>
      </c>
      <c r="K76" s="36"/>
      <c r="L76" s="106">
        <v>43831</v>
      </c>
      <c r="M76" s="107">
        <v>44196</v>
      </c>
      <c r="N76" s="38" t="s">
        <v>49</v>
      </c>
      <c r="O76" s="1">
        <f>Batyk!O45+Pakod!O45+Zalabér!O44+Zalaszentgrót!O72+Zalavég!O46</f>
        <v>8747</v>
      </c>
      <c r="P76" s="2"/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30">
        <v>7</v>
      </c>
      <c r="B77" s="31"/>
      <c r="C77" s="65" t="s">
        <v>68</v>
      </c>
      <c r="D77" s="65" t="s">
        <v>241</v>
      </c>
      <c r="E77" s="34" t="s">
        <v>143</v>
      </c>
      <c r="F77" s="34" t="s">
        <v>141</v>
      </c>
      <c r="G77" s="34" t="s">
        <v>142</v>
      </c>
      <c r="H77" s="35"/>
      <c r="I77" s="113" t="s">
        <v>207</v>
      </c>
      <c r="J77" s="115">
        <f t="shared" si="13"/>
        <v>1562</v>
      </c>
      <c r="K77" s="36"/>
      <c r="L77" s="106">
        <v>43831</v>
      </c>
      <c r="M77" s="107">
        <v>44196</v>
      </c>
      <c r="N77" s="38" t="s">
        <v>49</v>
      </c>
      <c r="O77" s="1">
        <f>Batyk!O46+Pakod!O46+Zalabér!O45+Zalaszentgrót!O73+Zalavég!O47</f>
        <v>1562</v>
      </c>
      <c r="P77" s="2"/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30">
        <v>8</v>
      </c>
      <c r="B78" s="31"/>
      <c r="C78" s="65" t="s">
        <v>69</v>
      </c>
      <c r="D78" s="65" t="s">
        <v>241</v>
      </c>
      <c r="E78" s="34" t="s">
        <v>143</v>
      </c>
      <c r="F78" s="34" t="s">
        <v>141</v>
      </c>
      <c r="G78" s="34" t="s">
        <v>142</v>
      </c>
      <c r="H78" s="35"/>
      <c r="I78" s="113" t="s">
        <v>207</v>
      </c>
      <c r="J78" s="115">
        <f t="shared" si="13"/>
        <v>341</v>
      </c>
      <c r="K78" s="36"/>
      <c r="L78" s="106">
        <v>43831</v>
      </c>
      <c r="M78" s="107">
        <v>44196</v>
      </c>
      <c r="N78" s="38" t="s">
        <v>49</v>
      </c>
      <c r="O78" s="1">
        <f>Batyk!O47+Pakod!O47+Zalabér!O46+Zalaszentgrót!O74+Zalavég!O48</f>
        <v>341</v>
      </c>
      <c r="P78" s="2"/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30">
        <v>9</v>
      </c>
      <c r="B79" s="31"/>
      <c r="C79" s="65" t="s">
        <v>70</v>
      </c>
      <c r="D79" s="65" t="s">
        <v>241</v>
      </c>
      <c r="E79" s="34" t="s">
        <v>143</v>
      </c>
      <c r="F79" s="34" t="s">
        <v>141</v>
      </c>
      <c r="G79" s="34" t="s">
        <v>142</v>
      </c>
      <c r="H79" s="35"/>
      <c r="I79" s="113" t="s">
        <v>207</v>
      </c>
      <c r="J79" s="115">
        <f t="shared" si="13"/>
        <v>296</v>
      </c>
      <c r="K79" s="36"/>
      <c r="L79" s="106">
        <v>43831</v>
      </c>
      <c r="M79" s="107">
        <v>44196</v>
      </c>
      <c r="N79" s="38" t="s">
        <v>49</v>
      </c>
      <c r="O79" s="1">
        <f>Batyk!O48+Pakod!O48+Zalabér!O47+Zalaszentgrót!O75+Zalavég!O49</f>
        <v>296</v>
      </c>
      <c r="P79" s="2"/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30">
        <v>10</v>
      </c>
      <c r="B80" s="31"/>
      <c r="C80" s="65" t="s">
        <v>67</v>
      </c>
      <c r="D80" s="65" t="s">
        <v>241</v>
      </c>
      <c r="E80" s="34" t="s">
        <v>143</v>
      </c>
      <c r="F80" s="34" t="s">
        <v>141</v>
      </c>
      <c r="G80" s="34" t="s">
        <v>142</v>
      </c>
      <c r="H80" s="35"/>
      <c r="I80" s="113" t="s">
        <v>207</v>
      </c>
      <c r="J80" s="115">
        <f t="shared" si="13"/>
        <v>205</v>
      </c>
      <c r="K80" s="36"/>
      <c r="L80" s="106">
        <v>43831</v>
      </c>
      <c r="M80" s="107">
        <v>44196</v>
      </c>
      <c r="N80" s="38" t="s">
        <v>49</v>
      </c>
      <c r="O80" s="1">
        <f>Batyk!O49+Pakod!O49+Zalabér!O48+Zalaszentgrót!O76+Zalavég!O50</f>
        <v>205</v>
      </c>
      <c r="P80" s="2"/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30">
        <v>11</v>
      </c>
      <c r="B81" s="31"/>
      <c r="C81" s="65" t="s">
        <v>67</v>
      </c>
      <c r="D81" s="65" t="s">
        <v>242</v>
      </c>
      <c r="E81" s="34" t="s">
        <v>143</v>
      </c>
      <c r="F81" s="34" t="s">
        <v>141</v>
      </c>
      <c r="G81" s="34" t="s">
        <v>142</v>
      </c>
      <c r="H81" s="35"/>
      <c r="I81" s="113" t="s">
        <v>207</v>
      </c>
      <c r="J81" s="115">
        <f t="shared" si="13"/>
        <v>111</v>
      </c>
      <c r="K81" s="36"/>
      <c r="L81" s="106">
        <v>43831</v>
      </c>
      <c r="M81" s="107">
        <v>44196</v>
      </c>
      <c r="N81" s="38" t="s">
        <v>49</v>
      </c>
      <c r="O81" s="1">
        <f>Batyk!O50+Pakod!O50+Zalabér!O49+Zalaszentgrót!O77+Zalavég!O51</f>
        <v>111</v>
      </c>
      <c r="P81" s="2"/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37">
        <v>51</v>
      </c>
      <c r="B82" s="31"/>
      <c r="C82" s="65" t="s">
        <v>95</v>
      </c>
      <c r="D82" s="65" t="s">
        <v>215</v>
      </c>
      <c r="E82" s="34" t="s">
        <v>143</v>
      </c>
      <c r="F82" s="34" t="s">
        <v>141</v>
      </c>
      <c r="G82" s="34" t="s">
        <v>142</v>
      </c>
      <c r="H82" s="35"/>
      <c r="I82" s="113" t="s">
        <v>207</v>
      </c>
      <c r="J82" s="115">
        <f t="shared" ref="J82" si="14">SUM(O82:AC82)</f>
        <v>1432</v>
      </c>
      <c r="K82" s="36"/>
      <c r="L82" s="106">
        <v>44197</v>
      </c>
      <c r="M82" s="107">
        <v>44561</v>
      </c>
      <c r="N82" s="38" t="s">
        <v>74</v>
      </c>
      <c r="O82" s="1">
        <f>Batyk!O51+Pakod!O51+Zalabér!O50+Zalaszentgrót!O78+Zalavég!O52</f>
        <v>0</v>
      </c>
      <c r="P82" s="120">
        <f>Batyk!P51+Pakod!P51+Zalabér!P50+Zalaszentgrót!P78+Zalavég!P52</f>
        <v>1432</v>
      </c>
      <c r="Q82" s="120">
        <f>Batyk!Q51+Pakod!Q51+Zalabér!Q50+Zalaszentgrót!Q78+Zalavég!Q52</f>
        <v>0</v>
      </c>
      <c r="R82" s="120">
        <f>Batyk!R51+Pakod!R51+Zalabér!R50+Zalaszentgrót!R78+Zalavég!R52</f>
        <v>0</v>
      </c>
      <c r="S82" s="120">
        <f>Batyk!S51+Pakod!S51+Zalabér!S50+Zalaszentgrót!S78+Zalavég!S52</f>
        <v>0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37">
        <v>52</v>
      </c>
      <c r="B83" s="31"/>
      <c r="C83" s="65" t="s">
        <v>97</v>
      </c>
      <c r="D83" s="137" t="s">
        <v>216</v>
      </c>
      <c r="E83" s="34" t="s">
        <v>143</v>
      </c>
      <c r="F83" s="34" t="s">
        <v>141</v>
      </c>
      <c r="G83" s="34" t="s">
        <v>142</v>
      </c>
      <c r="H83" s="35"/>
      <c r="I83" s="113" t="s">
        <v>207</v>
      </c>
      <c r="J83" s="115">
        <f t="shared" ref="J83" si="15">SUM(O83:AC83)</f>
        <v>511</v>
      </c>
      <c r="K83" s="36"/>
      <c r="L83" s="106">
        <v>44197</v>
      </c>
      <c r="M83" s="107">
        <v>44561</v>
      </c>
      <c r="N83" s="38" t="s">
        <v>74</v>
      </c>
      <c r="O83" s="1">
        <f>Batyk!O52+Pakod!O52+Zalabér!O51+Zalaszentgrót!O79+Zalavég!O53</f>
        <v>0</v>
      </c>
      <c r="P83" s="120">
        <f>Batyk!P52+Pakod!P52+Zalabér!P51+Zalaszentgrót!P79+Zalavég!P53</f>
        <v>511</v>
      </c>
      <c r="Q83" s="120">
        <f>Batyk!Q52+Pakod!Q52+Zalabér!Q51+Zalaszentgrót!Q79+Zalavég!Q53</f>
        <v>0</v>
      </c>
      <c r="R83" s="120">
        <f>Batyk!R52+Pakod!R52+Zalabér!R51+Zalaszentgrót!R79+Zalavég!R53</f>
        <v>0</v>
      </c>
      <c r="S83" s="120">
        <f>Batyk!S52+Pakod!S52+Zalabér!S51+Zalaszentgrót!S79+Zalavég!S53</f>
        <v>0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37">
        <v>53</v>
      </c>
      <c r="B84" s="31"/>
      <c r="C84" s="65" t="s">
        <v>99</v>
      </c>
      <c r="D84" s="137" t="s">
        <v>235</v>
      </c>
      <c r="E84" s="34" t="s">
        <v>140</v>
      </c>
      <c r="F84" s="34" t="s">
        <v>141</v>
      </c>
      <c r="G84" s="34" t="s">
        <v>142</v>
      </c>
      <c r="H84" s="35"/>
      <c r="I84" s="113" t="s">
        <v>207</v>
      </c>
      <c r="J84" s="115">
        <f t="shared" ref="J84" si="16">SUM(O84:AC84)</f>
        <v>2761</v>
      </c>
      <c r="K84" s="36"/>
      <c r="L84" s="106">
        <v>44197</v>
      </c>
      <c r="M84" s="107">
        <v>44561</v>
      </c>
      <c r="N84" s="38" t="s">
        <v>74</v>
      </c>
      <c r="O84" s="1">
        <f>Batyk!O53+Pakod!O53+Zalabér!O52+Zalaszentgrót!O80+Zalavég!O54</f>
        <v>0</v>
      </c>
      <c r="P84" s="120">
        <f>Batyk!P53+Pakod!P53+Zalabér!P52+Zalaszentgrót!P80+Zalavég!P54</f>
        <v>2761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37">
        <v>54</v>
      </c>
      <c r="B85" s="31"/>
      <c r="C85" s="65" t="s">
        <v>110</v>
      </c>
      <c r="D85" s="65" t="s">
        <v>94</v>
      </c>
      <c r="E85" s="34" t="s">
        <v>140</v>
      </c>
      <c r="F85" s="34" t="s">
        <v>141</v>
      </c>
      <c r="G85" s="34" t="s">
        <v>142</v>
      </c>
      <c r="H85" s="35"/>
      <c r="I85" s="113" t="s">
        <v>66</v>
      </c>
      <c r="J85" s="115">
        <f>SUM(O85:AC85)</f>
        <v>750</v>
      </c>
      <c r="K85" s="35"/>
      <c r="L85" s="105" t="s">
        <v>199</v>
      </c>
      <c r="M85" s="105">
        <v>44561</v>
      </c>
      <c r="N85" s="38" t="s">
        <v>74</v>
      </c>
      <c r="O85" s="1"/>
      <c r="P85" s="2">
        <f>Zalaszentgrót!P81</f>
        <v>750</v>
      </c>
      <c r="Q85" s="2">
        <f>Zalaszentgrót!Q81</f>
        <v>0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37">
        <v>55</v>
      </c>
      <c r="B86" s="31"/>
      <c r="C86" s="65" t="s">
        <v>110</v>
      </c>
      <c r="D86" s="65" t="s">
        <v>195</v>
      </c>
      <c r="E86" s="34" t="s">
        <v>143</v>
      </c>
      <c r="F86" s="34" t="s">
        <v>141</v>
      </c>
      <c r="G86" s="34" t="s">
        <v>142</v>
      </c>
      <c r="H86" s="35"/>
      <c r="I86" s="113" t="s">
        <v>66</v>
      </c>
      <c r="J86" s="115">
        <f>SUM(O86:AC86)</f>
        <v>1700</v>
      </c>
      <c r="K86" s="35"/>
      <c r="L86" s="105">
        <v>44197</v>
      </c>
      <c r="M86" s="105">
        <v>44561</v>
      </c>
      <c r="N86" s="38" t="s">
        <v>74</v>
      </c>
      <c r="O86" s="1"/>
      <c r="P86" s="2">
        <f>Zalaszentgrót!P82</f>
        <v>1700</v>
      </c>
      <c r="Q86" s="2">
        <f>Zalaszentgrót!Q82</f>
        <v>0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37">
        <v>56</v>
      </c>
      <c r="B87" s="31"/>
      <c r="C87" s="65" t="s">
        <v>96</v>
      </c>
      <c r="D87" s="65" t="s">
        <v>195</v>
      </c>
      <c r="E87" s="34" t="s">
        <v>143</v>
      </c>
      <c r="F87" s="34" t="s">
        <v>141</v>
      </c>
      <c r="G87" s="34" t="s">
        <v>142</v>
      </c>
      <c r="H87" s="35"/>
      <c r="I87" s="114" t="s">
        <v>207</v>
      </c>
      <c r="J87" s="115">
        <f t="shared" ref="J87:J93" si="17">SUM(O87:AC87)</f>
        <v>1700</v>
      </c>
      <c r="K87" s="35"/>
      <c r="L87" s="105">
        <v>44197</v>
      </c>
      <c r="M87" s="105">
        <v>44561</v>
      </c>
      <c r="N87" s="38" t="s">
        <v>74</v>
      </c>
      <c r="O87" s="1"/>
      <c r="P87" s="2">
        <f>Zalaszentgrót!P83+Pakod!P54+Zalabér!P53+Zalavég!P55+Batyk!P54</f>
        <v>1700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37">
        <v>57</v>
      </c>
      <c r="B88" s="31"/>
      <c r="C88" s="65" t="s">
        <v>103</v>
      </c>
      <c r="D88" s="65" t="s">
        <v>93</v>
      </c>
      <c r="E88" s="34" t="s">
        <v>140</v>
      </c>
      <c r="F88" s="34" t="s">
        <v>141</v>
      </c>
      <c r="G88" s="34" t="s">
        <v>142</v>
      </c>
      <c r="H88" s="35"/>
      <c r="I88" s="114" t="s">
        <v>207</v>
      </c>
      <c r="J88" s="115">
        <f t="shared" si="17"/>
        <v>358</v>
      </c>
      <c r="K88" s="35"/>
      <c r="L88" s="105">
        <v>44197</v>
      </c>
      <c r="M88" s="105">
        <v>44561</v>
      </c>
      <c r="N88" s="38" t="s">
        <v>74</v>
      </c>
      <c r="O88" s="1"/>
      <c r="P88" s="2">
        <f>Batyk!P55+Pakod!P55+Zalabér!P54+Zalaszentgrót!P84+Zalavég!P56</f>
        <v>358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37">
        <v>58</v>
      </c>
      <c r="B89" s="31"/>
      <c r="C89" s="65" t="s">
        <v>103</v>
      </c>
      <c r="D89" s="65" t="s">
        <v>195</v>
      </c>
      <c r="E89" s="34" t="s">
        <v>143</v>
      </c>
      <c r="F89" s="34" t="s">
        <v>141</v>
      </c>
      <c r="G89" s="34" t="s">
        <v>142</v>
      </c>
      <c r="H89" s="35"/>
      <c r="I89" s="114" t="s">
        <v>207</v>
      </c>
      <c r="J89" s="115">
        <f t="shared" si="17"/>
        <v>1739</v>
      </c>
      <c r="K89" s="35"/>
      <c r="L89" s="105">
        <v>44197</v>
      </c>
      <c r="M89" s="105">
        <v>44561</v>
      </c>
      <c r="N89" s="38" t="s">
        <v>74</v>
      </c>
      <c r="O89" s="1"/>
      <c r="P89" s="2">
        <f>Batyk!P56+Pakod!P56+Zalabér!P55+Zalaszentgrót!P85+Zalavég!P57</f>
        <v>1739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37">
        <v>59</v>
      </c>
      <c r="B90" s="31"/>
      <c r="C90" s="65" t="s">
        <v>99</v>
      </c>
      <c r="D90" s="65" t="s">
        <v>105</v>
      </c>
      <c r="E90" s="34" t="s">
        <v>140</v>
      </c>
      <c r="F90" s="34" t="s">
        <v>141</v>
      </c>
      <c r="G90" s="34" t="s">
        <v>142</v>
      </c>
      <c r="H90" s="35"/>
      <c r="I90" s="114" t="s">
        <v>207</v>
      </c>
      <c r="J90" s="115">
        <f t="shared" si="17"/>
        <v>2000</v>
      </c>
      <c r="K90" s="35"/>
      <c r="L90" s="105">
        <v>44197</v>
      </c>
      <c r="M90" s="105">
        <v>44561</v>
      </c>
      <c r="N90" s="38" t="s">
        <v>74</v>
      </c>
      <c r="O90" s="1"/>
      <c r="P90" s="2">
        <f>Zalaszentgrót!P86+Pakod!P57+Zalabér!P56+Zalavég!P58+Batyk!P57</f>
        <v>2000</v>
      </c>
      <c r="Q90" s="2"/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37">
        <v>60</v>
      </c>
      <c r="B91" s="31"/>
      <c r="C91" s="65" t="s">
        <v>99</v>
      </c>
      <c r="D91" s="65" t="s">
        <v>195</v>
      </c>
      <c r="E91" s="34" t="s">
        <v>143</v>
      </c>
      <c r="F91" s="34" t="s">
        <v>141</v>
      </c>
      <c r="G91" s="34" t="s">
        <v>142</v>
      </c>
      <c r="H91" s="35"/>
      <c r="I91" s="114" t="s">
        <v>207</v>
      </c>
      <c r="J91" s="115">
        <f t="shared" si="17"/>
        <v>1700</v>
      </c>
      <c r="K91" s="35"/>
      <c r="L91" s="105">
        <v>44197</v>
      </c>
      <c r="M91" s="105">
        <v>44561</v>
      </c>
      <c r="N91" s="38" t="s">
        <v>74</v>
      </c>
      <c r="O91" s="1"/>
      <c r="P91" s="2">
        <f>Zalaszentgrót!P87+Pakod!P58+Zalabér!P57+Zalavég!P59+Batyk!P58</f>
        <v>1700</v>
      </c>
      <c r="Q91" s="2"/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37">
        <v>61</v>
      </c>
      <c r="B92" s="31"/>
      <c r="C92" s="65" t="s">
        <v>107</v>
      </c>
      <c r="D92" s="65" t="s">
        <v>93</v>
      </c>
      <c r="E92" s="34" t="s">
        <v>140</v>
      </c>
      <c r="F92" s="34" t="s">
        <v>141</v>
      </c>
      <c r="G92" s="34" t="s">
        <v>142</v>
      </c>
      <c r="H92" s="35"/>
      <c r="I92" s="113" t="s">
        <v>66</v>
      </c>
      <c r="J92" s="115">
        <f t="shared" si="17"/>
        <v>350</v>
      </c>
      <c r="K92" s="35"/>
      <c r="L92" s="105">
        <v>44197</v>
      </c>
      <c r="M92" s="105">
        <v>44561</v>
      </c>
      <c r="N92" s="38" t="s">
        <v>74</v>
      </c>
      <c r="O92" s="1"/>
      <c r="P92" s="2">
        <f>Zalaszentgrót!P88</f>
        <v>350</v>
      </c>
      <c r="Q92" s="2">
        <f>Zalaszentgrót!Q88</f>
        <v>0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37">
        <v>62</v>
      </c>
      <c r="B93" s="31"/>
      <c r="C93" s="65" t="s">
        <v>107</v>
      </c>
      <c r="D93" s="65" t="s">
        <v>195</v>
      </c>
      <c r="E93" s="34" t="s">
        <v>143</v>
      </c>
      <c r="F93" s="34" t="s">
        <v>141</v>
      </c>
      <c r="G93" s="34" t="s">
        <v>142</v>
      </c>
      <c r="H93" s="35"/>
      <c r="I93" s="113" t="s">
        <v>66</v>
      </c>
      <c r="J93" s="115">
        <f t="shared" si="17"/>
        <v>1700</v>
      </c>
      <c r="K93" s="35"/>
      <c r="L93" s="105">
        <v>44197</v>
      </c>
      <c r="M93" s="105">
        <v>44561</v>
      </c>
      <c r="N93" s="38" t="s">
        <v>74</v>
      </c>
      <c r="O93" s="1"/>
      <c r="P93" s="2">
        <f>Zalaszentgrót!P89</f>
        <v>1700</v>
      </c>
      <c r="Q93" s="2">
        <f>Zalaszentgrót!Q89</f>
        <v>0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37">
        <v>63</v>
      </c>
      <c r="B94" s="31"/>
      <c r="C94" s="65" t="s">
        <v>108</v>
      </c>
      <c r="D94" s="65" t="s">
        <v>195</v>
      </c>
      <c r="E94" s="34" t="s">
        <v>143</v>
      </c>
      <c r="F94" s="34" t="s">
        <v>141</v>
      </c>
      <c r="G94" s="34" t="s">
        <v>142</v>
      </c>
      <c r="H94" s="35"/>
      <c r="I94" s="113" t="s">
        <v>207</v>
      </c>
      <c r="J94" s="115">
        <f t="shared" ref="J94:J104" si="18">SUM(O94:AC94)</f>
        <v>1739</v>
      </c>
      <c r="K94" s="35"/>
      <c r="L94" s="105">
        <v>44197</v>
      </c>
      <c r="M94" s="105">
        <v>44561</v>
      </c>
      <c r="N94" s="38" t="s">
        <v>74</v>
      </c>
      <c r="O94" s="1"/>
      <c r="P94" s="2">
        <f>Batyk!P59+Pakod!P59+Zalabér!P58+Zalaszentgrót!P90+Zalavég!P60</f>
        <v>1739</v>
      </c>
      <c r="Q94" s="2">
        <f>Zalaszentgrót!Q90</f>
        <v>0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37">
        <v>64</v>
      </c>
      <c r="B95" s="31"/>
      <c r="C95" s="65" t="s">
        <v>67</v>
      </c>
      <c r="D95" s="65" t="s">
        <v>169</v>
      </c>
      <c r="E95" s="34" t="s">
        <v>143</v>
      </c>
      <c r="F95" s="34" t="s">
        <v>141</v>
      </c>
      <c r="G95" s="34" t="s">
        <v>142</v>
      </c>
      <c r="H95" s="35"/>
      <c r="I95" s="113" t="s">
        <v>207</v>
      </c>
      <c r="J95" s="115">
        <f t="shared" si="18"/>
        <v>1500</v>
      </c>
      <c r="K95" s="36"/>
      <c r="L95" s="105">
        <v>44197</v>
      </c>
      <c r="M95" s="105">
        <v>45657</v>
      </c>
      <c r="N95" s="59" t="s">
        <v>74</v>
      </c>
      <c r="O95" s="1"/>
      <c r="P95" s="2">
        <f>Batyk!P60+Pakod!P60+Zalabér!P59+Zalaszentgrót!P91+Zalavég!P61</f>
        <v>375</v>
      </c>
      <c r="Q95" s="2">
        <f>Batyk!Q60+Pakod!Q60+Zalabér!Q59+Zalaszentgrót!Q91+Zalavég!Q61</f>
        <v>375</v>
      </c>
      <c r="R95" s="2">
        <f>Batyk!R60+Pakod!R60+Zalabér!R59+Zalaszentgrót!R91+Zalavég!R61</f>
        <v>375</v>
      </c>
      <c r="S95" s="2">
        <f>Batyk!S60+Pakod!S60+Zalabér!S59+Zalaszentgrót!S91+Zalavég!S61</f>
        <v>375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37">
        <v>65</v>
      </c>
      <c r="B96" s="31"/>
      <c r="C96" s="65" t="s">
        <v>67</v>
      </c>
      <c r="D96" s="65" t="s">
        <v>171</v>
      </c>
      <c r="E96" s="34" t="s">
        <v>143</v>
      </c>
      <c r="F96" s="34" t="s">
        <v>141</v>
      </c>
      <c r="G96" s="34" t="s">
        <v>142</v>
      </c>
      <c r="H96" s="35"/>
      <c r="I96" s="113" t="s">
        <v>207</v>
      </c>
      <c r="J96" s="115">
        <f t="shared" si="18"/>
        <v>1500</v>
      </c>
      <c r="K96" s="36"/>
      <c r="L96" s="105">
        <v>44197</v>
      </c>
      <c r="M96" s="105">
        <v>45657</v>
      </c>
      <c r="N96" s="59" t="s">
        <v>74</v>
      </c>
      <c r="O96" s="1"/>
      <c r="P96" s="2">
        <f>Batyk!P61+Pakod!P61+Zalabér!P60+Zalaszentgrót!P92+Zalavég!P62</f>
        <v>375</v>
      </c>
      <c r="Q96" s="2">
        <f>Batyk!Q61+Pakod!Q61+Zalabér!Q60+Zalaszentgrót!Q92+Zalavég!Q62</f>
        <v>375</v>
      </c>
      <c r="R96" s="2">
        <f>Batyk!R61+Pakod!R61+Zalabér!R60+Zalaszentgrót!R92+Zalavég!R62</f>
        <v>375</v>
      </c>
      <c r="S96" s="2">
        <f>Batyk!S61+Pakod!S61+Zalabér!S60+Zalaszentgrót!S92+Zalavég!S62</f>
        <v>375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37">
        <v>66</v>
      </c>
      <c r="B97" s="31"/>
      <c r="C97" s="65" t="s">
        <v>68</v>
      </c>
      <c r="D97" s="65" t="s">
        <v>169</v>
      </c>
      <c r="E97" s="34" t="s">
        <v>143</v>
      </c>
      <c r="F97" s="34" t="s">
        <v>141</v>
      </c>
      <c r="G97" s="34" t="s">
        <v>142</v>
      </c>
      <c r="H97" s="35"/>
      <c r="I97" s="113" t="s">
        <v>207</v>
      </c>
      <c r="J97" s="115">
        <f t="shared" si="18"/>
        <v>3360</v>
      </c>
      <c r="K97" s="36"/>
      <c r="L97" s="105">
        <v>44197</v>
      </c>
      <c r="M97" s="105">
        <v>45657</v>
      </c>
      <c r="N97" s="59" t="s">
        <v>74</v>
      </c>
      <c r="O97" s="1"/>
      <c r="P97" s="2">
        <f>Batyk!P62+Pakod!P62+Zalabér!P61+Zalaszentgrót!P93+Zalavég!P63</f>
        <v>840</v>
      </c>
      <c r="Q97" s="2">
        <f>Batyk!Q62+Pakod!Q62+Zalabér!Q61+Zalaszentgrót!Q93+Zalavég!Q63</f>
        <v>840</v>
      </c>
      <c r="R97" s="2">
        <f>Batyk!R62+Pakod!R62+Zalabér!R61+Zalaszentgrót!R93+Zalavég!R63</f>
        <v>840</v>
      </c>
      <c r="S97" s="2">
        <f>Batyk!S62+Pakod!S62+Zalabér!S61+Zalaszentgrót!S93+Zalavég!S63</f>
        <v>840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37">
        <v>67</v>
      </c>
      <c r="B98" s="31"/>
      <c r="C98" s="65" t="s">
        <v>68</v>
      </c>
      <c r="D98" s="65" t="s">
        <v>171</v>
      </c>
      <c r="E98" s="34" t="s">
        <v>143</v>
      </c>
      <c r="F98" s="34" t="s">
        <v>141</v>
      </c>
      <c r="G98" s="34" t="s">
        <v>142</v>
      </c>
      <c r="H98" s="35"/>
      <c r="I98" s="113" t="s">
        <v>207</v>
      </c>
      <c r="J98" s="115">
        <f t="shared" si="18"/>
        <v>3360</v>
      </c>
      <c r="K98" s="36"/>
      <c r="L98" s="105">
        <v>44197</v>
      </c>
      <c r="M98" s="105">
        <v>45657</v>
      </c>
      <c r="N98" s="59" t="s">
        <v>74</v>
      </c>
      <c r="O98" s="1"/>
      <c r="P98" s="2">
        <f>Batyk!P63+Pakod!P63+Zalabér!P62+Zalaszentgrót!P94+Zalavég!P64</f>
        <v>840</v>
      </c>
      <c r="Q98" s="2">
        <f>Batyk!Q63+Pakod!Q63+Zalabér!Q62+Zalaszentgrót!Q94+Zalavég!Q64</f>
        <v>840</v>
      </c>
      <c r="R98" s="2">
        <f>Batyk!R63+Pakod!R63+Zalabér!R62+Zalaszentgrót!R94+Zalavég!R64</f>
        <v>840</v>
      </c>
      <c r="S98" s="2">
        <f>Batyk!S63+Pakod!S63+Zalabér!S62+Zalaszentgrót!S94+Zalavég!S64</f>
        <v>840</v>
      </c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37">
        <v>68</v>
      </c>
      <c r="B99" s="31"/>
      <c r="C99" s="65" t="s">
        <v>69</v>
      </c>
      <c r="D99" s="65" t="s">
        <v>169</v>
      </c>
      <c r="E99" s="34" t="s">
        <v>143</v>
      </c>
      <c r="F99" s="34" t="s">
        <v>141</v>
      </c>
      <c r="G99" s="34" t="s">
        <v>142</v>
      </c>
      <c r="H99" s="35"/>
      <c r="I99" s="113" t="s">
        <v>207</v>
      </c>
      <c r="J99" s="115">
        <f t="shared" si="18"/>
        <v>2944</v>
      </c>
      <c r="K99" s="36"/>
      <c r="L99" s="105">
        <v>44197</v>
      </c>
      <c r="M99" s="105">
        <v>45657</v>
      </c>
      <c r="N99" s="59" t="s">
        <v>74</v>
      </c>
      <c r="O99" s="1"/>
      <c r="P99" s="2">
        <f>Batyk!P64+Pakod!P64+Zalabér!P63+Zalaszentgrót!P95+Zalavég!P65</f>
        <v>736</v>
      </c>
      <c r="Q99" s="2">
        <f>Batyk!Q64+Pakod!Q64+Zalabér!Q63+Zalaszentgrót!Q95+Zalavég!Q65</f>
        <v>736</v>
      </c>
      <c r="R99" s="2">
        <f>Batyk!R64+Pakod!R64+Zalabér!R63+Zalaszentgrót!R95+Zalavég!R65</f>
        <v>736</v>
      </c>
      <c r="S99" s="2">
        <f>Batyk!S64+Pakod!S64+Zalabér!S63+Zalaszentgrót!S95+Zalavég!S65</f>
        <v>736</v>
      </c>
      <c r="T99" s="3"/>
      <c r="U99" s="3"/>
      <c r="V99" s="3"/>
      <c r="W99" s="3"/>
      <c r="X99" s="3"/>
      <c r="Y99" s="3"/>
      <c r="Z99" s="3"/>
      <c r="AA99" s="3"/>
      <c r="AB99" s="3"/>
      <c r="AC99" s="23"/>
    </row>
    <row r="100" spans="1:29" ht="60" x14ac:dyDescent="0.25">
      <c r="A100" s="37">
        <v>69</v>
      </c>
      <c r="B100" s="31"/>
      <c r="C100" s="65" t="s">
        <v>69</v>
      </c>
      <c r="D100" s="65" t="s">
        <v>171</v>
      </c>
      <c r="E100" s="34" t="s">
        <v>143</v>
      </c>
      <c r="F100" s="34" t="s">
        <v>141</v>
      </c>
      <c r="G100" s="34" t="s">
        <v>142</v>
      </c>
      <c r="H100" s="35"/>
      <c r="I100" s="113" t="s">
        <v>207</v>
      </c>
      <c r="J100" s="115">
        <f t="shared" si="18"/>
        <v>2944</v>
      </c>
      <c r="K100" s="36"/>
      <c r="L100" s="105">
        <v>44197</v>
      </c>
      <c r="M100" s="105">
        <v>45657</v>
      </c>
      <c r="N100" s="59" t="s">
        <v>74</v>
      </c>
      <c r="O100" s="1"/>
      <c r="P100" s="2">
        <f>Batyk!P65+Pakod!P65+Zalabér!P64+Zalaszentgrót!P96+Zalavég!P66</f>
        <v>736</v>
      </c>
      <c r="Q100" s="2">
        <f>Batyk!Q65+Pakod!Q65+Zalabér!Q64+Zalaszentgrót!Q96+Zalavég!Q66</f>
        <v>736</v>
      </c>
      <c r="R100" s="2">
        <f>Batyk!R65+Pakod!R65+Zalabér!R64+Zalaszentgrót!R96+Zalavég!R66</f>
        <v>736</v>
      </c>
      <c r="S100" s="2">
        <f>Batyk!S65+Pakod!S65+Zalabér!S64+Zalaszentgrót!S96+Zalavég!S66</f>
        <v>736</v>
      </c>
      <c r="T100" s="3"/>
      <c r="U100" s="3"/>
      <c r="V100" s="3"/>
      <c r="W100" s="3"/>
      <c r="X100" s="3"/>
      <c r="Y100" s="3"/>
      <c r="Z100" s="3"/>
      <c r="AA100" s="3"/>
      <c r="AB100" s="3"/>
      <c r="AC100" s="23"/>
    </row>
    <row r="101" spans="1:29" ht="60" x14ac:dyDescent="0.25">
      <c r="A101" s="37">
        <v>70</v>
      </c>
      <c r="B101" s="31"/>
      <c r="C101" s="65" t="s">
        <v>66</v>
      </c>
      <c r="D101" s="65" t="s">
        <v>169</v>
      </c>
      <c r="E101" s="34" t="s">
        <v>143</v>
      </c>
      <c r="F101" s="34" t="s">
        <v>141</v>
      </c>
      <c r="G101" s="34" t="s">
        <v>142</v>
      </c>
      <c r="H101" s="35"/>
      <c r="I101" s="113" t="s">
        <v>207</v>
      </c>
      <c r="J101" s="115">
        <f t="shared" si="18"/>
        <v>4848</v>
      </c>
      <c r="K101" s="36"/>
      <c r="L101" s="105">
        <v>44197</v>
      </c>
      <c r="M101" s="105">
        <v>45657</v>
      </c>
      <c r="N101" s="59" t="s">
        <v>74</v>
      </c>
      <c r="O101" s="1"/>
      <c r="P101" s="2">
        <f>Batyk!P66+Pakod!P66+Zalabér!P65+Zalaszentgrót!P97+Zalavég!P67</f>
        <v>1212</v>
      </c>
      <c r="Q101" s="2">
        <f>Batyk!Q66+Pakod!Q66+Zalabér!Q65+Zalaszentgrót!Q97+Zalavég!Q67</f>
        <v>1212</v>
      </c>
      <c r="R101" s="2">
        <f>Batyk!R66+Pakod!R66+Zalabér!R65+Zalaszentgrót!R97+Zalavég!R67</f>
        <v>1212</v>
      </c>
      <c r="S101" s="2">
        <f>Batyk!S66+Pakod!S66+Zalabér!S65+Zalaszentgrót!S97+Zalavég!S67</f>
        <v>1212</v>
      </c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37">
        <v>71</v>
      </c>
      <c r="B102" s="31"/>
      <c r="C102" s="65" t="s">
        <v>66</v>
      </c>
      <c r="D102" s="65" t="s">
        <v>171</v>
      </c>
      <c r="E102" s="34" t="s">
        <v>143</v>
      </c>
      <c r="F102" s="34" t="s">
        <v>141</v>
      </c>
      <c r="G102" s="34" t="s">
        <v>142</v>
      </c>
      <c r="H102" s="35"/>
      <c r="I102" s="113" t="s">
        <v>207</v>
      </c>
      <c r="J102" s="115">
        <f t="shared" si="18"/>
        <v>7032</v>
      </c>
      <c r="K102" s="36"/>
      <c r="L102" s="105">
        <v>44197</v>
      </c>
      <c r="M102" s="105">
        <v>45657</v>
      </c>
      <c r="N102" s="59" t="s">
        <v>74</v>
      </c>
      <c r="O102" s="1"/>
      <c r="P102" s="2">
        <f>Batyk!P67+Pakod!P67+Zalabér!P66+Zalaszentgrót!P98+Zalavég!P68</f>
        <v>1758</v>
      </c>
      <c r="Q102" s="2">
        <f>Batyk!Q67+Pakod!Q67+Zalabér!Q66+Zalaszentgrót!Q98+Zalavég!Q68</f>
        <v>1758</v>
      </c>
      <c r="R102" s="2">
        <f>Batyk!R67+Pakod!R67+Zalabér!R66+Zalaszentgrót!R98+Zalavég!R68</f>
        <v>1758</v>
      </c>
      <c r="S102" s="2">
        <f>Batyk!S67+Pakod!S67+Zalabér!S66+Zalaszentgrót!S98+Zalavég!S68</f>
        <v>1758</v>
      </c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37">
        <v>72</v>
      </c>
      <c r="B103" s="31"/>
      <c r="C103" s="65" t="s">
        <v>70</v>
      </c>
      <c r="D103" s="65" t="s">
        <v>169</v>
      </c>
      <c r="E103" s="34" t="s">
        <v>143</v>
      </c>
      <c r="F103" s="34" t="s">
        <v>141</v>
      </c>
      <c r="G103" s="34" t="s">
        <v>142</v>
      </c>
      <c r="H103" s="35"/>
      <c r="I103" s="113" t="s">
        <v>207</v>
      </c>
      <c r="J103" s="115">
        <f t="shared" si="18"/>
        <v>1688</v>
      </c>
      <c r="K103" s="36"/>
      <c r="L103" s="105">
        <v>44197</v>
      </c>
      <c r="M103" s="105">
        <v>45657</v>
      </c>
      <c r="N103" s="59" t="s">
        <v>74</v>
      </c>
      <c r="O103" s="1"/>
      <c r="P103" s="2">
        <f>Batyk!P68+Pakod!P68+Zalabér!P67+Zalaszentgrót!P99+Zalavég!P69</f>
        <v>422</v>
      </c>
      <c r="Q103" s="2">
        <f>Batyk!Q68+Pakod!Q68+Zalabér!Q67+Zalaszentgrót!Q99+Zalavég!Q69</f>
        <v>422</v>
      </c>
      <c r="R103" s="2">
        <f>Batyk!R68+Pakod!R68+Zalabér!R67+Zalaszentgrót!R99+Zalavég!R69</f>
        <v>422</v>
      </c>
      <c r="S103" s="2">
        <f>Batyk!S68+Pakod!S68+Zalabér!S67+Zalaszentgrót!S99+Zalavég!S69</f>
        <v>422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37">
        <v>73</v>
      </c>
      <c r="B104" s="31"/>
      <c r="C104" s="65" t="s">
        <v>70</v>
      </c>
      <c r="D104" s="65" t="s">
        <v>171</v>
      </c>
      <c r="E104" s="34" t="s">
        <v>143</v>
      </c>
      <c r="F104" s="34" t="s">
        <v>141</v>
      </c>
      <c r="G104" s="34" t="s">
        <v>142</v>
      </c>
      <c r="H104" s="35"/>
      <c r="I104" s="113" t="s">
        <v>207</v>
      </c>
      <c r="J104" s="115">
        <f t="shared" si="18"/>
        <v>1688</v>
      </c>
      <c r="K104" s="36"/>
      <c r="L104" s="105">
        <v>44197</v>
      </c>
      <c r="M104" s="105">
        <v>45657</v>
      </c>
      <c r="N104" s="59" t="s">
        <v>74</v>
      </c>
      <c r="O104" s="1"/>
      <c r="P104" s="2">
        <f>Batyk!P69+Pakod!P69+Zalabér!P68+Zalaszentgrót!P100+Zalavég!P70</f>
        <v>422</v>
      </c>
      <c r="Q104" s="2">
        <f>Batyk!Q69+Pakod!Q69+Zalabér!Q68+Zalaszentgrót!Q100+Zalavég!Q70</f>
        <v>422</v>
      </c>
      <c r="R104" s="2">
        <f>Batyk!R69+Pakod!R69+Zalabér!R68+Zalaszentgrót!R100+Zalavég!R70</f>
        <v>422</v>
      </c>
      <c r="S104" s="2">
        <f>Batyk!S69+Pakod!S69+Zalabér!S68+Zalaszentgrót!S100+Zalavég!S70</f>
        <v>422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37">
        <v>95</v>
      </c>
      <c r="B105" s="31"/>
      <c r="C105" s="65" t="s">
        <v>108</v>
      </c>
      <c r="D105" s="65" t="s">
        <v>93</v>
      </c>
      <c r="E105" s="34" t="s">
        <v>140</v>
      </c>
      <c r="F105" s="34" t="s">
        <v>141</v>
      </c>
      <c r="G105" s="34" t="s">
        <v>142</v>
      </c>
      <c r="H105" s="35"/>
      <c r="I105" s="113" t="s">
        <v>207</v>
      </c>
      <c r="J105" s="115">
        <f t="shared" ref="J105:J108" si="19">SUM(O105:AC105)</f>
        <v>358</v>
      </c>
      <c r="K105" s="35"/>
      <c r="L105" s="105">
        <v>44562</v>
      </c>
      <c r="M105" s="105">
        <v>44926</v>
      </c>
      <c r="N105" s="38" t="s">
        <v>74</v>
      </c>
      <c r="O105" s="1"/>
      <c r="P105" s="2">
        <f>Batyk!P70+Pakod!P70+Zalabér!P69+Zalaszentgrót!P101+Zalavég!P71</f>
        <v>0</v>
      </c>
      <c r="Q105" s="2">
        <f>Batyk!Q70+Pakod!Q70+Zalabér!Q69+Zalaszentgrót!Q101+Zalavég!Q71</f>
        <v>358</v>
      </c>
      <c r="R105" s="2">
        <f>Batyk!R70+Pakod!R70+Zalabér!R69+Zalaszentgrót!R101+Zalavég!R71</f>
        <v>0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37">
        <v>96</v>
      </c>
      <c r="B106" s="31"/>
      <c r="C106" s="65" t="s">
        <v>106</v>
      </c>
      <c r="D106" s="65" t="s">
        <v>94</v>
      </c>
      <c r="E106" s="34" t="s">
        <v>140</v>
      </c>
      <c r="F106" s="34" t="s">
        <v>141</v>
      </c>
      <c r="G106" s="34" t="s">
        <v>142</v>
      </c>
      <c r="H106" s="35"/>
      <c r="I106" s="113" t="s">
        <v>66</v>
      </c>
      <c r="J106" s="115">
        <f t="shared" si="19"/>
        <v>750</v>
      </c>
      <c r="K106" s="35"/>
      <c r="L106" s="105">
        <v>44562</v>
      </c>
      <c r="M106" s="105">
        <v>44926</v>
      </c>
      <c r="N106" s="38" t="s">
        <v>74</v>
      </c>
      <c r="O106" s="1"/>
      <c r="P106" s="2"/>
      <c r="Q106" s="2">
        <f>Zalaszentgrót!Q102</f>
        <v>750</v>
      </c>
      <c r="R106" s="2">
        <f>Zalaszentgrót!R102</f>
        <v>0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37">
        <v>97</v>
      </c>
      <c r="B107" s="31"/>
      <c r="C107" s="65" t="s">
        <v>106</v>
      </c>
      <c r="D107" s="65" t="s">
        <v>195</v>
      </c>
      <c r="E107" s="34" t="s">
        <v>143</v>
      </c>
      <c r="F107" s="34" t="s">
        <v>141</v>
      </c>
      <c r="G107" s="34" t="s">
        <v>142</v>
      </c>
      <c r="H107" s="35"/>
      <c r="I107" s="113" t="s">
        <v>66</v>
      </c>
      <c r="J107" s="115">
        <f t="shared" si="19"/>
        <v>1700</v>
      </c>
      <c r="K107" s="35"/>
      <c r="L107" s="105">
        <v>44562</v>
      </c>
      <c r="M107" s="105">
        <v>44926</v>
      </c>
      <c r="N107" s="38" t="s">
        <v>74</v>
      </c>
      <c r="O107" s="1"/>
      <c r="P107" s="2"/>
      <c r="Q107" s="2">
        <f>Zalaszentgrót!Q103</f>
        <v>1700</v>
      </c>
      <c r="R107" s="2">
        <f>Zalaszentgrót!R103</f>
        <v>0</v>
      </c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37">
        <v>101</v>
      </c>
      <c r="B108" s="31"/>
      <c r="C108" s="65" t="s">
        <v>109</v>
      </c>
      <c r="D108" s="65" t="s">
        <v>195</v>
      </c>
      <c r="E108" s="34" t="s">
        <v>143</v>
      </c>
      <c r="F108" s="34" t="s">
        <v>141</v>
      </c>
      <c r="G108" s="34" t="s">
        <v>142</v>
      </c>
      <c r="H108" s="35"/>
      <c r="I108" s="113" t="s">
        <v>66</v>
      </c>
      <c r="J108" s="115">
        <f t="shared" si="19"/>
        <v>1700</v>
      </c>
      <c r="K108" s="35"/>
      <c r="L108" s="105">
        <v>44927</v>
      </c>
      <c r="M108" s="105">
        <v>45291</v>
      </c>
      <c r="N108" s="38" t="s">
        <v>74</v>
      </c>
      <c r="O108" s="1"/>
      <c r="P108" s="2"/>
      <c r="Q108" s="2"/>
      <c r="R108" s="2">
        <f>Zalaszentgrót!R104</f>
        <v>1700</v>
      </c>
      <c r="S108" s="2">
        <f>Zalaszentgrót!S104</f>
        <v>0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37">
        <v>106</v>
      </c>
      <c r="B109" s="31"/>
      <c r="C109" s="65" t="s">
        <v>100</v>
      </c>
      <c r="D109" s="65" t="s">
        <v>195</v>
      </c>
      <c r="E109" s="34" t="s">
        <v>143</v>
      </c>
      <c r="F109" s="34" t="s">
        <v>141</v>
      </c>
      <c r="G109" s="34" t="s">
        <v>142</v>
      </c>
      <c r="H109" s="35"/>
      <c r="I109" s="114" t="s">
        <v>207</v>
      </c>
      <c r="J109" s="115">
        <f>SUM(O109:AC109)</f>
        <v>1700</v>
      </c>
      <c r="K109" s="35"/>
      <c r="L109" s="105">
        <v>45292</v>
      </c>
      <c r="M109" s="105">
        <v>45657</v>
      </c>
      <c r="N109" s="38" t="s">
        <v>74</v>
      </c>
      <c r="O109" s="1"/>
      <c r="P109" s="2"/>
      <c r="Q109" s="2"/>
      <c r="R109" s="2"/>
      <c r="S109" s="120">
        <f>Zalaszentgrót!S105+Pakod!S71+Zalabér!S70+Zalavég!S72+Batyk!S71</f>
        <v>1700</v>
      </c>
      <c r="T109" s="3">
        <f>Zalaszentgrót!T105+Pakod!T71+Zalabér!T70+Zalavég!T72+Batyk!T71</f>
        <v>0</v>
      </c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37">
        <v>107</v>
      </c>
      <c r="B110" s="31"/>
      <c r="C110" s="65" t="s">
        <v>109</v>
      </c>
      <c r="D110" s="65" t="s">
        <v>73</v>
      </c>
      <c r="E110" s="34" t="s">
        <v>140</v>
      </c>
      <c r="F110" s="34" t="s">
        <v>141</v>
      </c>
      <c r="G110" s="34" t="s">
        <v>142</v>
      </c>
      <c r="H110" s="35"/>
      <c r="I110" s="113" t="s">
        <v>66</v>
      </c>
      <c r="J110" s="115">
        <f>SUM(O110:AC110)</f>
        <v>300</v>
      </c>
      <c r="K110" s="35"/>
      <c r="L110" s="105">
        <v>45292</v>
      </c>
      <c r="M110" s="105">
        <v>45657</v>
      </c>
      <c r="N110" s="59" t="s">
        <v>74</v>
      </c>
      <c r="O110" s="1"/>
      <c r="P110" s="2"/>
      <c r="Q110" s="2"/>
      <c r="R110" s="2"/>
      <c r="S110" s="120">
        <f>Zalaszentgrót!S106</f>
        <v>300</v>
      </c>
      <c r="T110" s="3">
        <f>Zalaszentgrót!T106</f>
        <v>0</v>
      </c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37">
        <v>130</v>
      </c>
      <c r="B111" s="31"/>
      <c r="C111" s="65" t="s">
        <v>97</v>
      </c>
      <c r="D111" s="65" t="s">
        <v>105</v>
      </c>
      <c r="E111" s="34" t="s">
        <v>140</v>
      </c>
      <c r="F111" s="34" t="s">
        <v>141</v>
      </c>
      <c r="G111" s="34" t="s">
        <v>142</v>
      </c>
      <c r="H111" s="35"/>
      <c r="I111" s="113" t="s">
        <v>66</v>
      </c>
      <c r="J111" s="115">
        <f t="shared" ref="J111:J115" si="20">SUM(O111:AC111)</f>
        <v>1100</v>
      </c>
      <c r="K111" s="35"/>
      <c r="L111" s="105">
        <v>45658</v>
      </c>
      <c r="M111" s="105">
        <v>46022</v>
      </c>
      <c r="N111" s="38" t="s">
        <v>50</v>
      </c>
      <c r="O111" s="1"/>
      <c r="P111" s="2"/>
      <c r="Q111" s="2"/>
      <c r="R111" s="2"/>
      <c r="S111" s="2"/>
      <c r="T111" s="3">
        <f>Zalaszentgrót!T107</f>
        <v>1100</v>
      </c>
      <c r="U111" s="3">
        <f>Zalaszentgrót!U107</f>
        <v>0</v>
      </c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37">
        <v>131</v>
      </c>
      <c r="B112" s="31"/>
      <c r="C112" s="65" t="s">
        <v>101</v>
      </c>
      <c r="D112" s="65" t="s">
        <v>94</v>
      </c>
      <c r="E112" s="34" t="s">
        <v>140</v>
      </c>
      <c r="F112" s="34" t="s">
        <v>141</v>
      </c>
      <c r="G112" s="34" t="s">
        <v>142</v>
      </c>
      <c r="H112" s="35"/>
      <c r="I112" s="114" t="s">
        <v>207</v>
      </c>
      <c r="J112" s="115">
        <f t="shared" si="20"/>
        <v>750</v>
      </c>
      <c r="K112" s="35"/>
      <c r="L112" s="105">
        <v>45658</v>
      </c>
      <c r="M112" s="105">
        <v>46022</v>
      </c>
      <c r="N112" s="38" t="s">
        <v>50</v>
      </c>
      <c r="O112" s="1"/>
      <c r="P112" s="2"/>
      <c r="Q112" s="2"/>
      <c r="R112" s="2"/>
      <c r="S112" s="2"/>
      <c r="T112" s="3">
        <f>Zalaszentgrót!T108+Pakod!T72+Zalabér!T71+Zalavég!T73+Batyk!T72</f>
        <v>750</v>
      </c>
      <c r="U112" s="3">
        <f>Zalaszentgrót!U108+Pakod!U72+Zalabér!U71+Zalavég!U73+Batyk!U72</f>
        <v>0</v>
      </c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37">
        <v>132</v>
      </c>
      <c r="B113" s="31"/>
      <c r="C113" s="65" t="s">
        <v>101</v>
      </c>
      <c r="D113" s="65" t="s">
        <v>195</v>
      </c>
      <c r="E113" s="34" t="s">
        <v>143</v>
      </c>
      <c r="F113" s="34" t="s">
        <v>141</v>
      </c>
      <c r="G113" s="34" t="s">
        <v>142</v>
      </c>
      <c r="H113" s="35"/>
      <c r="I113" s="114" t="s">
        <v>207</v>
      </c>
      <c r="J113" s="115">
        <f t="shared" si="20"/>
        <v>1700</v>
      </c>
      <c r="K113" s="35"/>
      <c r="L113" s="105">
        <v>45658</v>
      </c>
      <c r="M113" s="105">
        <v>46022</v>
      </c>
      <c r="N113" s="38" t="s">
        <v>50</v>
      </c>
      <c r="O113" s="1"/>
      <c r="P113" s="2"/>
      <c r="Q113" s="2"/>
      <c r="R113" s="2"/>
      <c r="S113" s="2"/>
      <c r="T113" s="3">
        <f>Zalaszentgrót!T109+Pakod!T73+Zalabér!T72+Zalavég!T74+Batyk!T73</f>
        <v>1700</v>
      </c>
      <c r="U113" s="3">
        <f>Zalaszentgrót!U109+Pakod!U73+Zalabér!U72+Zalavég!U74+Batyk!U73</f>
        <v>0</v>
      </c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37">
        <v>133</v>
      </c>
      <c r="B114" s="31"/>
      <c r="C114" s="65" t="s">
        <v>102</v>
      </c>
      <c r="D114" s="65" t="s">
        <v>94</v>
      </c>
      <c r="E114" s="34" t="s">
        <v>140</v>
      </c>
      <c r="F114" s="34" t="s">
        <v>141</v>
      </c>
      <c r="G114" s="34" t="s">
        <v>142</v>
      </c>
      <c r="H114" s="35"/>
      <c r="I114" s="114" t="s">
        <v>207</v>
      </c>
      <c r="J114" s="115">
        <f t="shared" si="20"/>
        <v>750</v>
      </c>
      <c r="K114" s="35"/>
      <c r="L114" s="105">
        <v>45658</v>
      </c>
      <c r="M114" s="105">
        <v>46022</v>
      </c>
      <c r="N114" s="38" t="s">
        <v>50</v>
      </c>
      <c r="O114" s="1"/>
      <c r="P114" s="2"/>
      <c r="Q114" s="2"/>
      <c r="R114" s="2"/>
      <c r="S114" s="2"/>
      <c r="T114" s="3">
        <f>Zalaszentgrót!T110+Pakod!T74+Zalabér!T73+Zalavég!T75+Batyk!T74</f>
        <v>750</v>
      </c>
      <c r="U114" s="3">
        <f>Zalaszentgrót!U110+Pakod!U74+Zalabér!U73+Zalavég!U75+Batyk!U74</f>
        <v>0</v>
      </c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37">
        <v>134</v>
      </c>
      <c r="B115" s="31"/>
      <c r="C115" s="65" t="s">
        <v>102</v>
      </c>
      <c r="D115" s="65" t="s">
        <v>195</v>
      </c>
      <c r="E115" s="34" t="s">
        <v>143</v>
      </c>
      <c r="F115" s="34" t="s">
        <v>141</v>
      </c>
      <c r="G115" s="34" t="s">
        <v>142</v>
      </c>
      <c r="H115" s="35"/>
      <c r="I115" s="114" t="s">
        <v>207</v>
      </c>
      <c r="J115" s="115">
        <f t="shared" si="20"/>
        <v>1700</v>
      </c>
      <c r="K115" s="35"/>
      <c r="L115" s="105">
        <v>45658</v>
      </c>
      <c r="M115" s="105">
        <v>46022</v>
      </c>
      <c r="N115" s="38" t="s">
        <v>50</v>
      </c>
      <c r="O115" s="1"/>
      <c r="P115" s="2"/>
      <c r="Q115" s="2"/>
      <c r="R115" s="2"/>
      <c r="S115" s="2"/>
      <c r="T115" s="3">
        <f>Zalaszentgrót!T111+Pakod!T75+Zalabér!T74+Zalavég!T76+Batyk!T75</f>
        <v>1700</v>
      </c>
      <c r="U115" s="3">
        <f>Zalaszentgrót!U111+Pakod!U75+Zalabér!U74+Zalavég!U76+Batyk!U75</f>
        <v>0</v>
      </c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37">
        <v>135</v>
      </c>
      <c r="B116" s="31"/>
      <c r="C116" s="65" t="s">
        <v>67</v>
      </c>
      <c r="D116" s="65" t="s">
        <v>169</v>
      </c>
      <c r="E116" s="34" t="s">
        <v>143</v>
      </c>
      <c r="F116" s="34" t="s">
        <v>141</v>
      </c>
      <c r="G116" s="34" t="s">
        <v>142</v>
      </c>
      <c r="H116" s="35"/>
      <c r="I116" s="113" t="s">
        <v>207</v>
      </c>
      <c r="J116" s="115">
        <f t="shared" ref="J116" si="21">SUM(O116:AC116)</f>
        <v>3220</v>
      </c>
      <c r="K116" s="36"/>
      <c r="L116" s="105">
        <v>45658</v>
      </c>
      <c r="M116" s="105">
        <v>49309</v>
      </c>
      <c r="N116" s="38" t="s">
        <v>50</v>
      </c>
      <c r="O116" s="1"/>
      <c r="P116" s="2"/>
      <c r="Q116" s="2"/>
      <c r="R116" s="2"/>
      <c r="S116" s="2"/>
      <c r="T116" s="3">
        <f>Batyk!T76+Pakod!T76+Zalabér!T75+Zalaszentgrót!T112+Zalavég!T77</f>
        <v>322</v>
      </c>
      <c r="U116" s="3">
        <f>Batyk!U76+Pakod!U76+Zalabér!U75+Zalaszentgrót!U112+Zalavég!U77</f>
        <v>322</v>
      </c>
      <c r="V116" s="3">
        <f>Batyk!V76+Pakod!V76+Zalabér!V75+Zalaszentgrót!V112+Zalavég!V77</f>
        <v>322</v>
      </c>
      <c r="W116" s="3">
        <f>Batyk!W76+Pakod!W76+Zalabér!W75+Zalaszentgrót!W112+Zalavég!W77</f>
        <v>322</v>
      </c>
      <c r="X116" s="3">
        <f>Batyk!X76+Pakod!X76+Zalabér!X75+Zalaszentgrót!X112+Zalavég!X77</f>
        <v>322</v>
      </c>
      <c r="Y116" s="3">
        <f>Batyk!Y76+Pakod!Y76+Zalabér!Y75+Zalaszentgrót!Y112+Zalavég!Y77</f>
        <v>322</v>
      </c>
      <c r="Z116" s="3">
        <f>Batyk!Z76+Pakod!Z76+Zalabér!Z75+Zalaszentgrót!Z112+Zalavég!Z77</f>
        <v>322</v>
      </c>
      <c r="AA116" s="3">
        <f>Batyk!AA76+Pakod!AA76+Zalabér!AA75+Zalaszentgrót!AA112+Zalavég!AA77</f>
        <v>322</v>
      </c>
      <c r="AB116" s="3">
        <f>Batyk!AB76+Pakod!AB76+Zalabér!AB75+Zalaszentgrót!AB112+Zalavég!AB77</f>
        <v>322</v>
      </c>
      <c r="AC116" s="4">
        <f>Batyk!AC76+Pakod!AC76+Zalabér!AC75+Zalaszentgrót!AC112+Zalavég!AC77</f>
        <v>322</v>
      </c>
    </row>
    <row r="117" spans="1:29" ht="60" x14ac:dyDescent="0.25">
      <c r="A117" s="37">
        <v>136</v>
      </c>
      <c r="B117" s="31"/>
      <c r="C117" s="65" t="s">
        <v>67</v>
      </c>
      <c r="D117" s="65" t="s">
        <v>171</v>
      </c>
      <c r="E117" s="34" t="s">
        <v>143</v>
      </c>
      <c r="F117" s="34" t="s">
        <v>141</v>
      </c>
      <c r="G117" s="34" t="s">
        <v>142</v>
      </c>
      <c r="H117" s="35"/>
      <c r="I117" s="113" t="s">
        <v>207</v>
      </c>
      <c r="J117" s="115">
        <f t="shared" ref="J117" si="22">SUM(O117:AC117)</f>
        <v>3215</v>
      </c>
      <c r="K117" s="36"/>
      <c r="L117" s="105">
        <v>45658</v>
      </c>
      <c r="M117" s="105">
        <v>49309</v>
      </c>
      <c r="N117" s="38" t="s">
        <v>50</v>
      </c>
      <c r="O117" s="1"/>
      <c r="P117" s="2"/>
      <c r="Q117" s="2"/>
      <c r="R117" s="2"/>
      <c r="S117" s="2"/>
      <c r="T117" s="3">
        <f>Batyk!T77+Pakod!T77+Zalabér!T76+Zalaszentgrót!T113+Zalavég!T78</f>
        <v>322</v>
      </c>
      <c r="U117" s="3">
        <f>Batyk!U77+Pakod!U77+Zalabér!U76+Zalaszentgrót!U113+Zalavég!U78</f>
        <v>321</v>
      </c>
      <c r="V117" s="3">
        <f>Batyk!V77+Pakod!V77+Zalabér!V76+Zalaszentgrót!V113+Zalavég!V78</f>
        <v>322</v>
      </c>
      <c r="W117" s="3">
        <f>Batyk!W77+Pakod!W77+Zalabér!W76+Zalaszentgrót!W113+Zalavég!W78</f>
        <v>321</v>
      </c>
      <c r="X117" s="3">
        <f>Batyk!X77+Pakod!X77+Zalabér!X76+Zalaszentgrót!X113+Zalavég!X78</f>
        <v>322</v>
      </c>
      <c r="Y117" s="3">
        <f>Batyk!Y77+Pakod!Y77+Zalabér!Y76+Zalaszentgrót!Y113+Zalavég!Y78</f>
        <v>321</v>
      </c>
      <c r="Z117" s="3">
        <f>Batyk!Z77+Pakod!Z77+Zalabér!Z76+Zalaszentgrót!Z113+Zalavég!Z78</f>
        <v>322</v>
      </c>
      <c r="AA117" s="3">
        <f>Batyk!AA77+Pakod!AA77+Zalabér!AA76+Zalaszentgrót!AA113+Zalavég!AA78</f>
        <v>321</v>
      </c>
      <c r="AB117" s="3">
        <f>Batyk!AB77+Pakod!AB77+Zalabér!AB76+Zalaszentgrót!AB113+Zalavég!AB78</f>
        <v>322</v>
      </c>
      <c r="AC117" s="4">
        <f>Batyk!AC77+Pakod!AC77+Zalabér!AC76+Zalaszentgrót!AC113+Zalavég!AC78</f>
        <v>321</v>
      </c>
    </row>
    <row r="118" spans="1:29" ht="60" x14ac:dyDescent="0.25">
      <c r="A118" s="37">
        <v>137</v>
      </c>
      <c r="B118" s="31"/>
      <c r="C118" s="65" t="s">
        <v>68</v>
      </c>
      <c r="D118" s="65" t="s">
        <v>169</v>
      </c>
      <c r="E118" s="34" t="s">
        <v>143</v>
      </c>
      <c r="F118" s="34" t="s">
        <v>141</v>
      </c>
      <c r="G118" s="34" t="s">
        <v>142</v>
      </c>
      <c r="H118" s="35"/>
      <c r="I118" s="113" t="s">
        <v>207</v>
      </c>
      <c r="J118" s="115">
        <f>SUM(O118:AC118)</f>
        <v>7220</v>
      </c>
      <c r="K118" s="36"/>
      <c r="L118" s="105">
        <v>45658</v>
      </c>
      <c r="M118" s="105">
        <v>49309</v>
      </c>
      <c r="N118" s="38" t="s">
        <v>50</v>
      </c>
      <c r="O118" s="1"/>
      <c r="P118" s="2"/>
      <c r="Q118" s="2"/>
      <c r="R118" s="2"/>
      <c r="S118" s="2"/>
      <c r="T118" s="3">
        <f>Batyk!T78+Pakod!T78+Zalabér!T77+Zalaszentgrót!T114+Zalavég!T79</f>
        <v>722</v>
      </c>
      <c r="U118" s="3">
        <f>Batyk!U78+Pakod!U78+Zalabér!U77+Zalaszentgrót!U114+Zalavég!U79</f>
        <v>722</v>
      </c>
      <c r="V118" s="3">
        <f>Batyk!V78+Pakod!V78+Zalabér!V77+Zalaszentgrót!V114+Zalavég!V79</f>
        <v>722</v>
      </c>
      <c r="W118" s="3">
        <f>Batyk!W78+Pakod!W78+Zalabér!W77+Zalaszentgrót!W114+Zalavég!W79</f>
        <v>722</v>
      </c>
      <c r="X118" s="3">
        <f>Batyk!X78+Pakod!X78+Zalabér!X77+Zalaszentgrót!X114+Zalavég!X79</f>
        <v>722</v>
      </c>
      <c r="Y118" s="3">
        <f>Batyk!Y78+Pakod!Y78+Zalabér!Y77+Zalaszentgrót!Y114+Zalavég!Y79</f>
        <v>722</v>
      </c>
      <c r="Z118" s="3">
        <f>Batyk!Z78+Pakod!Z78+Zalabér!Z77+Zalaszentgrót!Z114+Zalavég!Z79</f>
        <v>722</v>
      </c>
      <c r="AA118" s="3">
        <f>Batyk!AA78+Pakod!AA78+Zalabér!AA77+Zalaszentgrót!AA114+Zalavég!AA79</f>
        <v>722</v>
      </c>
      <c r="AB118" s="3">
        <f>Batyk!AB78+Pakod!AB78+Zalabér!AB77+Zalaszentgrót!AB114+Zalavég!AB79</f>
        <v>722</v>
      </c>
      <c r="AC118" s="4">
        <f>Batyk!AC78+Pakod!AC78+Zalabér!AC77+Zalaszentgrót!AC114+Zalavég!AC79</f>
        <v>722</v>
      </c>
    </row>
    <row r="119" spans="1:29" ht="60" x14ac:dyDescent="0.25">
      <c r="A119" s="37">
        <v>138</v>
      </c>
      <c r="B119" s="31"/>
      <c r="C119" s="65" t="s">
        <v>68</v>
      </c>
      <c r="D119" s="65" t="s">
        <v>171</v>
      </c>
      <c r="E119" s="34" t="s">
        <v>143</v>
      </c>
      <c r="F119" s="34" t="s">
        <v>141</v>
      </c>
      <c r="G119" s="34" t="s">
        <v>142</v>
      </c>
      <c r="H119" s="35"/>
      <c r="I119" s="113" t="s">
        <v>207</v>
      </c>
      <c r="J119" s="115">
        <f t="shared" ref="J119" si="23">SUM(O119:AC119)</f>
        <v>7210</v>
      </c>
      <c r="K119" s="36"/>
      <c r="L119" s="105">
        <v>45658</v>
      </c>
      <c r="M119" s="105">
        <v>49309</v>
      </c>
      <c r="N119" s="38" t="s">
        <v>50</v>
      </c>
      <c r="O119" s="1"/>
      <c r="P119" s="2"/>
      <c r="Q119" s="2"/>
      <c r="R119" s="2"/>
      <c r="S119" s="2"/>
      <c r="T119" s="3">
        <f>Batyk!T79+Pakod!T79+Zalabér!T78+Zalaszentgrót!T115+Zalavég!T80</f>
        <v>721</v>
      </c>
      <c r="U119" s="3">
        <f>Batyk!U79+Pakod!U79+Zalabér!U78+Zalaszentgrót!U115+Zalavég!U80</f>
        <v>721</v>
      </c>
      <c r="V119" s="3">
        <f>Batyk!V79+Pakod!V79+Zalabér!V78+Zalaszentgrót!V115+Zalavég!V80</f>
        <v>721</v>
      </c>
      <c r="W119" s="3">
        <f>Batyk!W79+Pakod!W79+Zalabér!W78+Zalaszentgrót!W115+Zalavég!W80</f>
        <v>721</v>
      </c>
      <c r="X119" s="3">
        <f>Batyk!X79+Pakod!X79+Zalabér!X78+Zalaszentgrót!X115+Zalavég!X80</f>
        <v>721</v>
      </c>
      <c r="Y119" s="3">
        <f>Batyk!Y79+Pakod!Y79+Zalabér!Y78+Zalaszentgrót!Y115+Zalavég!Y80</f>
        <v>721</v>
      </c>
      <c r="Z119" s="3">
        <f>Batyk!Z79+Pakod!Z79+Zalabér!Z78+Zalaszentgrót!Z115+Zalavég!Z80</f>
        <v>721</v>
      </c>
      <c r="AA119" s="3">
        <f>Batyk!AA79+Pakod!AA79+Zalabér!AA78+Zalaszentgrót!AA115+Zalavég!AA80</f>
        <v>721</v>
      </c>
      <c r="AB119" s="3">
        <f>Batyk!AB79+Pakod!AB79+Zalabér!AB78+Zalaszentgrót!AB115+Zalavég!AB80</f>
        <v>721</v>
      </c>
      <c r="AC119" s="4">
        <f>Batyk!AC79+Pakod!AC79+Zalabér!AC78+Zalaszentgrót!AC115+Zalavég!AC80</f>
        <v>721</v>
      </c>
    </row>
    <row r="120" spans="1:29" ht="60" x14ac:dyDescent="0.25">
      <c r="A120" s="37">
        <v>139</v>
      </c>
      <c r="B120" s="31"/>
      <c r="C120" s="65" t="s">
        <v>69</v>
      </c>
      <c r="D120" s="65" t="s">
        <v>169</v>
      </c>
      <c r="E120" s="34" t="s">
        <v>143</v>
      </c>
      <c r="F120" s="34" t="s">
        <v>141</v>
      </c>
      <c r="G120" s="34" t="s">
        <v>142</v>
      </c>
      <c r="H120" s="35"/>
      <c r="I120" s="113" t="s">
        <v>207</v>
      </c>
      <c r="J120" s="115">
        <f>SUM(O120:AC120)</f>
        <v>6360</v>
      </c>
      <c r="K120" s="36"/>
      <c r="L120" s="105">
        <v>45658</v>
      </c>
      <c r="M120" s="105">
        <v>49309</v>
      </c>
      <c r="N120" s="38" t="s">
        <v>50</v>
      </c>
      <c r="O120" s="1"/>
      <c r="P120" s="2"/>
      <c r="Q120" s="2"/>
      <c r="R120" s="2"/>
      <c r="S120" s="2"/>
      <c r="T120" s="3">
        <f>Batyk!T80+Pakod!T80+Zalabér!T79+Zalaszentgrót!T116+Zalavég!T81</f>
        <v>636</v>
      </c>
      <c r="U120" s="3">
        <f>Batyk!U80+Pakod!U80+Zalabér!U79+Zalaszentgrót!U116+Zalavég!U81</f>
        <v>636</v>
      </c>
      <c r="V120" s="3">
        <f>Batyk!V80+Pakod!V80+Zalabér!V79+Zalaszentgrót!V116+Zalavég!V81</f>
        <v>636</v>
      </c>
      <c r="W120" s="3">
        <f>Batyk!W80+Pakod!W80+Zalabér!W79+Zalaszentgrót!W116+Zalavég!W81</f>
        <v>636</v>
      </c>
      <c r="X120" s="3">
        <f>Batyk!X80+Pakod!X80+Zalabér!X79+Zalaszentgrót!X116+Zalavég!X81</f>
        <v>636</v>
      </c>
      <c r="Y120" s="3">
        <f>Batyk!Y80+Pakod!Y80+Zalabér!Y79+Zalaszentgrót!Y116+Zalavég!Y81</f>
        <v>636</v>
      </c>
      <c r="Z120" s="3">
        <f>Batyk!Z80+Pakod!Z80+Zalabér!Z79+Zalaszentgrót!Z116+Zalavég!Z81</f>
        <v>636</v>
      </c>
      <c r="AA120" s="3">
        <f>Batyk!AA80+Pakod!AA80+Zalabér!AA79+Zalaszentgrót!AA116+Zalavég!AA81</f>
        <v>636</v>
      </c>
      <c r="AB120" s="3">
        <f>Batyk!AB80+Pakod!AB80+Zalabér!AB79+Zalaszentgrót!AB116+Zalavég!AB81</f>
        <v>636</v>
      </c>
      <c r="AC120" s="4">
        <f>Batyk!AC80+Pakod!AC80+Zalabér!AC79+Zalaszentgrót!AC116+Zalavég!AC81</f>
        <v>636</v>
      </c>
    </row>
    <row r="121" spans="1:29" ht="60" x14ac:dyDescent="0.25">
      <c r="A121" s="37">
        <v>140</v>
      </c>
      <c r="B121" s="31"/>
      <c r="C121" s="65" t="s">
        <v>69</v>
      </c>
      <c r="D121" s="65" t="s">
        <v>171</v>
      </c>
      <c r="E121" s="34" t="s">
        <v>143</v>
      </c>
      <c r="F121" s="34" t="s">
        <v>141</v>
      </c>
      <c r="G121" s="34" t="s">
        <v>142</v>
      </c>
      <c r="H121" s="35"/>
      <c r="I121" s="113" t="s">
        <v>207</v>
      </c>
      <c r="J121" s="115">
        <f t="shared" ref="J121" si="24">SUM(O121:AC121)</f>
        <v>6350</v>
      </c>
      <c r="K121" s="36"/>
      <c r="L121" s="105">
        <v>45658</v>
      </c>
      <c r="M121" s="105">
        <v>49309</v>
      </c>
      <c r="N121" s="38" t="s">
        <v>50</v>
      </c>
      <c r="O121" s="1"/>
      <c r="P121" s="2"/>
      <c r="Q121" s="2"/>
      <c r="R121" s="2"/>
      <c r="S121" s="2"/>
      <c r="T121" s="3">
        <f>Batyk!T81+Pakod!T81+Zalabér!T80+Zalaszentgrót!T117+Zalavég!T82</f>
        <v>635</v>
      </c>
      <c r="U121" s="3">
        <f>Batyk!U81+Pakod!U81+Zalabér!U80+Zalaszentgrót!U117+Zalavég!U82</f>
        <v>635</v>
      </c>
      <c r="V121" s="3">
        <f>Batyk!V81+Pakod!V81+Zalabér!V80+Zalaszentgrót!V117+Zalavég!V82</f>
        <v>635</v>
      </c>
      <c r="W121" s="3">
        <f>Batyk!W81+Pakod!W81+Zalabér!W80+Zalaszentgrót!W117+Zalavég!W82</f>
        <v>635</v>
      </c>
      <c r="X121" s="3">
        <f>Batyk!X81+Pakod!X81+Zalabér!X80+Zalaszentgrót!X117+Zalavég!X82</f>
        <v>635</v>
      </c>
      <c r="Y121" s="3">
        <f>Batyk!Y81+Pakod!Y81+Zalabér!Y80+Zalaszentgrót!Y117+Zalavég!Y82</f>
        <v>635</v>
      </c>
      <c r="Z121" s="3">
        <f>Batyk!Z81+Pakod!Z81+Zalabér!Z80+Zalaszentgrót!Z117+Zalavég!Z82</f>
        <v>635</v>
      </c>
      <c r="AA121" s="3">
        <f>Batyk!AA81+Pakod!AA81+Zalabér!AA80+Zalaszentgrót!AA117+Zalavég!AA82</f>
        <v>635</v>
      </c>
      <c r="AB121" s="3">
        <f>Batyk!AB81+Pakod!AB81+Zalabér!AB80+Zalaszentgrót!AB117+Zalavég!AB82</f>
        <v>635</v>
      </c>
      <c r="AC121" s="4">
        <f>Batyk!AC81+Pakod!AC81+Zalabér!AC80+Zalaszentgrót!AC117+Zalavég!AC82</f>
        <v>635</v>
      </c>
    </row>
    <row r="122" spans="1:29" ht="60" x14ac:dyDescent="0.25">
      <c r="A122" s="37">
        <v>141</v>
      </c>
      <c r="B122" s="31"/>
      <c r="C122" s="65" t="s">
        <v>66</v>
      </c>
      <c r="D122" s="65" t="s">
        <v>169</v>
      </c>
      <c r="E122" s="34" t="s">
        <v>143</v>
      </c>
      <c r="F122" s="34" t="s">
        <v>141</v>
      </c>
      <c r="G122" s="34" t="s">
        <v>142</v>
      </c>
      <c r="H122" s="35"/>
      <c r="I122" s="113" t="s">
        <v>207</v>
      </c>
      <c r="J122" s="115">
        <f t="shared" ref="J122:J123" si="25">SUM(O122:AC122)</f>
        <v>18200</v>
      </c>
      <c r="K122" s="36"/>
      <c r="L122" s="105">
        <v>45658</v>
      </c>
      <c r="M122" s="105">
        <v>49309</v>
      </c>
      <c r="N122" s="38" t="s">
        <v>50</v>
      </c>
      <c r="O122" s="1"/>
      <c r="P122" s="2"/>
      <c r="Q122" s="2"/>
      <c r="R122" s="2"/>
      <c r="S122" s="2"/>
      <c r="T122" s="3">
        <f>Batyk!T82+Pakod!T82+Zalabér!T81+Zalaszentgrót!T118+Zalavég!T83</f>
        <v>1820</v>
      </c>
      <c r="U122" s="3">
        <f>Batyk!U82+Pakod!U82+Zalabér!U81+Zalaszentgrót!U118+Zalavég!U83</f>
        <v>1820</v>
      </c>
      <c r="V122" s="3">
        <f>Batyk!V82+Pakod!V82+Zalabér!V81+Zalaszentgrót!V118+Zalavég!V83</f>
        <v>1820</v>
      </c>
      <c r="W122" s="3">
        <f>Batyk!W82+Pakod!W82+Zalabér!W81+Zalaszentgrót!W118+Zalavég!W83</f>
        <v>1820</v>
      </c>
      <c r="X122" s="3">
        <f>Batyk!X82+Pakod!X82+Zalabér!X81+Zalaszentgrót!X118+Zalavég!X83</f>
        <v>1820</v>
      </c>
      <c r="Y122" s="3">
        <f>Batyk!Y82+Pakod!Y82+Zalabér!Y81+Zalaszentgrót!Y118+Zalavég!Y83</f>
        <v>1820</v>
      </c>
      <c r="Z122" s="3">
        <f>Batyk!Z82+Pakod!Z82+Zalabér!Z81+Zalaszentgrót!Z118+Zalavég!Z83</f>
        <v>1820</v>
      </c>
      <c r="AA122" s="3">
        <f>Batyk!AA82+Pakod!AA82+Zalabér!AA81+Zalaszentgrót!AA118+Zalavég!AA83</f>
        <v>1820</v>
      </c>
      <c r="AB122" s="3">
        <f>Batyk!AB82+Pakod!AB82+Zalabér!AB81+Zalaszentgrót!AB118+Zalavég!AB83</f>
        <v>1820</v>
      </c>
      <c r="AC122" s="4">
        <f>Batyk!AC82+Pakod!AC82+Zalabér!AC81+Zalaszentgrót!AC118+Zalavég!AC83</f>
        <v>1820</v>
      </c>
    </row>
    <row r="123" spans="1:29" ht="60" x14ac:dyDescent="0.25">
      <c r="A123" s="37">
        <v>142</v>
      </c>
      <c r="B123" s="31"/>
      <c r="C123" s="65" t="s">
        <v>66</v>
      </c>
      <c r="D123" s="65" t="s">
        <v>171</v>
      </c>
      <c r="E123" s="34" t="s">
        <v>143</v>
      </c>
      <c r="F123" s="34" t="s">
        <v>141</v>
      </c>
      <c r="G123" s="34" t="s">
        <v>142</v>
      </c>
      <c r="H123" s="35"/>
      <c r="I123" s="113" t="s">
        <v>207</v>
      </c>
      <c r="J123" s="115">
        <f t="shared" si="25"/>
        <v>18160</v>
      </c>
      <c r="K123" s="36"/>
      <c r="L123" s="105">
        <v>45658</v>
      </c>
      <c r="M123" s="105">
        <v>49309</v>
      </c>
      <c r="N123" s="38" t="s">
        <v>50</v>
      </c>
      <c r="O123" s="1"/>
      <c r="P123" s="2"/>
      <c r="Q123" s="2"/>
      <c r="R123" s="2"/>
      <c r="S123" s="2"/>
      <c r="T123" s="3">
        <f>Batyk!T83+Pakod!T83+Zalabér!T82+Zalaszentgrót!T119+Zalavég!T84</f>
        <v>1816</v>
      </c>
      <c r="U123" s="3">
        <f>Batyk!U83+Pakod!U83+Zalabér!U82+Zalaszentgrót!U119+Zalavég!U84</f>
        <v>1816</v>
      </c>
      <c r="V123" s="3">
        <f>Batyk!V83+Pakod!V83+Zalabér!V82+Zalaszentgrót!V119+Zalavég!V84</f>
        <v>1816</v>
      </c>
      <c r="W123" s="3">
        <f>Batyk!W83+Pakod!W83+Zalabér!W82+Zalaszentgrót!W119+Zalavég!W84</f>
        <v>1816</v>
      </c>
      <c r="X123" s="3">
        <f>Batyk!X83+Pakod!X83+Zalabér!X82+Zalaszentgrót!X119+Zalavég!X84</f>
        <v>1816</v>
      </c>
      <c r="Y123" s="3">
        <f>Batyk!Y83+Pakod!Y83+Zalabér!Y82+Zalaszentgrót!Y119+Zalavég!Y84</f>
        <v>1816</v>
      </c>
      <c r="Z123" s="3">
        <f>Batyk!Z83+Pakod!Z83+Zalabér!Z82+Zalaszentgrót!Z119+Zalavég!Z84</f>
        <v>1816</v>
      </c>
      <c r="AA123" s="3">
        <f>Batyk!AA83+Pakod!AA83+Zalabér!AA82+Zalaszentgrót!AA119+Zalavég!AA84</f>
        <v>1816</v>
      </c>
      <c r="AB123" s="3">
        <f>Batyk!AB83+Pakod!AB83+Zalabér!AB82+Zalaszentgrót!AB119+Zalavég!AB84</f>
        <v>1816</v>
      </c>
      <c r="AC123" s="4">
        <f>Batyk!AC83+Pakod!AC83+Zalabér!AC82+Zalaszentgrót!AC119+Zalavég!AC84</f>
        <v>1816</v>
      </c>
    </row>
    <row r="124" spans="1:29" ht="60" x14ac:dyDescent="0.25">
      <c r="A124" s="37">
        <v>143</v>
      </c>
      <c r="B124" s="31"/>
      <c r="C124" s="65" t="s">
        <v>70</v>
      </c>
      <c r="D124" s="65" t="s">
        <v>169</v>
      </c>
      <c r="E124" s="34" t="s">
        <v>143</v>
      </c>
      <c r="F124" s="34" t="s">
        <v>141</v>
      </c>
      <c r="G124" s="34" t="s">
        <v>142</v>
      </c>
      <c r="H124" s="35"/>
      <c r="I124" s="113" t="s">
        <v>207</v>
      </c>
      <c r="J124" s="115">
        <f>SUM(O124:AC124)</f>
        <v>3620</v>
      </c>
      <c r="K124" s="36"/>
      <c r="L124" s="105">
        <v>45658</v>
      </c>
      <c r="M124" s="105">
        <v>49309</v>
      </c>
      <c r="N124" s="38" t="s">
        <v>50</v>
      </c>
      <c r="O124" s="1"/>
      <c r="P124" s="2"/>
      <c r="Q124" s="2"/>
      <c r="R124" s="2"/>
      <c r="S124" s="2"/>
      <c r="T124" s="3">
        <f>Batyk!T84+Pakod!T84+Zalabér!T83+Zalaszentgrót!T120+Zalavég!T85</f>
        <v>362</v>
      </c>
      <c r="U124" s="3">
        <f>Batyk!U84+Pakod!U84+Zalabér!U83+Zalaszentgrót!U120+Zalavég!U85</f>
        <v>362</v>
      </c>
      <c r="V124" s="3">
        <f>Batyk!V84+Pakod!V84+Zalabér!V83+Zalaszentgrót!V120+Zalavég!V85</f>
        <v>362</v>
      </c>
      <c r="W124" s="3">
        <f>Batyk!W84+Pakod!W84+Zalabér!W83+Zalaszentgrót!W120+Zalavég!W85</f>
        <v>362</v>
      </c>
      <c r="X124" s="3">
        <f>Batyk!X84+Pakod!X84+Zalabér!X83+Zalaszentgrót!X120+Zalavég!X85</f>
        <v>362</v>
      </c>
      <c r="Y124" s="3">
        <f>Batyk!Y84+Pakod!Y84+Zalabér!Y83+Zalaszentgrót!Y120+Zalavég!Y85</f>
        <v>362</v>
      </c>
      <c r="Z124" s="3">
        <f>Batyk!Z84+Pakod!Z84+Zalabér!Z83+Zalaszentgrót!Z120+Zalavég!Z85</f>
        <v>362</v>
      </c>
      <c r="AA124" s="3">
        <f>Batyk!AA84+Pakod!AA84+Zalabér!AA83+Zalaszentgrót!AA120+Zalavég!AA85</f>
        <v>362</v>
      </c>
      <c r="AB124" s="3">
        <f>Batyk!AB84+Pakod!AB84+Zalabér!AB83+Zalaszentgrót!AB120+Zalavég!AB85</f>
        <v>362</v>
      </c>
      <c r="AC124" s="4">
        <f>Batyk!AC84+Pakod!AC84+Zalabér!AC83+Zalaszentgrót!AC120+Zalavég!AC85</f>
        <v>362</v>
      </c>
    </row>
    <row r="125" spans="1:29" ht="60" x14ac:dyDescent="0.25">
      <c r="A125" s="37">
        <v>144</v>
      </c>
      <c r="B125" s="31"/>
      <c r="C125" s="65" t="s">
        <v>70</v>
      </c>
      <c r="D125" s="65" t="s">
        <v>171</v>
      </c>
      <c r="E125" s="34" t="s">
        <v>143</v>
      </c>
      <c r="F125" s="34" t="s">
        <v>141</v>
      </c>
      <c r="G125" s="34" t="s">
        <v>142</v>
      </c>
      <c r="H125" s="35"/>
      <c r="I125" s="113" t="s">
        <v>207</v>
      </c>
      <c r="J125" s="115">
        <f t="shared" ref="J125" si="26">SUM(O125:AC125)</f>
        <v>3610</v>
      </c>
      <c r="K125" s="36"/>
      <c r="L125" s="105">
        <v>45658</v>
      </c>
      <c r="M125" s="105">
        <v>49309</v>
      </c>
      <c r="N125" s="38" t="s">
        <v>50</v>
      </c>
      <c r="O125" s="1"/>
      <c r="P125" s="2"/>
      <c r="Q125" s="2"/>
      <c r="R125" s="2"/>
      <c r="S125" s="2"/>
      <c r="T125" s="3">
        <f>Batyk!T85+Pakod!T85+Zalabér!T84+Zalaszentgrót!T121+Zalavég!T86</f>
        <v>361</v>
      </c>
      <c r="U125" s="3">
        <f>Batyk!U85+Pakod!U85+Zalabér!U84+Zalaszentgrót!U121+Zalavég!U86</f>
        <v>361</v>
      </c>
      <c r="V125" s="3">
        <f>Batyk!V85+Pakod!V85+Zalabér!V84+Zalaszentgrót!V121+Zalavég!V86</f>
        <v>361</v>
      </c>
      <c r="W125" s="3">
        <f>Batyk!W85+Pakod!W85+Zalabér!W84+Zalaszentgrót!W121+Zalavég!W86</f>
        <v>361</v>
      </c>
      <c r="X125" s="3">
        <f>Batyk!X85+Pakod!X85+Zalabér!X84+Zalaszentgrót!X121+Zalavég!X86</f>
        <v>361</v>
      </c>
      <c r="Y125" s="3">
        <f>Batyk!Y85+Pakod!Y85+Zalabér!Y84+Zalaszentgrót!Y121+Zalavég!Y86</f>
        <v>361</v>
      </c>
      <c r="Z125" s="3">
        <f>Batyk!Z85+Pakod!Z85+Zalabér!Z84+Zalaszentgrót!Z121+Zalavég!Z86</f>
        <v>361</v>
      </c>
      <c r="AA125" s="3">
        <f>Batyk!AA85+Pakod!AA85+Zalabér!AA84+Zalaszentgrót!AA121+Zalavég!AA86</f>
        <v>361</v>
      </c>
      <c r="AB125" s="3">
        <f>Batyk!AB85+Pakod!AB85+Zalabér!AB84+Zalaszentgrót!AB121+Zalavég!AB86</f>
        <v>361</v>
      </c>
      <c r="AC125" s="4">
        <f>Batyk!AC85+Pakod!AC85+Zalabér!AC84+Zalaszentgrót!AC121+Zalavég!AC86</f>
        <v>361</v>
      </c>
    </row>
    <row r="126" spans="1:29" ht="60" x14ac:dyDescent="0.25">
      <c r="A126" s="37">
        <v>153</v>
      </c>
      <c r="B126" s="31"/>
      <c r="C126" s="65" t="s">
        <v>96</v>
      </c>
      <c r="D126" s="65" t="s">
        <v>94</v>
      </c>
      <c r="E126" s="34" t="s">
        <v>140</v>
      </c>
      <c r="F126" s="34" t="s">
        <v>141</v>
      </c>
      <c r="G126" s="34" t="s">
        <v>142</v>
      </c>
      <c r="H126" s="35"/>
      <c r="I126" s="114" t="s">
        <v>207</v>
      </c>
      <c r="J126" s="115">
        <f>SUM(O126:AC126)</f>
        <v>750</v>
      </c>
      <c r="K126" s="35"/>
      <c r="L126" s="105">
        <v>46023</v>
      </c>
      <c r="M126" s="105">
        <v>46387</v>
      </c>
      <c r="N126" s="38" t="s">
        <v>50</v>
      </c>
      <c r="O126" s="1"/>
      <c r="P126" s="2"/>
      <c r="Q126" s="2"/>
      <c r="R126" s="2"/>
      <c r="S126" s="2"/>
      <c r="T126" s="3"/>
      <c r="U126" s="3">
        <f>Zalaszentgrót!U122+Pakod!U86+Zalabér!U85+Zalavég!U87+Batyk!U86</f>
        <v>750</v>
      </c>
      <c r="V126" s="3">
        <f>Zalaszentgrót!V122+Pakod!V86+Zalabér!V85+Zalavég!V87+Batyk!V86</f>
        <v>0</v>
      </c>
      <c r="W126" s="3"/>
      <c r="X126" s="3"/>
      <c r="Y126" s="3"/>
      <c r="Z126" s="3"/>
      <c r="AA126" s="3"/>
      <c r="AB126" s="3"/>
      <c r="AC126" s="4"/>
    </row>
    <row r="127" spans="1:29" ht="60" x14ac:dyDescent="0.25">
      <c r="A127" s="37">
        <v>154</v>
      </c>
      <c r="B127" s="31"/>
      <c r="C127" s="65" t="s">
        <v>119</v>
      </c>
      <c r="D127" s="65" t="s">
        <v>93</v>
      </c>
      <c r="E127" s="34" t="s">
        <v>140</v>
      </c>
      <c r="F127" s="34" t="s">
        <v>141</v>
      </c>
      <c r="G127" s="34" t="s">
        <v>142</v>
      </c>
      <c r="H127" s="35"/>
      <c r="I127" s="113" t="s">
        <v>66</v>
      </c>
      <c r="J127" s="115">
        <f t="shared" ref="J127:J131" si="27">SUM(O127:AC127)</f>
        <v>300</v>
      </c>
      <c r="K127" s="35"/>
      <c r="L127" s="105">
        <v>46023</v>
      </c>
      <c r="M127" s="105">
        <v>46387</v>
      </c>
      <c r="N127" s="38" t="s">
        <v>50</v>
      </c>
      <c r="O127" s="1"/>
      <c r="P127" s="2"/>
      <c r="Q127" s="2"/>
      <c r="R127" s="2"/>
      <c r="S127" s="2"/>
      <c r="T127" s="3"/>
      <c r="U127" s="3">
        <f>Zalaszentgrót!U123</f>
        <v>300</v>
      </c>
      <c r="V127" s="3">
        <f>Zalaszentgrót!V123</f>
        <v>0</v>
      </c>
      <c r="W127" s="3"/>
      <c r="X127" s="3"/>
      <c r="Y127" s="3"/>
      <c r="Z127" s="3"/>
      <c r="AA127" s="3"/>
      <c r="AB127" s="3"/>
      <c r="AC127" s="4"/>
    </row>
    <row r="128" spans="1:29" ht="60" x14ac:dyDescent="0.25">
      <c r="A128" s="37">
        <v>155</v>
      </c>
      <c r="B128" s="31"/>
      <c r="C128" s="65" t="s">
        <v>119</v>
      </c>
      <c r="D128" s="65" t="s">
        <v>195</v>
      </c>
      <c r="E128" s="34" t="s">
        <v>143</v>
      </c>
      <c r="F128" s="34" t="s">
        <v>141</v>
      </c>
      <c r="G128" s="34" t="s">
        <v>142</v>
      </c>
      <c r="H128" s="35"/>
      <c r="I128" s="113" t="s">
        <v>66</v>
      </c>
      <c r="J128" s="115">
        <f t="shared" si="27"/>
        <v>1700</v>
      </c>
      <c r="K128" s="35"/>
      <c r="L128" s="105">
        <v>46023</v>
      </c>
      <c r="M128" s="105">
        <v>46387</v>
      </c>
      <c r="N128" s="38" t="s">
        <v>50</v>
      </c>
      <c r="O128" s="1"/>
      <c r="P128" s="2"/>
      <c r="Q128" s="2"/>
      <c r="R128" s="2"/>
      <c r="S128" s="2"/>
      <c r="T128" s="3"/>
      <c r="U128" s="3">
        <f>Zalaszentgrót!U124</f>
        <v>1700</v>
      </c>
      <c r="V128" s="3">
        <f>Zalaszentgrót!V124</f>
        <v>0</v>
      </c>
      <c r="W128" s="3"/>
      <c r="X128" s="3"/>
      <c r="Y128" s="3"/>
      <c r="Z128" s="3"/>
      <c r="AA128" s="3"/>
      <c r="AB128" s="3"/>
      <c r="AC128" s="4"/>
    </row>
    <row r="129" spans="1:30" ht="60" x14ac:dyDescent="0.25">
      <c r="A129" s="37">
        <v>165</v>
      </c>
      <c r="B129" s="31"/>
      <c r="C129" s="65" t="s">
        <v>110</v>
      </c>
      <c r="D129" s="65" t="s">
        <v>73</v>
      </c>
      <c r="E129" s="34" t="s">
        <v>140</v>
      </c>
      <c r="F129" s="34" t="s">
        <v>141</v>
      </c>
      <c r="G129" s="34" t="s">
        <v>142</v>
      </c>
      <c r="H129" s="35"/>
      <c r="I129" s="113" t="s">
        <v>66</v>
      </c>
      <c r="J129" s="115">
        <f>SUM(O129:AC129)</f>
        <v>350</v>
      </c>
      <c r="K129" s="35"/>
      <c r="L129" s="105">
        <v>47119</v>
      </c>
      <c r="M129" s="105">
        <v>47483</v>
      </c>
      <c r="N129" s="59" t="s">
        <v>50</v>
      </c>
      <c r="O129" s="1"/>
      <c r="P129" s="2"/>
      <c r="Q129" s="2"/>
      <c r="R129" s="2"/>
      <c r="S129" s="2"/>
      <c r="T129" s="3"/>
      <c r="U129" s="3"/>
      <c r="V129" s="3"/>
      <c r="W129" s="3">
        <f>Zalaszentgrót!W125</f>
        <v>0</v>
      </c>
      <c r="X129" s="3">
        <f>Zalaszentgrót!X125</f>
        <v>350</v>
      </c>
      <c r="Y129" s="3">
        <f>Zalaszentgrót!Y125</f>
        <v>0</v>
      </c>
      <c r="Z129" s="3"/>
      <c r="AA129" s="3"/>
      <c r="AB129" s="3"/>
      <c r="AC129" s="4"/>
    </row>
    <row r="130" spans="1:30" ht="60" x14ac:dyDescent="0.25">
      <c r="A130" s="37">
        <v>166</v>
      </c>
      <c r="B130" s="31"/>
      <c r="C130" s="65" t="s">
        <v>106</v>
      </c>
      <c r="D130" s="65" t="s">
        <v>73</v>
      </c>
      <c r="E130" s="34" t="s">
        <v>140</v>
      </c>
      <c r="F130" s="34" t="s">
        <v>141</v>
      </c>
      <c r="G130" s="34" t="s">
        <v>142</v>
      </c>
      <c r="H130" s="35"/>
      <c r="I130" s="113" t="s">
        <v>66</v>
      </c>
      <c r="J130" s="115">
        <f t="shared" si="27"/>
        <v>300</v>
      </c>
      <c r="K130" s="35"/>
      <c r="L130" s="105">
        <v>47119</v>
      </c>
      <c r="M130" s="105">
        <v>47483</v>
      </c>
      <c r="N130" s="59" t="s">
        <v>50</v>
      </c>
      <c r="O130" s="1"/>
      <c r="P130" s="2"/>
      <c r="Q130" s="2"/>
      <c r="R130" s="2"/>
      <c r="S130" s="2"/>
      <c r="T130" s="3"/>
      <c r="U130" s="3"/>
      <c r="V130" s="3"/>
      <c r="W130" s="3">
        <f>Zalaszentgrót!W126</f>
        <v>0</v>
      </c>
      <c r="X130" s="3">
        <f>Zalaszentgrót!X126</f>
        <v>300</v>
      </c>
      <c r="Y130" s="3">
        <f>Zalaszentgrót!Y126</f>
        <v>0</v>
      </c>
      <c r="Z130" s="3"/>
      <c r="AA130" s="3"/>
      <c r="AB130" s="3"/>
      <c r="AC130" s="4"/>
    </row>
    <row r="131" spans="1:30" ht="60" x14ac:dyDescent="0.25">
      <c r="A131" s="37">
        <v>167</v>
      </c>
      <c r="B131" s="31"/>
      <c r="C131" s="65" t="s">
        <v>111</v>
      </c>
      <c r="D131" s="65" t="s">
        <v>98</v>
      </c>
      <c r="E131" s="34" t="s">
        <v>140</v>
      </c>
      <c r="F131" s="34" t="s">
        <v>141</v>
      </c>
      <c r="G131" s="34" t="s">
        <v>142</v>
      </c>
      <c r="H131" s="35"/>
      <c r="I131" s="114" t="s">
        <v>207</v>
      </c>
      <c r="J131" s="115">
        <f t="shared" si="27"/>
        <v>350</v>
      </c>
      <c r="K131" s="35"/>
      <c r="L131" s="105">
        <v>47119</v>
      </c>
      <c r="M131" s="105">
        <v>47483</v>
      </c>
      <c r="N131" s="38" t="s">
        <v>50</v>
      </c>
      <c r="O131" s="1"/>
      <c r="P131" s="2"/>
      <c r="Q131" s="2"/>
      <c r="R131" s="2"/>
      <c r="S131" s="2"/>
      <c r="T131" s="3"/>
      <c r="U131" s="3"/>
      <c r="V131" s="3"/>
      <c r="W131" s="3"/>
      <c r="X131" s="3">
        <f>Zalaszentgrót!X127+Pakod!X87+Zalabér!X86+Zalavég!X88+Batyk!X87</f>
        <v>350</v>
      </c>
      <c r="Y131" s="3">
        <f>Zalaszentgrót!Y127+Pakod!Y87+Zalabér!Y86+Zalavég!Y88+Batyk!Y87</f>
        <v>0</v>
      </c>
      <c r="Z131" s="3"/>
      <c r="AA131" s="3"/>
      <c r="AB131" s="3"/>
      <c r="AC131" s="4"/>
    </row>
    <row r="132" spans="1:30" ht="60" x14ac:dyDescent="0.25">
      <c r="A132" s="37">
        <v>168</v>
      </c>
      <c r="B132" s="31"/>
      <c r="C132" s="65" t="s">
        <v>111</v>
      </c>
      <c r="D132" s="65" t="s">
        <v>195</v>
      </c>
      <c r="E132" s="34" t="s">
        <v>143</v>
      </c>
      <c r="F132" s="34" t="s">
        <v>141</v>
      </c>
      <c r="G132" s="34" t="s">
        <v>142</v>
      </c>
      <c r="H132" s="35"/>
      <c r="I132" s="114" t="s">
        <v>207</v>
      </c>
      <c r="J132" s="115">
        <f>SUM(O132:AC132)</f>
        <v>1700</v>
      </c>
      <c r="K132" s="35"/>
      <c r="L132" s="105">
        <v>47119</v>
      </c>
      <c r="M132" s="105">
        <v>47483</v>
      </c>
      <c r="N132" s="38" t="s">
        <v>50</v>
      </c>
      <c r="O132" s="1"/>
      <c r="P132" s="2"/>
      <c r="Q132" s="2"/>
      <c r="R132" s="2"/>
      <c r="S132" s="2"/>
      <c r="T132" s="3"/>
      <c r="U132" s="3"/>
      <c r="V132" s="3"/>
      <c r="W132" s="3"/>
      <c r="X132" s="3">
        <f>Zalaszentgrót!X128+Pakod!X88+Zalabér!X87+Zalavég!X89+Batyk!X88</f>
        <v>1700</v>
      </c>
      <c r="Y132" s="3">
        <f>Zalaszentgrót!Y128+Pakod!Y88+Zalabér!Y87+Zalavég!Y89+Batyk!Y88</f>
        <v>0</v>
      </c>
      <c r="Z132" s="3"/>
      <c r="AA132" s="3"/>
      <c r="AB132" s="3"/>
      <c r="AC132" s="4"/>
    </row>
    <row r="133" spans="1:30" ht="60" x14ac:dyDescent="0.25">
      <c r="A133" s="37">
        <v>170</v>
      </c>
      <c r="B133" s="31"/>
      <c r="C133" s="65" t="s">
        <v>77</v>
      </c>
      <c r="D133" s="65" t="s">
        <v>73</v>
      </c>
      <c r="E133" s="34" t="s">
        <v>140</v>
      </c>
      <c r="F133" s="34" t="s">
        <v>141</v>
      </c>
      <c r="G133" s="34" t="s">
        <v>142</v>
      </c>
      <c r="H133" s="35"/>
      <c r="I133" s="113" t="s">
        <v>66</v>
      </c>
      <c r="J133" s="115">
        <f>SUM(O133:AC133)</f>
        <v>700</v>
      </c>
      <c r="K133" s="35"/>
      <c r="L133" s="105">
        <v>47484</v>
      </c>
      <c r="M133" s="105">
        <v>48213</v>
      </c>
      <c r="N133" s="59" t="s">
        <v>50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f>Zalaszentgrót!Y129</f>
        <v>350</v>
      </c>
      <c r="Z133" s="3">
        <f>Zalaszentgrót!Z129</f>
        <v>350</v>
      </c>
      <c r="AA133" s="3">
        <f>Zalaszentgrót!AA129</f>
        <v>0</v>
      </c>
      <c r="AB133" s="3"/>
      <c r="AC133" s="4"/>
    </row>
    <row r="134" spans="1:30" ht="60" x14ac:dyDescent="0.25">
      <c r="A134" s="37">
        <v>171</v>
      </c>
      <c r="B134" s="31"/>
      <c r="C134" s="65" t="s">
        <v>116</v>
      </c>
      <c r="D134" s="65" t="s">
        <v>93</v>
      </c>
      <c r="E134" s="34" t="s">
        <v>140</v>
      </c>
      <c r="F134" s="34" t="s">
        <v>141</v>
      </c>
      <c r="G134" s="34" t="s">
        <v>142</v>
      </c>
      <c r="H134" s="35"/>
      <c r="I134" s="114" t="s">
        <v>207</v>
      </c>
      <c r="J134" s="115">
        <f>SUM(O134:AB134)</f>
        <v>350</v>
      </c>
      <c r="K134" s="35"/>
      <c r="L134" s="105">
        <v>47484</v>
      </c>
      <c r="M134" s="105">
        <v>47848</v>
      </c>
      <c r="N134" s="38" t="s">
        <v>50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>
        <f>Zalaszentgrót!Y130+Pakod!Y89+Zalabér!Y88+Zalavég!Y90+Batyk!Y89</f>
        <v>350</v>
      </c>
      <c r="Z134" s="3">
        <f>Zalaszentgrót!Z130+Pakod!Z89+Zalabér!Z88+Zalavég!Z90+Batyk!Z89</f>
        <v>0</v>
      </c>
      <c r="AA134" s="3"/>
      <c r="AB134" s="3"/>
      <c r="AC134" s="4"/>
    </row>
    <row r="135" spans="1:30" ht="60" x14ac:dyDescent="0.25">
      <c r="A135" s="37">
        <v>172</v>
      </c>
      <c r="B135" s="31"/>
      <c r="C135" s="65" t="s">
        <v>116</v>
      </c>
      <c r="D135" s="65" t="s">
        <v>195</v>
      </c>
      <c r="E135" s="34" t="s">
        <v>143</v>
      </c>
      <c r="F135" s="34" t="s">
        <v>141</v>
      </c>
      <c r="G135" s="34" t="s">
        <v>142</v>
      </c>
      <c r="H135" s="35"/>
      <c r="I135" s="114" t="s">
        <v>207</v>
      </c>
      <c r="J135" s="115">
        <f>SUM(O135:AB135)</f>
        <v>1700</v>
      </c>
      <c r="K135" s="35"/>
      <c r="L135" s="105">
        <v>47484</v>
      </c>
      <c r="M135" s="105">
        <v>47848</v>
      </c>
      <c r="N135" s="38" t="s">
        <v>50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>
        <f>Zalaszentgrót!Y131+Pakod!Y90+Zalabér!Y89+Zalavég!Y91+Batyk!Y90</f>
        <v>1700</v>
      </c>
      <c r="Z135" s="3">
        <f>Zalaszentgrót!Z131+Pakod!Z90+Zalabér!Z89+Zalavég!Z91+Batyk!Z90</f>
        <v>0</v>
      </c>
      <c r="AA135" s="3"/>
      <c r="AB135" s="3"/>
      <c r="AC135" s="4"/>
    </row>
    <row r="136" spans="1:30" ht="60" x14ac:dyDescent="0.25">
      <c r="A136" s="37">
        <v>174</v>
      </c>
      <c r="B136" s="31"/>
      <c r="C136" s="65" t="s">
        <v>117</v>
      </c>
      <c r="D136" s="65" t="s">
        <v>93</v>
      </c>
      <c r="E136" s="34" t="s">
        <v>140</v>
      </c>
      <c r="F136" s="34" t="s">
        <v>141</v>
      </c>
      <c r="G136" s="34" t="s">
        <v>142</v>
      </c>
      <c r="H136" s="35"/>
      <c r="I136" s="114" t="s">
        <v>207</v>
      </c>
      <c r="J136" s="115">
        <f>SUM(O136:AB136)</f>
        <v>706</v>
      </c>
      <c r="K136" s="35"/>
      <c r="L136" s="105">
        <v>47849</v>
      </c>
      <c r="M136" s="105">
        <v>48579</v>
      </c>
      <c r="N136" s="38" t="s">
        <v>50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f>Zalaszentgrót!Z132+Pakod!Z91+Zalabér!Z90+Zalavég!Z92+Batyk!Z91</f>
        <v>353</v>
      </c>
      <c r="AA136" s="3">
        <f>Zalaszentgrót!AA132+Pakod!AA91+Zalabér!AA90+Zalavég!AA92+Batyk!AA91</f>
        <v>353</v>
      </c>
      <c r="AB136" s="3">
        <f>Zalaszentgrót!AB132+Pakod!AB91+Zalabér!AB90+Zalavég!AB92+Batyk!AB91</f>
        <v>0</v>
      </c>
      <c r="AC136" s="4"/>
    </row>
    <row r="137" spans="1:30" ht="60" x14ac:dyDescent="0.25">
      <c r="A137" s="37">
        <v>175</v>
      </c>
      <c r="B137" s="31"/>
      <c r="C137" s="65" t="s">
        <v>117</v>
      </c>
      <c r="D137" s="65" t="s">
        <v>195</v>
      </c>
      <c r="E137" s="34" t="s">
        <v>143</v>
      </c>
      <c r="F137" s="34" t="s">
        <v>141</v>
      </c>
      <c r="G137" s="34" t="s">
        <v>142</v>
      </c>
      <c r="H137" s="35"/>
      <c r="I137" s="114" t="s">
        <v>207</v>
      </c>
      <c r="J137" s="115">
        <f>SUM(O137:AB137)</f>
        <v>3216</v>
      </c>
      <c r="K137" s="35"/>
      <c r="L137" s="105">
        <v>47849</v>
      </c>
      <c r="M137" s="105">
        <v>48579</v>
      </c>
      <c r="N137" s="38" t="s">
        <v>50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f>Zalaszentgrót!Z133+Pakod!Z92+Zalabér!Z91+Zalavég!Z93+Batyk!Z92</f>
        <v>1608</v>
      </c>
      <c r="AA137" s="3">
        <f>Zalaszentgrót!AA133+Pakod!AA92+Zalabér!AA91+Zalavég!AA93+Batyk!AA92</f>
        <v>1608</v>
      </c>
      <c r="AB137" s="3">
        <f>Zalaszentgrót!AB133+Pakod!AB92+Zalabér!AB91+Zalavég!AB93+Batyk!AB92</f>
        <v>0</v>
      </c>
      <c r="AC137" s="4"/>
    </row>
    <row r="138" spans="1:30" x14ac:dyDescent="0.25">
      <c r="A138" s="110">
        <v>0</v>
      </c>
      <c r="B138" s="49" t="s">
        <v>3</v>
      </c>
      <c r="C138" s="44"/>
      <c r="D138" s="44"/>
      <c r="E138" s="44"/>
      <c r="F138" s="44"/>
      <c r="G138" s="44"/>
      <c r="H138" s="50"/>
      <c r="I138" s="117"/>
      <c r="J138" s="117"/>
      <c r="K138" s="50"/>
      <c r="L138" s="46"/>
      <c r="M138" s="46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1"/>
    </row>
    <row r="139" spans="1:30" s="64" customFormat="1" ht="60" x14ac:dyDescent="0.25">
      <c r="A139" s="30">
        <v>74</v>
      </c>
      <c r="B139" s="31"/>
      <c r="C139" s="65" t="s">
        <v>77</v>
      </c>
      <c r="D139" s="183" t="s">
        <v>205</v>
      </c>
      <c r="E139" s="67" t="s">
        <v>144</v>
      </c>
      <c r="F139" s="67" t="s">
        <v>145</v>
      </c>
      <c r="G139" s="67" t="s">
        <v>146</v>
      </c>
      <c r="H139" s="35"/>
      <c r="I139" s="113" t="s">
        <v>66</v>
      </c>
      <c r="J139" s="115">
        <f>SUM(O139:AC139)</f>
        <v>2625</v>
      </c>
      <c r="K139" s="35"/>
      <c r="L139" s="105">
        <v>44197</v>
      </c>
      <c r="M139" s="105">
        <v>44561</v>
      </c>
      <c r="N139" s="56" t="s">
        <v>74</v>
      </c>
      <c r="O139" s="21">
        <f>Zalaszentgrót!O135</f>
        <v>0</v>
      </c>
      <c r="P139" s="120">
        <f>Zalaszentgrót!P135</f>
        <v>2625</v>
      </c>
      <c r="Q139" s="120">
        <f>Zalaszentgrót!Q135</f>
        <v>0</v>
      </c>
      <c r="R139" s="120">
        <f>Zalaszentgrót!R135</f>
        <v>0</v>
      </c>
      <c r="S139" s="120">
        <f>Zalaszentgrót!S135</f>
        <v>0</v>
      </c>
      <c r="T139" s="3"/>
      <c r="U139" s="3"/>
      <c r="V139" s="3"/>
      <c r="W139" s="3"/>
      <c r="X139" s="3"/>
      <c r="Y139" s="3"/>
      <c r="Z139" s="3"/>
      <c r="AA139" s="3"/>
      <c r="AB139" s="3"/>
      <c r="AC139" s="4"/>
      <c r="AD139" s="27"/>
    </row>
    <row r="140" spans="1:30" s="64" customFormat="1" ht="60" x14ac:dyDescent="0.25">
      <c r="A140" s="30">
        <v>75</v>
      </c>
      <c r="B140" s="31"/>
      <c r="C140" s="65" t="s">
        <v>104</v>
      </c>
      <c r="D140" s="183" t="s">
        <v>205</v>
      </c>
      <c r="E140" s="67" t="s">
        <v>144</v>
      </c>
      <c r="F140" s="67" t="s">
        <v>145</v>
      </c>
      <c r="G140" s="67" t="s">
        <v>146</v>
      </c>
      <c r="H140" s="35"/>
      <c r="I140" s="113" t="s">
        <v>66</v>
      </c>
      <c r="J140" s="115">
        <f>SUM(O140:AC140)</f>
        <v>2625</v>
      </c>
      <c r="K140" s="35"/>
      <c r="L140" s="105">
        <v>44197</v>
      </c>
      <c r="M140" s="105">
        <v>44561</v>
      </c>
      <c r="N140" s="56" t="s">
        <v>74</v>
      </c>
      <c r="O140" s="21">
        <f>Zalaszentgrót!O136</f>
        <v>0</v>
      </c>
      <c r="P140" s="120">
        <f>Zalaszentgrót!P136</f>
        <v>2625</v>
      </c>
      <c r="Q140" s="120">
        <f>Zalaszentgrót!Q136</f>
        <v>0</v>
      </c>
      <c r="R140" s="120">
        <f>Zalaszentgrót!R136</f>
        <v>0</v>
      </c>
      <c r="S140" s="120">
        <f>Zalaszentgrót!S136</f>
        <v>0</v>
      </c>
      <c r="T140" s="3"/>
      <c r="U140" s="3"/>
      <c r="V140" s="3"/>
      <c r="W140" s="3"/>
      <c r="X140" s="3"/>
      <c r="Y140" s="3"/>
      <c r="Z140" s="3"/>
      <c r="AA140" s="3"/>
      <c r="AB140" s="3"/>
      <c r="AC140" s="4"/>
      <c r="AD140" s="27"/>
    </row>
    <row r="141" spans="1:30" s="64" customFormat="1" ht="60" x14ac:dyDescent="0.25">
      <c r="A141" s="30">
        <v>76</v>
      </c>
      <c r="B141" s="31"/>
      <c r="C141" s="65" t="s">
        <v>206</v>
      </c>
      <c r="D141" s="183" t="s">
        <v>205</v>
      </c>
      <c r="E141" s="67" t="s">
        <v>144</v>
      </c>
      <c r="F141" s="67" t="s">
        <v>145</v>
      </c>
      <c r="G141" s="67" t="s">
        <v>146</v>
      </c>
      <c r="H141" s="35"/>
      <c r="I141" s="113" t="s">
        <v>66</v>
      </c>
      <c r="J141" s="115">
        <f t="shared" ref="J141" si="28">SUM(O141:AC141)</f>
        <v>2625</v>
      </c>
      <c r="K141" s="35"/>
      <c r="L141" s="105">
        <v>44197</v>
      </c>
      <c r="M141" s="105">
        <v>44561</v>
      </c>
      <c r="N141" s="56" t="s">
        <v>74</v>
      </c>
      <c r="O141" s="21">
        <f>Zalaszentgrót!O137</f>
        <v>0</v>
      </c>
      <c r="P141" s="120">
        <f>Zalaszentgrót!P137</f>
        <v>2625</v>
      </c>
      <c r="Q141" s="120">
        <f>Zalaszentgrót!Q137</f>
        <v>0</v>
      </c>
      <c r="R141" s="120">
        <f>Zalaszentgrót!R137</f>
        <v>0</v>
      </c>
      <c r="S141" s="120">
        <f>Zalaszentgrót!S137</f>
        <v>0</v>
      </c>
      <c r="T141" s="3"/>
      <c r="U141" s="3"/>
      <c r="V141" s="3"/>
      <c r="W141" s="3"/>
      <c r="X141" s="3"/>
      <c r="Y141" s="3"/>
      <c r="Z141" s="3"/>
      <c r="AA141" s="3"/>
      <c r="AB141" s="3"/>
      <c r="AC141" s="4"/>
      <c r="AD141" s="27"/>
    </row>
    <row r="142" spans="1:30" s="64" customFormat="1" ht="60" x14ac:dyDescent="0.25">
      <c r="A142" s="37">
        <v>77</v>
      </c>
      <c r="B142" s="31"/>
      <c r="C142" s="65" t="s">
        <v>97</v>
      </c>
      <c r="D142" s="183" t="s">
        <v>226</v>
      </c>
      <c r="E142" s="67" t="s">
        <v>144</v>
      </c>
      <c r="F142" s="67" t="s">
        <v>145</v>
      </c>
      <c r="G142" s="67" t="s">
        <v>146</v>
      </c>
      <c r="H142" s="35"/>
      <c r="I142" s="113" t="s">
        <v>66</v>
      </c>
      <c r="J142" s="115">
        <f>SUM(O142:AC142)</f>
        <v>2625</v>
      </c>
      <c r="K142" s="35"/>
      <c r="L142" s="105">
        <v>44197</v>
      </c>
      <c r="M142" s="105">
        <v>44561</v>
      </c>
      <c r="N142" s="59" t="s">
        <v>74</v>
      </c>
      <c r="O142" s="1"/>
      <c r="P142" s="2">
        <f>Zalaszentgrót!P138</f>
        <v>2625</v>
      </c>
      <c r="Q142" s="2"/>
      <c r="R142" s="2"/>
      <c r="S142" s="2"/>
      <c r="T142" s="3"/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4" customFormat="1" ht="60" x14ac:dyDescent="0.25">
      <c r="A143" s="30">
        <v>78</v>
      </c>
      <c r="B143" s="31"/>
      <c r="C143" s="137" t="s">
        <v>231</v>
      </c>
      <c r="D143" s="183" t="s">
        <v>230</v>
      </c>
      <c r="E143" s="67" t="s">
        <v>144</v>
      </c>
      <c r="F143" s="67" t="s">
        <v>145</v>
      </c>
      <c r="G143" s="67" t="s">
        <v>146</v>
      </c>
      <c r="H143" s="35"/>
      <c r="I143" s="113" t="s">
        <v>207</v>
      </c>
      <c r="J143" s="115">
        <f>SUM(O143:AC143)</f>
        <v>2684</v>
      </c>
      <c r="K143" s="35"/>
      <c r="L143" s="105">
        <v>44197</v>
      </c>
      <c r="M143" s="105">
        <v>44561</v>
      </c>
      <c r="N143" s="56" t="s">
        <v>74</v>
      </c>
      <c r="O143" s="21"/>
      <c r="P143" s="2">
        <f>Batyk!P94+Pakod!P94+Zalabér!P93+Zalaszentgrót!P139+Zalavég!P95</f>
        <v>2684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23"/>
      <c r="AD143" s="27"/>
    </row>
    <row r="144" spans="1:30" s="64" customFormat="1" ht="60" x14ac:dyDescent="0.25">
      <c r="A144" s="30">
        <v>79</v>
      </c>
      <c r="B144" s="31"/>
      <c r="C144" s="137" t="s">
        <v>233</v>
      </c>
      <c r="D144" s="183" t="s">
        <v>232</v>
      </c>
      <c r="E144" s="67" t="s">
        <v>144</v>
      </c>
      <c r="F144" s="67" t="s">
        <v>145</v>
      </c>
      <c r="G144" s="67" t="s">
        <v>146</v>
      </c>
      <c r="H144" s="35"/>
      <c r="I144" s="113" t="s">
        <v>207</v>
      </c>
      <c r="J144" s="115">
        <f t="shared" ref="J144" si="29">SUM(O144:AC144)</f>
        <v>2684</v>
      </c>
      <c r="K144" s="36"/>
      <c r="L144" s="105">
        <v>44197</v>
      </c>
      <c r="M144" s="105">
        <v>44561</v>
      </c>
      <c r="N144" s="56" t="s">
        <v>74</v>
      </c>
      <c r="O144" s="21"/>
      <c r="P144" s="2">
        <f>Batyk!P95+Pakod!P95+Zalabér!P94+Zalaszentgrót!P140+Zalavég!P96</f>
        <v>2684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4" customFormat="1" ht="60" x14ac:dyDescent="0.25">
      <c r="A145" s="37">
        <v>80</v>
      </c>
      <c r="B145" s="31"/>
      <c r="C145" s="65" t="s">
        <v>202</v>
      </c>
      <c r="D145" s="66" t="s">
        <v>175</v>
      </c>
      <c r="E145" s="67" t="s">
        <v>144</v>
      </c>
      <c r="F145" s="67" t="s">
        <v>145</v>
      </c>
      <c r="G145" s="67" t="s">
        <v>146</v>
      </c>
      <c r="H145" s="35"/>
      <c r="I145" s="113" t="s">
        <v>66</v>
      </c>
      <c r="J145" s="115">
        <f>SUM(O145:AC145)</f>
        <v>1260</v>
      </c>
      <c r="K145" s="35"/>
      <c r="L145" s="105">
        <v>44197</v>
      </c>
      <c r="M145" s="105">
        <v>44561</v>
      </c>
      <c r="N145" s="56" t="s">
        <v>74</v>
      </c>
      <c r="O145" s="21">
        <f>Zalaszentgrót!O141</f>
        <v>0</v>
      </c>
      <c r="P145" s="120">
        <f>Zalaszentgrót!P141</f>
        <v>1260</v>
      </c>
      <c r="Q145" s="120">
        <f>Zalaszentgrót!Q141</f>
        <v>0</v>
      </c>
      <c r="R145" s="120">
        <f>Zalaszentgrót!R141</f>
        <v>0</v>
      </c>
      <c r="S145" s="120">
        <f>Zalaszentgrót!S141</f>
        <v>0</v>
      </c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4" customFormat="1" ht="60" x14ac:dyDescent="0.25">
      <c r="A146" s="37">
        <v>81</v>
      </c>
      <c r="B146" s="31"/>
      <c r="C146" s="65" t="s">
        <v>102</v>
      </c>
      <c r="D146" s="183" t="s">
        <v>230</v>
      </c>
      <c r="E146" s="67" t="s">
        <v>144</v>
      </c>
      <c r="F146" s="67" t="s">
        <v>145</v>
      </c>
      <c r="G146" s="67" t="s">
        <v>146</v>
      </c>
      <c r="H146" s="35"/>
      <c r="I146" s="113" t="s">
        <v>207</v>
      </c>
      <c r="J146" s="115">
        <f>SUM(O146:AC146)</f>
        <v>2684</v>
      </c>
      <c r="K146" s="35"/>
      <c r="L146" s="105">
        <v>44197</v>
      </c>
      <c r="M146" s="105">
        <v>44561</v>
      </c>
      <c r="N146" s="59" t="s">
        <v>74</v>
      </c>
      <c r="O146" s="1"/>
      <c r="P146" s="2">
        <f>Zalaszentgrót!P142+Pakod!P96+Zalabér!P95+Zalavég!P97+Batyk!P96</f>
        <v>2684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4" customFormat="1" ht="60" x14ac:dyDescent="0.25">
      <c r="A147" s="37">
        <v>82</v>
      </c>
      <c r="B147" s="31"/>
      <c r="C147" s="65" t="s">
        <v>106</v>
      </c>
      <c r="D147" s="66" t="s">
        <v>234</v>
      </c>
      <c r="E147" s="67" t="s">
        <v>144</v>
      </c>
      <c r="F147" s="67" t="s">
        <v>145</v>
      </c>
      <c r="G147" s="67" t="s">
        <v>146</v>
      </c>
      <c r="H147" s="35"/>
      <c r="I147" s="113" t="s">
        <v>66</v>
      </c>
      <c r="J147" s="115">
        <f t="shared" ref="J147:J166" si="30">SUM(O147:AC147)</f>
        <v>2000</v>
      </c>
      <c r="K147" s="35"/>
      <c r="L147" s="105">
        <v>44197</v>
      </c>
      <c r="M147" s="105">
        <v>44561</v>
      </c>
      <c r="N147" s="59" t="s">
        <v>74</v>
      </c>
      <c r="O147" s="1"/>
      <c r="P147" s="2">
        <f>Zalaszentgrót!P143</f>
        <v>2000</v>
      </c>
      <c r="Q147" s="2">
        <f>Zalaszentgrót!Q143</f>
        <v>0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4" customFormat="1" ht="60" x14ac:dyDescent="0.25">
      <c r="A148" s="37">
        <v>83</v>
      </c>
      <c r="B148" s="31"/>
      <c r="C148" s="65" t="s">
        <v>67</v>
      </c>
      <c r="D148" s="66" t="s">
        <v>234</v>
      </c>
      <c r="E148" s="67" t="s">
        <v>144</v>
      </c>
      <c r="F148" s="67" t="s">
        <v>145</v>
      </c>
      <c r="G148" s="67" t="s">
        <v>146</v>
      </c>
      <c r="H148" s="35"/>
      <c r="I148" s="113" t="s">
        <v>207</v>
      </c>
      <c r="J148" s="115">
        <f>SUM(O148:AC148)</f>
        <v>1500</v>
      </c>
      <c r="K148" s="36"/>
      <c r="L148" s="105">
        <v>44197</v>
      </c>
      <c r="M148" s="105">
        <v>45657</v>
      </c>
      <c r="N148" s="59" t="s">
        <v>74</v>
      </c>
      <c r="O148" s="1"/>
      <c r="P148" s="2">
        <f>Batyk!P97+Pakod!P97+Zalabér!P96+Zalaszentgrót!P144+Zalavég!P98</f>
        <v>375</v>
      </c>
      <c r="Q148" s="2">
        <f>Batyk!Q97+Pakod!Q97+Zalabér!Q96+Zalaszentgrót!Q144+Zalavég!Q98</f>
        <v>375</v>
      </c>
      <c r="R148" s="2">
        <f>Batyk!R97+Pakod!R97+Zalabér!R96+Zalaszentgrót!R144+Zalavég!R98</f>
        <v>375</v>
      </c>
      <c r="S148" s="2">
        <f>Batyk!S97+Pakod!S97+Zalabér!S96+Zalaszentgrót!S144+Zalavég!S98</f>
        <v>375</v>
      </c>
      <c r="T148" s="3"/>
      <c r="U148" s="3"/>
      <c r="V148" s="3"/>
      <c r="W148" s="3"/>
      <c r="X148" s="3"/>
      <c r="Y148" s="3"/>
      <c r="Z148" s="3"/>
      <c r="AA148" s="3"/>
      <c r="AB148" s="3"/>
      <c r="AC148" s="25"/>
      <c r="AD148" s="27"/>
    </row>
    <row r="149" spans="1:30" s="64" customFormat="1" ht="60" x14ac:dyDescent="0.25">
      <c r="A149" s="37">
        <v>84</v>
      </c>
      <c r="B149" s="31"/>
      <c r="C149" s="65" t="s">
        <v>68</v>
      </c>
      <c r="D149" s="66" t="s">
        <v>234</v>
      </c>
      <c r="E149" s="67" t="s">
        <v>144</v>
      </c>
      <c r="F149" s="67" t="s">
        <v>145</v>
      </c>
      <c r="G149" s="67" t="s">
        <v>146</v>
      </c>
      <c r="H149" s="35"/>
      <c r="I149" s="113" t="s">
        <v>207</v>
      </c>
      <c r="J149" s="115">
        <f>SUM(O149:AC149)</f>
        <v>3363</v>
      </c>
      <c r="K149" s="36"/>
      <c r="L149" s="105">
        <v>44197</v>
      </c>
      <c r="M149" s="105">
        <v>45657</v>
      </c>
      <c r="N149" s="59" t="s">
        <v>74</v>
      </c>
      <c r="O149" s="1"/>
      <c r="P149" s="2">
        <f>Batyk!P98+Pakod!P98+Zalabér!P97+Zalaszentgrót!P145+Zalavég!P99</f>
        <v>840</v>
      </c>
      <c r="Q149" s="2">
        <f>Batyk!Q98+Pakod!Q98+Zalabér!Q97+Zalaszentgrót!Q145+Zalavég!Q99</f>
        <v>841</v>
      </c>
      <c r="R149" s="2">
        <f>Batyk!R98+Pakod!R98+Zalabér!R97+Zalaszentgrót!R145+Zalavég!R99</f>
        <v>841</v>
      </c>
      <c r="S149" s="2">
        <f>Batyk!S98+Pakod!S98+Zalabér!S97+Zalaszentgrót!S145+Zalavég!S99</f>
        <v>841</v>
      </c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4" customFormat="1" ht="60" x14ac:dyDescent="0.25">
      <c r="A150" s="37">
        <v>85</v>
      </c>
      <c r="B150" s="31"/>
      <c r="C150" s="65" t="s">
        <v>69</v>
      </c>
      <c r="D150" s="66" t="s">
        <v>234</v>
      </c>
      <c r="E150" s="67" t="s">
        <v>144</v>
      </c>
      <c r="F150" s="67" t="s">
        <v>145</v>
      </c>
      <c r="G150" s="67" t="s">
        <v>146</v>
      </c>
      <c r="H150" s="35"/>
      <c r="I150" s="113" t="s">
        <v>207</v>
      </c>
      <c r="J150" s="115">
        <f>SUM(O150:AC150)</f>
        <v>2944</v>
      </c>
      <c r="K150" s="36"/>
      <c r="L150" s="105">
        <v>44197</v>
      </c>
      <c r="M150" s="105">
        <v>45657</v>
      </c>
      <c r="N150" s="59" t="s">
        <v>74</v>
      </c>
      <c r="O150" s="1"/>
      <c r="P150" s="2">
        <f>Batyk!P99+Pakod!P99+Zalabér!P98+Zalaszentgrót!P146+Zalavég!P100</f>
        <v>736</v>
      </c>
      <c r="Q150" s="2">
        <f>Batyk!Q99+Pakod!Q99+Zalabér!Q98+Zalaszentgrót!Q146+Zalavég!Q100</f>
        <v>736</v>
      </c>
      <c r="R150" s="2">
        <f>Batyk!R99+Pakod!R99+Zalabér!R98+Zalaszentgrót!R146+Zalavég!R100</f>
        <v>736</v>
      </c>
      <c r="S150" s="2">
        <f>Batyk!S99+Pakod!S99+Zalabér!S98+Zalaszentgrót!S146+Zalavég!S100</f>
        <v>736</v>
      </c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4" customFormat="1" ht="60" x14ac:dyDescent="0.25">
      <c r="A151" s="37">
        <v>86</v>
      </c>
      <c r="B151" s="31"/>
      <c r="C151" s="65" t="s">
        <v>66</v>
      </c>
      <c r="D151" s="66" t="s">
        <v>234</v>
      </c>
      <c r="E151" s="67" t="s">
        <v>144</v>
      </c>
      <c r="F151" s="67" t="s">
        <v>145</v>
      </c>
      <c r="G151" s="67" t="s">
        <v>146</v>
      </c>
      <c r="H151" s="35"/>
      <c r="I151" s="113" t="s">
        <v>207</v>
      </c>
      <c r="J151" s="115">
        <f>SUM(O151:AC151)</f>
        <v>7036</v>
      </c>
      <c r="K151" s="36"/>
      <c r="L151" s="105">
        <v>44197</v>
      </c>
      <c r="M151" s="105">
        <v>45657</v>
      </c>
      <c r="N151" s="59" t="s">
        <v>74</v>
      </c>
      <c r="O151" s="1"/>
      <c r="P151" s="2">
        <f>Batyk!P100+Pakod!P100+Zalabér!P99+Zalaszentgrót!P147+Zalavég!P101</f>
        <v>1759</v>
      </c>
      <c r="Q151" s="2">
        <f>Batyk!Q100+Pakod!Q100+Zalabér!Q99+Zalaszentgrót!Q147+Zalavég!Q101</f>
        <v>1759</v>
      </c>
      <c r="R151" s="2">
        <f>Batyk!R100+Pakod!R100+Zalabér!R99+Zalaszentgrót!R147+Zalavég!R101</f>
        <v>1759</v>
      </c>
      <c r="S151" s="2">
        <f>Batyk!S100+Pakod!S100+Zalabér!S99+Zalaszentgrót!S147+Zalavég!S101</f>
        <v>1759</v>
      </c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4" customFormat="1" ht="60" x14ac:dyDescent="0.25">
      <c r="A152" s="37">
        <v>87</v>
      </c>
      <c r="B152" s="31"/>
      <c r="C152" s="65" t="s">
        <v>70</v>
      </c>
      <c r="D152" s="66" t="s">
        <v>234</v>
      </c>
      <c r="E152" s="67" t="s">
        <v>144</v>
      </c>
      <c r="F152" s="67" t="s">
        <v>145</v>
      </c>
      <c r="G152" s="67" t="s">
        <v>146</v>
      </c>
      <c r="H152" s="35"/>
      <c r="I152" s="113" t="s">
        <v>207</v>
      </c>
      <c r="J152" s="115">
        <f>SUM(O152:AC152)</f>
        <v>1688</v>
      </c>
      <c r="K152" s="36"/>
      <c r="L152" s="105">
        <v>44197</v>
      </c>
      <c r="M152" s="105">
        <v>45657</v>
      </c>
      <c r="N152" s="59" t="s">
        <v>74</v>
      </c>
      <c r="O152" s="1"/>
      <c r="P152" s="2">
        <f>Batyk!P101+Pakod!P101+Zalabér!P100+Zalaszentgrót!P148+Zalavég!P102</f>
        <v>422</v>
      </c>
      <c r="Q152" s="2">
        <f>Batyk!Q101+Pakod!Q101+Zalabér!Q100+Zalaszentgrót!Q148+Zalavég!Q102</f>
        <v>422</v>
      </c>
      <c r="R152" s="2">
        <f>Batyk!R101+Pakod!R101+Zalabér!R100+Zalaszentgrót!R148+Zalavég!R102</f>
        <v>422</v>
      </c>
      <c r="S152" s="2">
        <f>Batyk!S101+Pakod!S101+Zalabér!S100+Zalaszentgrót!S148+Zalavég!S102</f>
        <v>422</v>
      </c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4" customFormat="1" ht="60" x14ac:dyDescent="0.25">
      <c r="A153" s="37">
        <v>98</v>
      </c>
      <c r="B153" s="31"/>
      <c r="C153" s="65" t="s">
        <v>109</v>
      </c>
      <c r="D153" s="66" t="s">
        <v>234</v>
      </c>
      <c r="E153" s="67" t="s">
        <v>144</v>
      </c>
      <c r="F153" s="67" t="s">
        <v>145</v>
      </c>
      <c r="G153" s="67" t="s">
        <v>146</v>
      </c>
      <c r="H153" s="35"/>
      <c r="I153" s="113" t="s">
        <v>66</v>
      </c>
      <c r="J153" s="115">
        <f t="shared" si="30"/>
        <v>2000</v>
      </c>
      <c r="K153" s="35"/>
      <c r="L153" s="105">
        <v>44562</v>
      </c>
      <c r="M153" s="105">
        <v>44926</v>
      </c>
      <c r="N153" s="59" t="s">
        <v>74</v>
      </c>
      <c r="O153" s="1"/>
      <c r="P153" s="2"/>
      <c r="Q153" s="2">
        <f>Zalaszentgrót!Q149</f>
        <v>2000</v>
      </c>
      <c r="R153" s="2">
        <f>Zalaszentgrót!R149</f>
        <v>0</v>
      </c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4" customFormat="1" ht="60" x14ac:dyDescent="0.25">
      <c r="A154" s="37">
        <v>99</v>
      </c>
      <c r="B154" s="31"/>
      <c r="C154" s="65" t="s">
        <v>100</v>
      </c>
      <c r="D154" s="66" t="s">
        <v>234</v>
      </c>
      <c r="E154" s="67" t="s">
        <v>144</v>
      </c>
      <c r="F154" s="67" t="s">
        <v>145</v>
      </c>
      <c r="G154" s="67" t="s">
        <v>146</v>
      </c>
      <c r="H154" s="35"/>
      <c r="I154" s="113" t="s">
        <v>207</v>
      </c>
      <c r="J154" s="115">
        <f t="shared" si="30"/>
        <v>2000</v>
      </c>
      <c r="K154" s="35"/>
      <c r="L154" s="105">
        <v>44562</v>
      </c>
      <c r="M154" s="105">
        <v>44926</v>
      </c>
      <c r="N154" s="59" t="s">
        <v>74</v>
      </c>
      <c r="O154" s="1"/>
      <c r="P154" s="2"/>
      <c r="Q154" s="2">
        <f>Zalaszentgrót!Q150+Pakod!Q102+Zalabér!Q101+Zalavég!Q103+Batyk!Q102</f>
        <v>2000</v>
      </c>
      <c r="R154" s="2">
        <f>Zalaszentgrót!R150+Pakod!R102+Zalabér!R101+Zalavég!R103+Batyk!R102</f>
        <v>0</v>
      </c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4" customFormat="1" ht="60" x14ac:dyDescent="0.25">
      <c r="A155" s="37">
        <v>102</v>
      </c>
      <c r="B155" s="31"/>
      <c r="C155" s="65" t="s">
        <v>112</v>
      </c>
      <c r="D155" s="66" t="s">
        <v>234</v>
      </c>
      <c r="E155" s="67" t="s">
        <v>144</v>
      </c>
      <c r="F155" s="67" t="s">
        <v>145</v>
      </c>
      <c r="G155" s="67" t="s">
        <v>146</v>
      </c>
      <c r="H155" s="35"/>
      <c r="I155" s="113" t="s">
        <v>207</v>
      </c>
      <c r="J155" s="115">
        <f t="shared" si="30"/>
        <v>2000</v>
      </c>
      <c r="K155" s="35"/>
      <c r="L155" s="105">
        <v>44927</v>
      </c>
      <c r="M155" s="105">
        <v>45291</v>
      </c>
      <c r="N155" s="59" t="s">
        <v>74</v>
      </c>
      <c r="O155" s="1"/>
      <c r="P155" s="2"/>
      <c r="Q155" s="2"/>
      <c r="R155" s="2">
        <f>Zalaszentgrót!R151+Pakod!R103+Zalabér!R102+Zalavég!R104+Batyk!R103</f>
        <v>2000</v>
      </c>
      <c r="S155" s="2">
        <f>Zalaszentgrót!S151+Pakod!S103+Zalabér!S102+Zalavég!S104+Batyk!S103</f>
        <v>0</v>
      </c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4" customFormat="1" ht="60" x14ac:dyDescent="0.25">
      <c r="A156" s="37">
        <v>108</v>
      </c>
      <c r="B156" s="31"/>
      <c r="C156" s="65" t="s">
        <v>113</v>
      </c>
      <c r="D156" s="66" t="s">
        <v>234</v>
      </c>
      <c r="E156" s="67" t="s">
        <v>144</v>
      </c>
      <c r="F156" s="67" t="s">
        <v>145</v>
      </c>
      <c r="G156" s="67" t="s">
        <v>146</v>
      </c>
      <c r="H156" s="35"/>
      <c r="I156" s="113" t="s">
        <v>207</v>
      </c>
      <c r="J156" s="115">
        <f t="shared" si="30"/>
        <v>2000</v>
      </c>
      <c r="K156" s="35"/>
      <c r="L156" s="105">
        <v>45292</v>
      </c>
      <c r="M156" s="105">
        <v>45657</v>
      </c>
      <c r="N156" s="59" t="s">
        <v>74</v>
      </c>
      <c r="O156" s="1"/>
      <c r="P156" s="2"/>
      <c r="Q156" s="2"/>
      <c r="R156" s="2"/>
      <c r="S156" s="120">
        <f>Zalaszentgrót!S152+Pakod!S104+Zalabér!S103+Zalavég!S105+Batyk!S104</f>
        <v>2000</v>
      </c>
      <c r="T156" s="3">
        <f>Zalaszentgrót!T152+Pakod!T104+Zalabér!T103+Zalavég!T105+Batyk!T104</f>
        <v>0</v>
      </c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4" customFormat="1" ht="60" x14ac:dyDescent="0.25">
      <c r="A157" s="37">
        <v>109</v>
      </c>
      <c r="B157" s="31"/>
      <c r="C157" s="65" t="s">
        <v>95</v>
      </c>
      <c r="D157" s="66" t="s">
        <v>234</v>
      </c>
      <c r="E157" s="67" t="s">
        <v>144</v>
      </c>
      <c r="F157" s="67" t="s">
        <v>145</v>
      </c>
      <c r="G157" s="67" t="s">
        <v>146</v>
      </c>
      <c r="H157" s="35"/>
      <c r="I157" s="113" t="s">
        <v>207</v>
      </c>
      <c r="J157" s="115">
        <f t="shared" si="30"/>
        <v>2000</v>
      </c>
      <c r="K157" s="35"/>
      <c r="L157" s="105">
        <v>45292</v>
      </c>
      <c r="M157" s="105">
        <v>45657</v>
      </c>
      <c r="N157" s="59" t="s">
        <v>74</v>
      </c>
      <c r="O157" s="1"/>
      <c r="P157" s="2"/>
      <c r="Q157" s="2"/>
      <c r="R157" s="2"/>
      <c r="S157" s="120">
        <f>Zalaszentgrót!S153+Pakod!S105+Zalabér!S104+Zalavég!S106+Batyk!S105</f>
        <v>2000</v>
      </c>
      <c r="T157" s="3">
        <f>Zalaszentgrót!T153+Pakod!T105+Zalabér!T104+Zalavég!T106+Batyk!T105</f>
        <v>0</v>
      </c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4" customFormat="1" ht="60" x14ac:dyDescent="0.25">
      <c r="A158" s="37">
        <v>145</v>
      </c>
      <c r="B158" s="31"/>
      <c r="C158" s="65" t="s">
        <v>114</v>
      </c>
      <c r="D158" s="66" t="s">
        <v>234</v>
      </c>
      <c r="E158" s="67" t="s">
        <v>144</v>
      </c>
      <c r="F158" s="67" t="s">
        <v>145</v>
      </c>
      <c r="G158" s="67" t="s">
        <v>146</v>
      </c>
      <c r="H158" s="35"/>
      <c r="I158" s="113" t="s">
        <v>207</v>
      </c>
      <c r="J158" s="115">
        <f t="shared" si="30"/>
        <v>2000</v>
      </c>
      <c r="K158" s="35"/>
      <c r="L158" s="105">
        <v>45658</v>
      </c>
      <c r="M158" s="105">
        <v>46022</v>
      </c>
      <c r="N158" s="59" t="s">
        <v>50</v>
      </c>
      <c r="O158" s="1"/>
      <c r="P158" s="2"/>
      <c r="Q158" s="2"/>
      <c r="R158" s="2"/>
      <c r="S158" s="2"/>
      <c r="T158" s="3">
        <f>Zalaszentgrót!T154+Pakod!T106+Zalabér!T105+Zalavég!T107+Batyk!T106</f>
        <v>2000</v>
      </c>
      <c r="U158" s="3">
        <f>Zalaszentgrót!U154+Pakod!U106+Zalabér!U105+Zalavég!U107+Batyk!U106</f>
        <v>0</v>
      </c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4" customFormat="1" ht="60" x14ac:dyDescent="0.25">
      <c r="A159" s="37">
        <v>146</v>
      </c>
      <c r="B159" s="31"/>
      <c r="C159" s="65" t="s">
        <v>101</v>
      </c>
      <c r="D159" s="66" t="s">
        <v>234</v>
      </c>
      <c r="E159" s="67" t="s">
        <v>144</v>
      </c>
      <c r="F159" s="67" t="s">
        <v>145</v>
      </c>
      <c r="G159" s="67" t="s">
        <v>146</v>
      </c>
      <c r="H159" s="35"/>
      <c r="I159" s="113" t="s">
        <v>207</v>
      </c>
      <c r="J159" s="115">
        <f t="shared" si="30"/>
        <v>2000</v>
      </c>
      <c r="K159" s="35"/>
      <c r="L159" s="105">
        <v>45658</v>
      </c>
      <c r="M159" s="105">
        <v>46022</v>
      </c>
      <c r="N159" s="59" t="s">
        <v>50</v>
      </c>
      <c r="O159" s="1"/>
      <c r="P159" s="2"/>
      <c r="Q159" s="2"/>
      <c r="R159" s="2"/>
      <c r="S159" s="2"/>
      <c r="T159" s="3">
        <f>Zalaszentgrót!T155+Pakod!T107+Zalabér!T106+Zalavég!T108+Batyk!T107</f>
        <v>2000</v>
      </c>
      <c r="U159" s="3">
        <f>Zalaszentgrót!U155+Pakod!U107+Zalabér!U106+Zalavég!U108+Batyk!U107</f>
        <v>0</v>
      </c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4" customFormat="1" ht="60" x14ac:dyDescent="0.25">
      <c r="A160" s="37">
        <v>147</v>
      </c>
      <c r="B160" s="31"/>
      <c r="C160" s="65" t="s">
        <v>67</v>
      </c>
      <c r="D160" s="66" t="s">
        <v>234</v>
      </c>
      <c r="E160" s="67" t="s">
        <v>144</v>
      </c>
      <c r="F160" s="67" t="s">
        <v>145</v>
      </c>
      <c r="G160" s="67" t="s">
        <v>146</v>
      </c>
      <c r="H160" s="35"/>
      <c r="I160" s="113" t="s">
        <v>207</v>
      </c>
      <c r="J160" s="115">
        <f>SUM(O160:AC160)</f>
        <v>3220</v>
      </c>
      <c r="K160" s="36"/>
      <c r="L160" s="105">
        <v>45658</v>
      </c>
      <c r="M160" s="105">
        <v>49309</v>
      </c>
      <c r="N160" s="38" t="s">
        <v>50</v>
      </c>
      <c r="O160" s="1"/>
      <c r="P160" s="2"/>
      <c r="Q160" s="2"/>
      <c r="R160" s="2"/>
      <c r="S160" s="2"/>
      <c r="T160" s="3">
        <f>Batyk!T108+Pakod!T108+Zalabér!T107+Zalaszentgrót!T156+Zalavég!T109</f>
        <v>322</v>
      </c>
      <c r="U160" s="3">
        <f>Batyk!U108+Pakod!U108+Zalabér!U107+Zalaszentgrót!U156+Zalavég!U109</f>
        <v>322</v>
      </c>
      <c r="V160" s="3">
        <f>Batyk!V108+Pakod!V108+Zalabér!V107+Zalaszentgrót!V156+Zalavég!V109</f>
        <v>322</v>
      </c>
      <c r="W160" s="3">
        <f>Batyk!W108+Pakod!W108+Zalabér!W107+Zalaszentgrót!W156+Zalavég!W109</f>
        <v>322</v>
      </c>
      <c r="X160" s="3">
        <f>Batyk!X108+Pakod!X108+Zalabér!X107+Zalaszentgrót!X156+Zalavég!X109</f>
        <v>322</v>
      </c>
      <c r="Y160" s="3">
        <f>Batyk!Y108+Pakod!Y108+Zalabér!Y107+Zalaszentgrót!Y156+Zalavég!Y109</f>
        <v>322</v>
      </c>
      <c r="Z160" s="3">
        <f>Batyk!Z108+Pakod!Z108+Zalabér!Z107+Zalaszentgrót!Z156+Zalavég!Z109</f>
        <v>322</v>
      </c>
      <c r="AA160" s="3">
        <f>Batyk!AA108+Pakod!AA108+Zalabér!AA107+Zalaszentgrót!AA156+Zalavég!AA109</f>
        <v>322</v>
      </c>
      <c r="AB160" s="3">
        <f>Batyk!AB108+Pakod!AB108+Zalabér!AB107+Zalaszentgrót!AB156+Zalavég!AB109</f>
        <v>322</v>
      </c>
      <c r="AC160" s="4">
        <f>Batyk!AC108+Pakod!AC108+Zalabér!AC107+Zalaszentgrót!AC156+Zalavég!AC109</f>
        <v>322</v>
      </c>
      <c r="AD160" s="27"/>
    </row>
    <row r="161" spans="1:30" s="64" customFormat="1" ht="60" x14ac:dyDescent="0.25">
      <c r="A161" s="37">
        <v>148</v>
      </c>
      <c r="B161" s="31"/>
      <c r="C161" s="65" t="s">
        <v>68</v>
      </c>
      <c r="D161" s="66" t="s">
        <v>234</v>
      </c>
      <c r="E161" s="67" t="s">
        <v>144</v>
      </c>
      <c r="F161" s="67" t="s">
        <v>145</v>
      </c>
      <c r="G161" s="67" t="s">
        <v>146</v>
      </c>
      <c r="H161" s="35"/>
      <c r="I161" s="113" t="s">
        <v>207</v>
      </c>
      <c r="J161" s="115">
        <f>SUM(O161:AC161)</f>
        <v>7220</v>
      </c>
      <c r="K161" s="36"/>
      <c r="L161" s="105">
        <v>45658</v>
      </c>
      <c r="M161" s="105">
        <v>49309</v>
      </c>
      <c r="N161" s="38" t="s">
        <v>50</v>
      </c>
      <c r="O161" s="1"/>
      <c r="P161" s="2"/>
      <c r="Q161" s="2"/>
      <c r="R161" s="2"/>
      <c r="S161" s="2"/>
      <c r="T161" s="3">
        <f>Batyk!T109+Pakod!T109+Zalabér!T108+Zalaszentgrót!T157+Zalavég!T110</f>
        <v>722</v>
      </c>
      <c r="U161" s="3">
        <f>Batyk!U109+Pakod!U109+Zalabér!U108+Zalaszentgrót!U157+Zalavég!U110</f>
        <v>722</v>
      </c>
      <c r="V161" s="3">
        <f>Batyk!V109+Pakod!V109+Zalabér!V108+Zalaszentgrót!V157+Zalavég!V110</f>
        <v>722</v>
      </c>
      <c r="W161" s="3">
        <f>Batyk!W109+Pakod!W109+Zalabér!W108+Zalaszentgrót!W157+Zalavég!W110</f>
        <v>722</v>
      </c>
      <c r="X161" s="3">
        <f>Batyk!X109+Pakod!X109+Zalabér!X108+Zalaszentgrót!X157+Zalavég!X110</f>
        <v>722</v>
      </c>
      <c r="Y161" s="3">
        <f>Batyk!Y109+Pakod!Y109+Zalabér!Y108+Zalaszentgrót!Y157+Zalavég!Y110</f>
        <v>722</v>
      </c>
      <c r="Z161" s="3">
        <f>Batyk!Z109+Pakod!Z109+Zalabér!Z108+Zalaszentgrót!Z157+Zalavég!Z110</f>
        <v>722</v>
      </c>
      <c r="AA161" s="3">
        <f>Batyk!AA109+Pakod!AA109+Zalabér!AA108+Zalaszentgrót!AA157+Zalavég!AA110</f>
        <v>722</v>
      </c>
      <c r="AB161" s="3">
        <f>Batyk!AB109+Pakod!AB109+Zalabér!AB108+Zalaszentgrót!AB157+Zalavég!AB110</f>
        <v>722</v>
      </c>
      <c r="AC161" s="4">
        <f>Batyk!AC109+Pakod!AC109+Zalabér!AC108+Zalaszentgrót!AC157+Zalavég!AC110</f>
        <v>722</v>
      </c>
      <c r="AD161" s="27"/>
    </row>
    <row r="162" spans="1:30" s="64" customFormat="1" ht="60" x14ac:dyDescent="0.25">
      <c r="A162" s="37">
        <v>149</v>
      </c>
      <c r="B162" s="31"/>
      <c r="C162" s="65" t="s">
        <v>69</v>
      </c>
      <c r="D162" s="66" t="s">
        <v>234</v>
      </c>
      <c r="E162" s="67" t="s">
        <v>144</v>
      </c>
      <c r="F162" s="67" t="s">
        <v>145</v>
      </c>
      <c r="G162" s="67" t="s">
        <v>146</v>
      </c>
      <c r="H162" s="35"/>
      <c r="I162" s="113" t="s">
        <v>207</v>
      </c>
      <c r="J162" s="115">
        <f t="shared" ref="J162" si="31">SUM(O162:AC162)</f>
        <v>6350</v>
      </c>
      <c r="K162" s="36"/>
      <c r="L162" s="105">
        <v>45658</v>
      </c>
      <c r="M162" s="105">
        <v>49309</v>
      </c>
      <c r="N162" s="38" t="s">
        <v>50</v>
      </c>
      <c r="O162" s="1"/>
      <c r="P162" s="2"/>
      <c r="Q162" s="2"/>
      <c r="R162" s="2"/>
      <c r="S162" s="2"/>
      <c r="T162" s="3">
        <f>Batyk!T110+Pakod!T110+Zalabér!T109+Zalaszentgrót!T158+Zalavég!T111</f>
        <v>635</v>
      </c>
      <c r="U162" s="3">
        <f>Batyk!U110+Pakod!U110+Zalabér!U109+Zalaszentgrót!U158+Zalavég!U111</f>
        <v>635</v>
      </c>
      <c r="V162" s="3">
        <f>Batyk!V110+Pakod!V110+Zalabér!V109+Zalaszentgrót!V158+Zalavég!V111</f>
        <v>635</v>
      </c>
      <c r="W162" s="3">
        <f>Batyk!W110+Pakod!W110+Zalabér!W109+Zalaszentgrót!W158+Zalavég!W111</f>
        <v>635</v>
      </c>
      <c r="X162" s="3">
        <f>Batyk!X110+Pakod!X110+Zalabér!X109+Zalaszentgrót!X158+Zalavég!X111</f>
        <v>635</v>
      </c>
      <c r="Y162" s="3">
        <f>Batyk!Y110+Pakod!Y110+Zalabér!Y109+Zalaszentgrót!Y158+Zalavég!Y111</f>
        <v>635</v>
      </c>
      <c r="Z162" s="3">
        <f>Batyk!Z110+Pakod!Z110+Zalabér!Z109+Zalaszentgrót!Z158+Zalavég!Z111</f>
        <v>635</v>
      </c>
      <c r="AA162" s="3">
        <f>Batyk!AA110+Pakod!AA110+Zalabér!AA109+Zalaszentgrót!AA158+Zalavég!AA111</f>
        <v>635</v>
      </c>
      <c r="AB162" s="3">
        <f>Batyk!AB110+Pakod!AB110+Zalabér!AB109+Zalaszentgrót!AB158+Zalavég!AB111</f>
        <v>635</v>
      </c>
      <c r="AC162" s="4">
        <f>Batyk!AC110+Pakod!AC110+Zalabér!AC109+Zalaszentgrót!AC158+Zalavég!AC111</f>
        <v>635</v>
      </c>
      <c r="AD162" s="27"/>
    </row>
    <row r="163" spans="1:30" s="64" customFormat="1" ht="60" x14ac:dyDescent="0.25">
      <c r="A163" s="37">
        <v>150</v>
      </c>
      <c r="B163" s="31"/>
      <c r="C163" s="65" t="s">
        <v>66</v>
      </c>
      <c r="D163" s="66" t="s">
        <v>234</v>
      </c>
      <c r="E163" s="67" t="s">
        <v>144</v>
      </c>
      <c r="F163" s="67" t="s">
        <v>145</v>
      </c>
      <c r="G163" s="67" t="s">
        <v>146</v>
      </c>
      <c r="H163" s="35"/>
      <c r="I163" s="113" t="s">
        <v>207</v>
      </c>
      <c r="J163" s="115">
        <f t="shared" ref="J163" si="32">SUM(O163:AC163)</f>
        <v>18164</v>
      </c>
      <c r="K163" s="36"/>
      <c r="L163" s="105">
        <v>45658</v>
      </c>
      <c r="M163" s="105">
        <v>49309</v>
      </c>
      <c r="N163" s="38" t="s">
        <v>50</v>
      </c>
      <c r="O163" s="1"/>
      <c r="P163" s="2"/>
      <c r="Q163" s="2"/>
      <c r="R163" s="2"/>
      <c r="S163" s="2"/>
      <c r="T163" s="3">
        <f>Batyk!T111+Pakod!T111+Zalabér!T110+Zalaszentgrót!T159+Zalavég!T112</f>
        <v>1817</v>
      </c>
      <c r="U163" s="3">
        <f>Batyk!U111+Pakod!U111+Zalabér!U110+Zalaszentgrót!U159+Zalavég!U112</f>
        <v>1816</v>
      </c>
      <c r="V163" s="3">
        <f>Batyk!V111+Pakod!V111+Zalabér!V110+Zalaszentgrót!V159+Zalavég!V112</f>
        <v>1817</v>
      </c>
      <c r="W163" s="3">
        <f>Batyk!W111+Pakod!W111+Zalabér!W110+Zalaszentgrót!W159+Zalavég!W112</f>
        <v>1816</v>
      </c>
      <c r="X163" s="3">
        <f>Batyk!X111+Pakod!X111+Zalabér!X110+Zalaszentgrót!X159+Zalavég!X112</f>
        <v>1816</v>
      </c>
      <c r="Y163" s="3">
        <f>Batyk!Y111+Pakod!Y111+Zalabér!Y110+Zalaszentgrót!Y159+Zalavég!Y112</f>
        <v>1816</v>
      </c>
      <c r="Z163" s="3">
        <f>Batyk!Z111+Pakod!Z111+Zalabér!Z110+Zalaszentgrót!Z159+Zalavég!Z112</f>
        <v>1816</v>
      </c>
      <c r="AA163" s="3">
        <f>Batyk!AA111+Pakod!AA111+Zalabér!AA110+Zalaszentgrót!AA159+Zalavég!AA112</f>
        <v>1817</v>
      </c>
      <c r="AB163" s="3">
        <f>Batyk!AB111+Pakod!AB111+Zalabér!AB110+Zalaszentgrót!AB159+Zalavég!AB112</f>
        <v>1817</v>
      </c>
      <c r="AC163" s="4">
        <f>Batyk!AC111+Pakod!AC111+Zalabér!AC110+Zalaszentgrót!AC159+Zalavég!AC112</f>
        <v>1816</v>
      </c>
      <c r="AD163" s="27"/>
    </row>
    <row r="164" spans="1:30" s="64" customFormat="1" ht="60" x14ac:dyDescent="0.25">
      <c r="A164" s="37">
        <v>151</v>
      </c>
      <c r="B164" s="31"/>
      <c r="C164" s="65" t="s">
        <v>70</v>
      </c>
      <c r="D164" s="66" t="s">
        <v>234</v>
      </c>
      <c r="E164" s="67" t="s">
        <v>144</v>
      </c>
      <c r="F164" s="67" t="s">
        <v>145</v>
      </c>
      <c r="G164" s="67" t="s">
        <v>146</v>
      </c>
      <c r="H164" s="35"/>
      <c r="I164" s="113" t="s">
        <v>207</v>
      </c>
      <c r="J164" s="115">
        <f t="shared" ref="J164" si="33">SUM(O164:AC164)</f>
        <v>3612</v>
      </c>
      <c r="K164" s="36"/>
      <c r="L164" s="105">
        <v>45658</v>
      </c>
      <c r="M164" s="105">
        <v>49309</v>
      </c>
      <c r="N164" s="38" t="s">
        <v>50</v>
      </c>
      <c r="O164" s="1"/>
      <c r="P164" s="2"/>
      <c r="Q164" s="2"/>
      <c r="R164" s="2"/>
      <c r="S164" s="2"/>
      <c r="T164" s="3">
        <f>Batyk!T112+Pakod!T112+Zalabér!T111+Zalaszentgrót!T160+Zalavég!T113</f>
        <v>361</v>
      </c>
      <c r="U164" s="3">
        <f>Batyk!U112+Pakod!U112+Zalabér!U111+Zalaszentgrót!U160+Zalavég!U113</f>
        <v>361</v>
      </c>
      <c r="V164" s="3">
        <f>Batyk!V112+Pakod!V112+Zalabér!V111+Zalaszentgrót!V160+Zalavég!V113</f>
        <v>362</v>
      </c>
      <c r="W164" s="3">
        <f>Batyk!W112+Pakod!W112+Zalabér!W111+Zalaszentgrót!W160+Zalavég!W113</f>
        <v>361</v>
      </c>
      <c r="X164" s="3">
        <f>Batyk!X112+Pakod!X112+Zalabér!X111+Zalaszentgrót!X160+Zalavég!X113</f>
        <v>361</v>
      </c>
      <c r="Y164" s="3">
        <f>Batyk!Y112+Pakod!Y112+Zalabér!Y111+Zalaszentgrót!Y160+Zalavég!Y113</f>
        <v>361</v>
      </c>
      <c r="Z164" s="3">
        <f>Batyk!Z112+Pakod!Z112+Zalabér!Z111+Zalaszentgrót!Z160+Zalavég!Z113</f>
        <v>362</v>
      </c>
      <c r="AA164" s="3">
        <f>Batyk!AA112+Pakod!AA112+Zalabér!AA111+Zalaszentgrót!AA160+Zalavég!AA113</f>
        <v>361</v>
      </c>
      <c r="AB164" s="3">
        <f>Batyk!AB112+Pakod!AB112+Zalabér!AB111+Zalaszentgrót!AB160+Zalavég!AB113</f>
        <v>361</v>
      </c>
      <c r="AC164" s="4">
        <f>Batyk!AC112+Pakod!AC112+Zalabér!AC111+Zalaszentgrót!AC160+Zalavég!AC113</f>
        <v>361</v>
      </c>
      <c r="AD164" s="27"/>
    </row>
    <row r="165" spans="1:30" s="64" customFormat="1" ht="60" x14ac:dyDescent="0.25">
      <c r="A165" s="37">
        <v>156</v>
      </c>
      <c r="B165" s="31"/>
      <c r="C165" s="65" t="s">
        <v>115</v>
      </c>
      <c r="D165" s="66" t="s">
        <v>234</v>
      </c>
      <c r="E165" s="67" t="s">
        <v>144</v>
      </c>
      <c r="F165" s="67" t="s">
        <v>145</v>
      </c>
      <c r="G165" s="67" t="s">
        <v>146</v>
      </c>
      <c r="H165" s="35"/>
      <c r="I165" s="113" t="s">
        <v>207</v>
      </c>
      <c r="J165" s="115">
        <f t="shared" si="30"/>
        <v>2000</v>
      </c>
      <c r="K165" s="35"/>
      <c r="L165" s="105">
        <v>46023</v>
      </c>
      <c r="M165" s="105">
        <v>46387</v>
      </c>
      <c r="N165" s="59" t="s">
        <v>50</v>
      </c>
      <c r="O165" s="1"/>
      <c r="P165" s="2"/>
      <c r="Q165" s="2"/>
      <c r="R165" s="2"/>
      <c r="S165" s="2"/>
      <c r="T165" s="3"/>
      <c r="U165" s="3">
        <f>Zalaszentgrót!U161+Pakod!U113+Zalabér!U112+Zalavég!U114+Batyk!U113</f>
        <v>2000</v>
      </c>
      <c r="V165" s="3">
        <f>Zalaszentgrót!V161+Pakod!V113+Zalabér!V112+Zalavég!V114+Batyk!V113</f>
        <v>0</v>
      </c>
      <c r="W165" s="3"/>
      <c r="X165" s="3"/>
      <c r="Y165" s="3"/>
      <c r="Z165" s="3"/>
      <c r="AA165" s="3"/>
      <c r="AB165" s="3"/>
      <c r="AC165" s="4"/>
      <c r="AD165" s="27"/>
    </row>
    <row r="166" spans="1:30" s="64" customFormat="1" ht="60" x14ac:dyDescent="0.25">
      <c r="A166" s="37">
        <v>157</v>
      </c>
      <c r="B166" s="31"/>
      <c r="C166" s="65" t="s">
        <v>116</v>
      </c>
      <c r="D166" s="66" t="s">
        <v>234</v>
      </c>
      <c r="E166" s="67" t="s">
        <v>144</v>
      </c>
      <c r="F166" s="67" t="s">
        <v>145</v>
      </c>
      <c r="G166" s="67" t="s">
        <v>146</v>
      </c>
      <c r="H166" s="35"/>
      <c r="I166" s="113" t="s">
        <v>207</v>
      </c>
      <c r="J166" s="115">
        <f t="shared" si="30"/>
        <v>2000</v>
      </c>
      <c r="K166" s="35"/>
      <c r="L166" s="105">
        <v>46023</v>
      </c>
      <c r="M166" s="105">
        <v>46387</v>
      </c>
      <c r="N166" s="59" t="s">
        <v>50</v>
      </c>
      <c r="O166" s="1"/>
      <c r="P166" s="2"/>
      <c r="Q166" s="2"/>
      <c r="R166" s="2"/>
      <c r="S166" s="2"/>
      <c r="T166" s="3"/>
      <c r="U166" s="3">
        <f>Zalaszentgrót!U162+Pakod!U114+Zalabér!U113+Zalavég!U115+Batyk!U114</f>
        <v>2000</v>
      </c>
      <c r="V166" s="3">
        <f>Zalaszentgrót!V162+Pakod!V114+Zalabér!V113+Zalavég!V115+Batyk!V114</f>
        <v>0</v>
      </c>
      <c r="W166" s="3"/>
      <c r="X166" s="3"/>
      <c r="Y166" s="3"/>
      <c r="Z166" s="3"/>
      <c r="AA166" s="3"/>
      <c r="AB166" s="3"/>
      <c r="AC166" s="4"/>
      <c r="AD166" s="27"/>
    </row>
    <row r="167" spans="1:30" s="64" customFormat="1" ht="60" x14ac:dyDescent="0.25">
      <c r="A167" s="37">
        <v>158</v>
      </c>
      <c r="B167" s="31"/>
      <c r="C167" s="65" t="s">
        <v>117</v>
      </c>
      <c r="D167" s="66" t="s">
        <v>234</v>
      </c>
      <c r="E167" s="67" t="s">
        <v>144</v>
      </c>
      <c r="F167" s="67" t="s">
        <v>145</v>
      </c>
      <c r="G167" s="67" t="s">
        <v>146</v>
      </c>
      <c r="H167" s="35"/>
      <c r="I167" s="113" t="s">
        <v>207</v>
      </c>
      <c r="J167" s="115">
        <f t="shared" ref="J167:J173" si="34">SUM(O167:AB167)</f>
        <v>2000</v>
      </c>
      <c r="K167" s="35"/>
      <c r="L167" s="105">
        <v>46023</v>
      </c>
      <c r="M167" s="105">
        <v>46387</v>
      </c>
      <c r="N167" s="59" t="s">
        <v>50</v>
      </c>
      <c r="O167" s="1"/>
      <c r="P167" s="2"/>
      <c r="Q167" s="2"/>
      <c r="R167" s="2"/>
      <c r="S167" s="2"/>
      <c r="T167" s="3"/>
      <c r="U167" s="3">
        <f>Zalaszentgrót!U163+Pakod!U115+Zalabér!U114+Zalavég!U116+Batyk!U115</f>
        <v>2000</v>
      </c>
      <c r="V167" s="3">
        <f>Zalaszentgrót!V163+Pakod!V115+Zalabér!V114+Zalavég!V116+Batyk!V115</f>
        <v>0</v>
      </c>
      <c r="W167" s="3"/>
      <c r="X167" s="3"/>
      <c r="Y167" s="3"/>
      <c r="Z167" s="3"/>
      <c r="AA167" s="3"/>
      <c r="AB167" s="3"/>
      <c r="AC167" s="4"/>
      <c r="AD167" s="27"/>
    </row>
    <row r="168" spans="1:30" s="64" customFormat="1" ht="60" x14ac:dyDescent="0.25">
      <c r="A168" s="37">
        <v>159</v>
      </c>
      <c r="B168" s="31"/>
      <c r="C168" s="65" t="s">
        <v>118</v>
      </c>
      <c r="D168" s="66" t="s">
        <v>234</v>
      </c>
      <c r="E168" s="67" t="s">
        <v>144</v>
      </c>
      <c r="F168" s="67" t="s">
        <v>145</v>
      </c>
      <c r="G168" s="67" t="s">
        <v>146</v>
      </c>
      <c r="H168" s="35"/>
      <c r="I168" s="113" t="s">
        <v>207</v>
      </c>
      <c r="J168" s="115">
        <f t="shared" si="34"/>
        <v>2000</v>
      </c>
      <c r="K168" s="35"/>
      <c r="L168" s="105">
        <v>46023</v>
      </c>
      <c r="M168" s="105">
        <v>46387</v>
      </c>
      <c r="N168" s="59" t="s">
        <v>50</v>
      </c>
      <c r="O168" s="1"/>
      <c r="P168" s="2"/>
      <c r="Q168" s="2"/>
      <c r="R168" s="2"/>
      <c r="S168" s="2"/>
      <c r="T168" s="3"/>
      <c r="U168" s="3">
        <f>Zalaszentgrót!U164+Pakod!U116+Zalabér!U115+Zalavég!U117+Batyk!U116</f>
        <v>2000</v>
      </c>
      <c r="V168" s="3">
        <f>Zalaszentgrót!V164+Pakod!V116+Zalabér!V115+Zalavég!V117+Batyk!V116</f>
        <v>0</v>
      </c>
      <c r="W168" s="3"/>
      <c r="X168" s="3"/>
      <c r="Y168" s="3"/>
      <c r="Z168" s="3"/>
      <c r="AA168" s="3"/>
      <c r="AB168" s="3"/>
      <c r="AC168" s="4"/>
      <c r="AD168" s="27"/>
    </row>
    <row r="169" spans="1:30" s="64" customFormat="1" ht="60" x14ac:dyDescent="0.25">
      <c r="A169" s="37">
        <v>161</v>
      </c>
      <c r="B169" s="31"/>
      <c r="C169" s="65" t="s">
        <v>122</v>
      </c>
      <c r="D169" s="66" t="s">
        <v>234</v>
      </c>
      <c r="E169" s="67" t="s">
        <v>144</v>
      </c>
      <c r="F169" s="67" t="s">
        <v>145</v>
      </c>
      <c r="G169" s="67" t="s">
        <v>146</v>
      </c>
      <c r="H169" s="35"/>
      <c r="I169" s="113" t="s">
        <v>207</v>
      </c>
      <c r="J169" s="115">
        <f t="shared" si="34"/>
        <v>2045</v>
      </c>
      <c r="K169" s="35"/>
      <c r="L169" s="105">
        <v>46388</v>
      </c>
      <c r="M169" s="105">
        <v>46752</v>
      </c>
      <c r="N169" s="59" t="s">
        <v>50</v>
      </c>
      <c r="O169" s="1"/>
      <c r="P169" s="2"/>
      <c r="Q169" s="2"/>
      <c r="R169" s="2"/>
      <c r="S169" s="2"/>
      <c r="T169" s="3"/>
      <c r="U169" s="3"/>
      <c r="V169" s="3">
        <f>Batyk!V117+Pakod!V117+Zalabér!V116+Zalaszentgrót!V165+Zalavég!V118</f>
        <v>2045</v>
      </c>
      <c r="W169" s="3">
        <f>Zalaszentgrót!W165</f>
        <v>0</v>
      </c>
      <c r="X169" s="3"/>
      <c r="Y169" s="3"/>
      <c r="Z169" s="3"/>
      <c r="AA169" s="3"/>
      <c r="AB169" s="3"/>
      <c r="AC169" s="4"/>
      <c r="AD169" s="27"/>
    </row>
    <row r="170" spans="1:30" s="64" customFormat="1" ht="60" x14ac:dyDescent="0.25">
      <c r="A170" s="37">
        <v>162</v>
      </c>
      <c r="B170" s="31"/>
      <c r="C170" s="65" t="s">
        <v>108</v>
      </c>
      <c r="D170" s="66" t="s">
        <v>234</v>
      </c>
      <c r="E170" s="67" t="s">
        <v>144</v>
      </c>
      <c r="F170" s="67" t="s">
        <v>145</v>
      </c>
      <c r="G170" s="67" t="s">
        <v>146</v>
      </c>
      <c r="H170" s="35"/>
      <c r="I170" s="113" t="s">
        <v>207</v>
      </c>
      <c r="J170" s="115">
        <f t="shared" si="34"/>
        <v>2045</v>
      </c>
      <c r="K170" s="35"/>
      <c r="L170" s="105">
        <v>46388</v>
      </c>
      <c r="M170" s="105">
        <v>46752</v>
      </c>
      <c r="N170" s="59" t="s">
        <v>50</v>
      </c>
      <c r="O170" s="1"/>
      <c r="P170" s="2"/>
      <c r="Q170" s="2"/>
      <c r="R170" s="2"/>
      <c r="S170" s="2"/>
      <c r="T170" s="3"/>
      <c r="U170" s="3"/>
      <c r="V170" s="3">
        <f>Batyk!V118+Pakod!V118+Zalabér!V117+Zalaszentgrót!V166+Zalavég!V119</f>
        <v>2045</v>
      </c>
      <c r="W170" s="3">
        <f>Zalaszentgrót!W166</f>
        <v>0</v>
      </c>
      <c r="X170" s="3"/>
      <c r="Y170" s="3"/>
      <c r="Z170" s="3"/>
      <c r="AA170" s="3"/>
      <c r="AB170" s="3"/>
      <c r="AC170" s="4"/>
      <c r="AD170" s="27"/>
    </row>
    <row r="171" spans="1:30" s="64" customFormat="1" ht="60" x14ac:dyDescent="0.25">
      <c r="A171" s="37">
        <v>169</v>
      </c>
      <c r="B171" s="31"/>
      <c r="C171" s="65" t="s">
        <v>125</v>
      </c>
      <c r="D171" s="66" t="s">
        <v>234</v>
      </c>
      <c r="E171" s="67" t="s">
        <v>144</v>
      </c>
      <c r="F171" s="67" t="s">
        <v>145</v>
      </c>
      <c r="G171" s="67" t="s">
        <v>146</v>
      </c>
      <c r="H171" s="35"/>
      <c r="I171" s="113" t="s">
        <v>207</v>
      </c>
      <c r="J171" s="115">
        <f t="shared" si="34"/>
        <v>2045</v>
      </c>
      <c r="K171" s="35"/>
      <c r="L171" s="105">
        <v>47119</v>
      </c>
      <c r="M171" s="105">
        <v>47483</v>
      </c>
      <c r="N171" s="59" t="s">
        <v>50</v>
      </c>
      <c r="O171" s="1"/>
      <c r="P171" s="2"/>
      <c r="Q171" s="2"/>
      <c r="R171" s="2"/>
      <c r="S171" s="2"/>
      <c r="T171" s="3"/>
      <c r="U171" s="3"/>
      <c r="V171" s="3">
        <f>Batyk!V119+Pakod!V119+Zalabér!V118+Zalaszentgrót!V167+Zalavég!V120</f>
        <v>0</v>
      </c>
      <c r="W171" s="3">
        <f>Batyk!W119+Pakod!W119+Zalabér!W118+Zalaszentgrót!W167+Zalavég!W120</f>
        <v>0</v>
      </c>
      <c r="X171" s="3">
        <f>Batyk!X119+Pakod!X119+Zalabér!X118+Zalaszentgrót!X167+Zalavég!X120</f>
        <v>2045</v>
      </c>
      <c r="Y171" s="3">
        <f>Batyk!Y119+Pakod!Y119+Zalabér!Y118+Zalaszentgrót!Y167+Zalavég!Y120</f>
        <v>0</v>
      </c>
      <c r="Z171" s="3">
        <f>Batyk!Z119+Pakod!Z119+Zalabér!Z118+Zalaszentgrót!Z167+Zalavég!Z120</f>
        <v>0</v>
      </c>
      <c r="AA171" s="3">
        <f>Batyk!AA119+Pakod!AA119+Zalabér!AA118+Zalaszentgrót!AA167+Zalavég!AA120</f>
        <v>0</v>
      </c>
      <c r="AB171" s="3">
        <f>Batyk!AB119+Pakod!AB119+Zalabér!AB118+Zalaszentgrót!AB167+Zalavég!AB120</f>
        <v>0</v>
      </c>
      <c r="AC171" s="4"/>
      <c r="AD171" s="27"/>
    </row>
    <row r="172" spans="1:30" s="64" customFormat="1" ht="60" x14ac:dyDescent="0.25">
      <c r="A172" s="37">
        <v>173</v>
      </c>
      <c r="B172" s="31"/>
      <c r="C172" s="65" t="s">
        <v>126</v>
      </c>
      <c r="D172" s="66" t="s">
        <v>234</v>
      </c>
      <c r="E172" s="67" t="s">
        <v>144</v>
      </c>
      <c r="F172" s="67" t="s">
        <v>145</v>
      </c>
      <c r="G172" s="67" t="s">
        <v>146</v>
      </c>
      <c r="H172" s="35"/>
      <c r="I172" s="113" t="s">
        <v>207</v>
      </c>
      <c r="J172" s="115">
        <f t="shared" si="34"/>
        <v>2000</v>
      </c>
      <c r="K172" s="35"/>
      <c r="L172" s="105">
        <v>47484</v>
      </c>
      <c r="M172" s="105">
        <v>47848</v>
      </c>
      <c r="N172" s="59" t="s">
        <v>50</v>
      </c>
      <c r="O172" s="1"/>
      <c r="P172" s="2"/>
      <c r="Q172" s="2"/>
      <c r="R172" s="2"/>
      <c r="S172" s="2"/>
      <c r="T172" s="3"/>
      <c r="U172" s="3"/>
      <c r="V172" s="3"/>
      <c r="W172" s="3"/>
      <c r="X172" s="3"/>
      <c r="Y172" s="3">
        <f>Batyk!Y120+Pakod!Y120+Zalabér!Y119+Zalaszentgrót!Y168+Zalavég!Y121</f>
        <v>2000</v>
      </c>
      <c r="Z172" s="3"/>
      <c r="AA172" s="3"/>
      <c r="AB172" s="3"/>
      <c r="AC172" s="4"/>
      <c r="AD172" s="27"/>
    </row>
    <row r="173" spans="1:30" s="64" customFormat="1" ht="60" x14ac:dyDescent="0.25">
      <c r="A173" s="37">
        <v>176</v>
      </c>
      <c r="B173" s="31"/>
      <c r="C173" s="65" t="s">
        <v>127</v>
      </c>
      <c r="D173" s="66" t="s">
        <v>234</v>
      </c>
      <c r="E173" s="67" t="s">
        <v>144</v>
      </c>
      <c r="F173" s="67" t="s">
        <v>145</v>
      </c>
      <c r="G173" s="67" t="s">
        <v>146</v>
      </c>
      <c r="H173" s="35"/>
      <c r="I173" s="113" t="s">
        <v>66</v>
      </c>
      <c r="J173" s="115">
        <f t="shared" si="34"/>
        <v>4000</v>
      </c>
      <c r="K173" s="35"/>
      <c r="L173" s="105">
        <v>47849</v>
      </c>
      <c r="M173" s="105">
        <v>48579</v>
      </c>
      <c r="N173" s="59" t="s">
        <v>50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/>
      <c r="Z173" s="3">
        <f>Zalaszentgrót!Z169</f>
        <v>2000</v>
      </c>
      <c r="AA173" s="3">
        <f>Zalaszentgrót!AA169</f>
        <v>2000</v>
      </c>
      <c r="AB173" s="3"/>
      <c r="AC173" s="4"/>
      <c r="AD173" s="27"/>
    </row>
    <row r="174" spans="1:30" s="64" customFormat="1" x14ac:dyDescent="0.25">
      <c r="A174" s="122"/>
      <c r="B174" s="31" t="s">
        <v>192</v>
      </c>
      <c r="C174" s="65"/>
      <c r="D174" s="68"/>
      <c r="E174" s="67"/>
      <c r="F174" s="67"/>
      <c r="G174" s="67"/>
      <c r="H174" s="35"/>
      <c r="I174" s="113"/>
      <c r="J174" s="115">
        <f>SUM(J12:J173)</f>
        <v>895345</v>
      </c>
      <c r="K174" s="36"/>
      <c r="L174" s="105"/>
      <c r="M174" s="105"/>
      <c r="N174" s="38"/>
      <c r="O174" s="1"/>
      <c r="P174" s="2"/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25"/>
      <c r="AD174" s="27"/>
    </row>
    <row r="175" spans="1:30" x14ac:dyDescent="0.25">
      <c r="A175" s="138" t="s">
        <v>7</v>
      </c>
      <c r="B175" s="139"/>
      <c r="C175" s="139"/>
      <c r="D175" s="55"/>
      <c r="E175" s="55"/>
      <c r="F175" s="55"/>
      <c r="G175" s="55"/>
      <c r="H175" s="55"/>
      <c r="I175" s="118"/>
      <c r="J175" s="140"/>
      <c r="K175" s="72"/>
      <c r="L175" s="141"/>
      <c r="M175" s="141"/>
      <c r="N175" s="72"/>
      <c r="O175" s="21"/>
      <c r="P175" s="120"/>
      <c r="Q175" s="120"/>
      <c r="R175" s="120"/>
      <c r="S175" s="120"/>
      <c r="T175" s="20"/>
      <c r="U175" s="20"/>
      <c r="V175" s="20"/>
      <c r="W175" s="20"/>
      <c r="X175" s="20"/>
      <c r="Y175" s="20"/>
      <c r="Z175" s="20"/>
      <c r="AA175" s="20"/>
      <c r="AB175" s="20"/>
      <c r="AC175" s="22"/>
    </row>
    <row r="176" spans="1:30" x14ac:dyDescent="0.25">
      <c r="A176" s="71"/>
      <c r="B176" s="72"/>
      <c r="C176" s="29" t="s">
        <v>20</v>
      </c>
      <c r="D176" s="29" t="s">
        <v>13</v>
      </c>
      <c r="E176" s="71"/>
      <c r="F176" s="71"/>
      <c r="G176" s="71"/>
      <c r="H176" s="73"/>
      <c r="I176" s="118"/>
      <c r="J176" s="73"/>
      <c r="K176" s="74"/>
      <c r="L176" s="106"/>
      <c r="M176" s="107"/>
      <c r="N176" s="72"/>
      <c r="O176" s="21"/>
      <c r="P176" s="120"/>
      <c r="Q176" s="120"/>
      <c r="R176" s="120"/>
      <c r="S176" s="120"/>
      <c r="T176" s="20"/>
      <c r="U176" s="20"/>
      <c r="V176" s="20"/>
      <c r="W176" s="20"/>
      <c r="X176" s="20"/>
      <c r="Y176" s="20"/>
      <c r="Z176" s="20"/>
      <c r="AA176" s="20"/>
      <c r="AB176" s="20"/>
      <c r="AC176" s="22"/>
    </row>
    <row r="177" spans="1:29" x14ac:dyDescent="0.25">
      <c r="A177" s="121"/>
      <c r="B177" s="41" t="s">
        <v>8</v>
      </c>
      <c r="C177" s="42"/>
      <c r="D177" s="42"/>
      <c r="E177" s="42"/>
      <c r="F177" s="42"/>
      <c r="G177" s="42"/>
      <c r="H177" s="43"/>
      <c r="I177" s="116"/>
      <c r="J177" s="111"/>
      <c r="K177" s="44"/>
      <c r="L177" s="108"/>
      <c r="M177" s="109"/>
      <c r="N177" s="44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1"/>
    </row>
    <row r="178" spans="1:29" x14ac:dyDescent="0.25">
      <c r="A178" s="110"/>
      <c r="B178" s="49" t="s">
        <v>1</v>
      </c>
      <c r="C178" s="44"/>
      <c r="D178" s="44"/>
      <c r="E178" s="44"/>
      <c r="F178" s="44"/>
      <c r="G178" s="44"/>
      <c r="H178" s="43"/>
      <c r="I178" s="117"/>
      <c r="J178" s="111"/>
      <c r="K178" s="50"/>
      <c r="L178" s="108"/>
      <c r="M178" s="109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1"/>
    </row>
    <row r="179" spans="1:29" ht="45" x14ac:dyDescent="0.25">
      <c r="A179" s="37">
        <v>12</v>
      </c>
      <c r="B179" s="31"/>
      <c r="C179" s="75" t="s">
        <v>76</v>
      </c>
      <c r="D179" s="32" t="s">
        <v>177</v>
      </c>
      <c r="E179" s="18" t="s">
        <v>178</v>
      </c>
      <c r="F179" s="53" t="s">
        <v>147</v>
      </c>
      <c r="G179" s="76" t="s">
        <v>148</v>
      </c>
      <c r="H179" s="35"/>
      <c r="I179" s="113" t="s">
        <v>66</v>
      </c>
      <c r="J179" s="115">
        <f>SUM(O179:AC179)</f>
        <v>60091</v>
      </c>
      <c r="K179" s="35"/>
      <c r="L179" s="105">
        <v>44197</v>
      </c>
      <c r="M179" s="105">
        <v>45657</v>
      </c>
      <c r="N179" s="38" t="s">
        <v>74</v>
      </c>
      <c r="O179" s="1"/>
      <c r="P179" s="2">
        <f>Zalaszentgrót!P175</f>
        <v>15023</v>
      </c>
      <c r="Q179" s="2">
        <f>Zalaszentgrót!Q175</f>
        <v>15023</v>
      </c>
      <c r="R179" s="2">
        <f>Zalaszentgrót!R175</f>
        <v>15022</v>
      </c>
      <c r="S179" s="2">
        <f>Zalaszentgrót!S175</f>
        <v>15023</v>
      </c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45" x14ac:dyDescent="0.25">
      <c r="A180" s="37">
        <v>110</v>
      </c>
      <c r="B180" s="31"/>
      <c r="C180" s="75" t="s">
        <v>76</v>
      </c>
      <c r="D180" s="32" t="s">
        <v>177</v>
      </c>
      <c r="E180" s="18" t="s">
        <v>178</v>
      </c>
      <c r="F180" s="53" t="s">
        <v>147</v>
      </c>
      <c r="G180" s="76" t="s">
        <v>148</v>
      </c>
      <c r="H180" s="35"/>
      <c r="I180" s="113" t="s">
        <v>66</v>
      </c>
      <c r="J180" s="115">
        <f>SUM(O180:AC180)</f>
        <v>113100</v>
      </c>
      <c r="K180" s="35"/>
      <c r="L180" s="105">
        <v>45658</v>
      </c>
      <c r="M180" s="105">
        <v>49309</v>
      </c>
      <c r="N180" s="38" t="s">
        <v>50</v>
      </c>
      <c r="O180" s="1"/>
      <c r="P180" s="2"/>
      <c r="Q180" s="2"/>
      <c r="R180" s="2"/>
      <c r="S180" s="2"/>
      <c r="T180" s="3">
        <f>Zalaszentgrót!T176</f>
        <v>11310</v>
      </c>
      <c r="U180" s="3">
        <f>Zalaszentgrót!U176</f>
        <v>11310</v>
      </c>
      <c r="V180" s="3">
        <f>Zalaszentgrót!V176</f>
        <v>11310</v>
      </c>
      <c r="W180" s="3">
        <f>Zalaszentgrót!W176</f>
        <v>11310</v>
      </c>
      <c r="X180" s="3">
        <f>Zalaszentgrót!X176</f>
        <v>11310</v>
      </c>
      <c r="Y180" s="3">
        <f>Zalaszentgrót!Y176</f>
        <v>11310</v>
      </c>
      <c r="Z180" s="3">
        <f>Zalaszentgrót!Z176</f>
        <v>11310</v>
      </c>
      <c r="AA180" s="3">
        <f>Zalaszentgrót!AA176</f>
        <v>11310</v>
      </c>
      <c r="AB180" s="3">
        <f>Zalaszentgrót!AB176</f>
        <v>11310</v>
      </c>
      <c r="AC180" s="4">
        <f>Zalaszentgrót!AC176</f>
        <v>11310</v>
      </c>
    </row>
    <row r="181" spans="1:29" ht="45" x14ac:dyDescent="0.25">
      <c r="A181" s="37">
        <v>163</v>
      </c>
      <c r="B181" s="31"/>
      <c r="C181" s="75" t="s">
        <v>76</v>
      </c>
      <c r="D181" s="32" t="s">
        <v>92</v>
      </c>
      <c r="E181" s="18" t="s">
        <v>151</v>
      </c>
      <c r="F181" s="53" t="s">
        <v>147</v>
      </c>
      <c r="G181" s="76" t="s">
        <v>148</v>
      </c>
      <c r="H181" s="35"/>
      <c r="I181" s="113" t="s">
        <v>66</v>
      </c>
      <c r="J181" s="115">
        <f t="shared" ref="J181" si="35">SUM(O181:AC181)</f>
        <v>40000</v>
      </c>
      <c r="K181" s="35"/>
      <c r="L181" s="105">
        <v>46753</v>
      </c>
      <c r="M181" s="105">
        <v>48213</v>
      </c>
      <c r="N181" s="38" t="s">
        <v>50</v>
      </c>
      <c r="O181" s="1"/>
      <c r="P181" s="2"/>
      <c r="Q181" s="2"/>
      <c r="R181" s="2"/>
      <c r="S181" s="2"/>
      <c r="T181" s="3"/>
      <c r="U181" s="3">
        <f>Zalaszentgrót!U177</f>
        <v>0</v>
      </c>
      <c r="V181" s="3">
        <f>Zalaszentgrót!V177</f>
        <v>0</v>
      </c>
      <c r="W181" s="3">
        <f>Zalaszentgrót!W177</f>
        <v>10000</v>
      </c>
      <c r="X181" s="3">
        <f>Zalaszentgrót!X177</f>
        <v>10000</v>
      </c>
      <c r="Y181" s="3">
        <f>Zalaszentgrót!Y177</f>
        <v>10000</v>
      </c>
      <c r="Z181" s="3">
        <f>Zalaszentgrót!Z177</f>
        <v>10000</v>
      </c>
      <c r="AA181" s="3">
        <f>Zalaszentgrót!AA177</f>
        <v>0</v>
      </c>
      <c r="AB181" s="3"/>
      <c r="AC181" s="4"/>
    </row>
    <row r="182" spans="1:29" x14ac:dyDescent="0.25">
      <c r="A182" s="110"/>
      <c r="B182" s="49" t="s">
        <v>2</v>
      </c>
      <c r="C182" s="44"/>
      <c r="D182" s="44"/>
      <c r="E182" s="44"/>
      <c r="F182" s="44"/>
      <c r="G182" s="44"/>
      <c r="H182" s="50"/>
      <c r="I182" s="117"/>
      <c r="J182" s="117"/>
      <c r="K182" s="50"/>
      <c r="L182" s="109"/>
      <c r="M182" s="109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1"/>
    </row>
    <row r="183" spans="1:29" ht="45" x14ac:dyDescent="0.25">
      <c r="A183" s="37">
        <v>13</v>
      </c>
      <c r="B183" s="31"/>
      <c r="C183" s="184" t="s">
        <v>76</v>
      </c>
      <c r="D183" s="32" t="s">
        <v>73</v>
      </c>
      <c r="E183" s="78" t="s">
        <v>149</v>
      </c>
      <c r="F183" s="77" t="s">
        <v>150</v>
      </c>
      <c r="G183" s="76" t="s">
        <v>148</v>
      </c>
      <c r="H183" s="35"/>
      <c r="I183" s="113" t="s">
        <v>66</v>
      </c>
      <c r="J183" s="115">
        <f t="shared" ref="J183:J195" si="36">SUM(O183:AC183)</f>
        <v>3000</v>
      </c>
      <c r="K183" s="36"/>
      <c r="L183" s="105">
        <v>44197</v>
      </c>
      <c r="M183" s="105">
        <v>44561</v>
      </c>
      <c r="N183" s="38" t="s">
        <v>74</v>
      </c>
      <c r="O183" s="1"/>
      <c r="P183" s="2">
        <f>Zalaszentgrót!P179</f>
        <v>3000</v>
      </c>
      <c r="Q183" s="2"/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45" x14ac:dyDescent="0.25">
      <c r="A184" s="37">
        <v>14</v>
      </c>
      <c r="B184" s="31"/>
      <c r="C184" s="184" t="s">
        <v>76</v>
      </c>
      <c r="D184" s="32" t="s">
        <v>78</v>
      </c>
      <c r="E184" s="52" t="s">
        <v>152</v>
      </c>
      <c r="F184" s="77" t="s">
        <v>153</v>
      </c>
      <c r="G184" s="76" t="s">
        <v>148</v>
      </c>
      <c r="H184" s="35"/>
      <c r="I184" s="113" t="s">
        <v>66</v>
      </c>
      <c r="J184" s="115">
        <f t="shared" si="36"/>
        <v>1200</v>
      </c>
      <c r="K184" s="36"/>
      <c r="L184" s="105">
        <v>44197</v>
      </c>
      <c r="M184" s="105">
        <v>44561</v>
      </c>
      <c r="N184" s="38" t="s">
        <v>74</v>
      </c>
      <c r="O184" s="1"/>
      <c r="P184" s="2">
        <f>Zalaszentgrót!P180</f>
        <v>1200</v>
      </c>
      <c r="Q184" s="2"/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</row>
    <row r="185" spans="1:29" ht="45" x14ac:dyDescent="0.25">
      <c r="A185" s="37">
        <v>15</v>
      </c>
      <c r="B185" s="31"/>
      <c r="C185" s="34" t="s">
        <v>79</v>
      </c>
      <c r="D185" s="32" t="s">
        <v>80</v>
      </c>
      <c r="E185" s="52" t="s">
        <v>154</v>
      </c>
      <c r="F185" s="77" t="s">
        <v>155</v>
      </c>
      <c r="G185" s="76" t="s">
        <v>148</v>
      </c>
      <c r="H185" s="35"/>
      <c r="I185" s="113" t="s">
        <v>66</v>
      </c>
      <c r="J185" s="115">
        <f t="shared" si="36"/>
        <v>2500</v>
      </c>
      <c r="K185" s="36"/>
      <c r="L185" s="105">
        <v>44197</v>
      </c>
      <c r="M185" s="105">
        <v>44561</v>
      </c>
      <c r="N185" s="38" t="s">
        <v>74</v>
      </c>
      <c r="O185" s="1"/>
      <c r="P185" s="2">
        <f>Zalaszentgrót!P181</f>
        <v>2500</v>
      </c>
      <c r="Q185" s="2">
        <f>Zalaszentgrót!Q181</f>
        <v>0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</row>
    <row r="186" spans="1:29" ht="60" x14ac:dyDescent="0.25">
      <c r="A186" s="37">
        <v>16</v>
      </c>
      <c r="B186" s="31"/>
      <c r="C186" s="34" t="s">
        <v>76</v>
      </c>
      <c r="D186" s="32" t="s">
        <v>81</v>
      </c>
      <c r="E186" s="18" t="s">
        <v>165</v>
      </c>
      <c r="F186" s="18" t="s">
        <v>75</v>
      </c>
      <c r="G186" s="18" t="s">
        <v>72</v>
      </c>
      <c r="H186" s="35"/>
      <c r="I186" s="113" t="s">
        <v>66</v>
      </c>
      <c r="J186" s="115">
        <f t="shared" si="36"/>
        <v>650</v>
      </c>
      <c r="K186" s="36"/>
      <c r="L186" s="105">
        <v>44197</v>
      </c>
      <c r="M186" s="105">
        <v>44561</v>
      </c>
      <c r="N186" s="38" t="s">
        <v>74</v>
      </c>
      <c r="O186" s="1"/>
      <c r="P186" s="2">
        <f>Zalaszentgrót!P182</f>
        <v>650</v>
      </c>
      <c r="Q186" s="2">
        <f>Zalaszentgrót!Q182</f>
        <v>0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</row>
    <row r="187" spans="1:29" ht="45" x14ac:dyDescent="0.25">
      <c r="A187" s="37">
        <v>17</v>
      </c>
      <c r="B187" s="31"/>
      <c r="C187" s="34" t="s">
        <v>76</v>
      </c>
      <c r="D187" s="32" t="s">
        <v>179</v>
      </c>
      <c r="E187" s="52" t="s">
        <v>152</v>
      </c>
      <c r="F187" s="77" t="s">
        <v>153</v>
      </c>
      <c r="G187" s="76" t="s">
        <v>148</v>
      </c>
      <c r="H187" s="35"/>
      <c r="I187" s="113" t="s">
        <v>66</v>
      </c>
      <c r="J187" s="115">
        <f>SUM(O187:AC187)</f>
        <v>60091</v>
      </c>
      <c r="K187" s="36"/>
      <c r="L187" s="105">
        <v>44197</v>
      </c>
      <c r="M187" s="105">
        <v>45657</v>
      </c>
      <c r="N187" s="38" t="s">
        <v>74</v>
      </c>
      <c r="O187" s="1"/>
      <c r="P187" s="2">
        <f>Zalaszentgrót!P183</f>
        <v>15023</v>
      </c>
      <c r="Q187" s="2">
        <f>Zalaszentgrót!Q183</f>
        <v>15023</v>
      </c>
      <c r="R187" s="2">
        <f>Zalaszentgrót!R183</f>
        <v>15022</v>
      </c>
      <c r="S187" s="2">
        <f>Zalaszentgrót!S183</f>
        <v>15023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</row>
    <row r="188" spans="1:29" ht="60" x14ac:dyDescent="0.25">
      <c r="A188" s="37">
        <v>88</v>
      </c>
      <c r="B188" s="31"/>
      <c r="C188" s="34" t="s">
        <v>76</v>
      </c>
      <c r="D188" s="32" t="s">
        <v>82</v>
      </c>
      <c r="E188" s="18" t="s">
        <v>165</v>
      </c>
      <c r="F188" s="18" t="s">
        <v>75</v>
      </c>
      <c r="G188" s="18" t="s">
        <v>72</v>
      </c>
      <c r="H188" s="35"/>
      <c r="I188" s="113" t="s">
        <v>66</v>
      </c>
      <c r="J188" s="115">
        <f t="shared" si="36"/>
        <v>750</v>
      </c>
      <c r="K188" s="36"/>
      <c r="L188" s="105">
        <v>44562</v>
      </c>
      <c r="M188" s="105">
        <v>44926</v>
      </c>
      <c r="N188" s="38" t="s">
        <v>74</v>
      </c>
      <c r="O188" s="1"/>
      <c r="P188" s="2"/>
      <c r="Q188" s="2">
        <f>Zalaszentgrót!Q184</f>
        <v>750</v>
      </c>
      <c r="R188" s="2">
        <f>Zalaszentgrót!R184</f>
        <v>0</v>
      </c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</row>
    <row r="189" spans="1:29" ht="60" x14ac:dyDescent="0.25">
      <c r="A189" s="37">
        <v>89</v>
      </c>
      <c r="B189" s="31"/>
      <c r="C189" s="34" t="s">
        <v>76</v>
      </c>
      <c r="D189" s="32" t="s">
        <v>84</v>
      </c>
      <c r="E189" s="18" t="s">
        <v>165</v>
      </c>
      <c r="F189" s="18" t="s">
        <v>75</v>
      </c>
      <c r="G189" s="18" t="s">
        <v>72</v>
      </c>
      <c r="H189" s="35"/>
      <c r="I189" s="113" t="s">
        <v>66</v>
      </c>
      <c r="J189" s="115">
        <f t="shared" si="36"/>
        <v>1600</v>
      </c>
      <c r="K189" s="36"/>
      <c r="L189" s="105">
        <v>44562</v>
      </c>
      <c r="M189" s="105">
        <v>44926</v>
      </c>
      <c r="N189" s="38" t="s">
        <v>74</v>
      </c>
      <c r="O189" s="1"/>
      <c r="P189" s="2"/>
      <c r="Q189" s="2">
        <f>Zalaszentgrót!Q185</f>
        <v>1600</v>
      </c>
      <c r="R189" s="2">
        <f>Zalaszentgrót!R185</f>
        <v>0</v>
      </c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</row>
    <row r="190" spans="1:29" ht="45" x14ac:dyDescent="0.25">
      <c r="A190" s="37">
        <v>90</v>
      </c>
      <c r="B190" s="31"/>
      <c r="C190" s="34" t="s">
        <v>83</v>
      </c>
      <c r="D190" s="32" t="s">
        <v>80</v>
      </c>
      <c r="E190" s="52" t="s">
        <v>154</v>
      </c>
      <c r="F190" s="77" t="s">
        <v>155</v>
      </c>
      <c r="G190" s="76" t="s">
        <v>148</v>
      </c>
      <c r="H190" s="35"/>
      <c r="I190" s="113" t="s">
        <v>66</v>
      </c>
      <c r="J190" s="115">
        <f t="shared" si="36"/>
        <v>3200</v>
      </c>
      <c r="K190" s="36"/>
      <c r="L190" s="105">
        <v>44562</v>
      </c>
      <c r="M190" s="105">
        <v>44926</v>
      </c>
      <c r="N190" s="38" t="s">
        <v>74</v>
      </c>
      <c r="O190" s="1"/>
      <c r="P190" s="2"/>
      <c r="Q190" s="2">
        <f>Zalaszentgrót!Q186</f>
        <v>3200</v>
      </c>
      <c r="R190" s="2">
        <f>Zalaszentgrót!R186</f>
        <v>0</v>
      </c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</row>
    <row r="191" spans="1:29" ht="45" x14ac:dyDescent="0.25">
      <c r="A191" s="37">
        <v>103</v>
      </c>
      <c r="B191" s="31"/>
      <c r="C191" s="75" t="s">
        <v>86</v>
      </c>
      <c r="D191" s="32" t="s">
        <v>89</v>
      </c>
      <c r="E191" s="78" t="s">
        <v>149</v>
      </c>
      <c r="F191" s="77" t="s">
        <v>150</v>
      </c>
      <c r="G191" s="76" t="s">
        <v>148</v>
      </c>
      <c r="H191" s="35"/>
      <c r="I191" s="113" t="s">
        <v>66</v>
      </c>
      <c r="J191" s="115">
        <f t="shared" si="36"/>
        <v>1500</v>
      </c>
      <c r="K191" s="36"/>
      <c r="L191" s="105">
        <v>45292</v>
      </c>
      <c r="M191" s="105">
        <v>45657</v>
      </c>
      <c r="N191" s="38" t="s">
        <v>74</v>
      </c>
      <c r="O191" s="1"/>
      <c r="P191" s="2"/>
      <c r="Q191" s="2"/>
      <c r="R191" s="2"/>
      <c r="S191" s="120">
        <f>Zalaszentgrót!S187</f>
        <v>1500</v>
      </c>
      <c r="T191" s="3">
        <f>Zalaszentgrót!T187</f>
        <v>0</v>
      </c>
      <c r="U191" s="3"/>
      <c r="V191" s="3"/>
      <c r="W191" s="3"/>
      <c r="X191" s="3"/>
      <c r="Y191" s="3"/>
      <c r="Z191" s="3"/>
      <c r="AA191" s="3"/>
      <c r="AB191" s="3"/>
      <c r="AC191" s="4"/>
    </row>
    <row r="192" spans="1:29" ht="45" x14ac:dyDescent="0.25">
      <c r="A192" s="37">
        <v>111</v>
      </c>
      <c r="B192" s="31"/>
      <c r="C192" s="75" t="s">
        <v>76</v>
      </c>
      <c r="D192" s="32" t="s">
        <v>78</v>
      </c>
      <c r="E192" s="52" t="s">
        <v>152</v>
      </c>
      <c r="F192" s="77" t="s">
        <v>153</v>
      </c>
      <c r="G192" s="76" t="s">
        <v>148</v>
      </c>
      <c r="H192" s="35"/>
      <c r="I192" s="113" t="s">
        <v>66</v>
      </c>
      <c r="J192" s="115">
        <f t="shared" si="36"/>
        <v>3000</v>
      </c>
      <c r="K192" s="36"/>
      <c r="L192" s="105">
        <v>45658</v>
      </c>
      <c r="M192" s="105">
        <v>46022</v>
      </c>
      <c r="N192" s="38" t="s">
        <v>50</v>
      </c>
      <c r="O192" s="1"/>
      <c r="P192" s="2"/>
      <c r="Q192" s="2"/>
      <c r="R192" s="2"/>
      <c r="S192" s="2"/>
      <c r="T192" s="3">
        <f>Zalaszentgrót!T188</f>
        <v>3000</v>
      </c>
      <c r="U192" s="3">
        <f>Zalaszentgrót!U188</f>
        <v>0</v>
      </c>
      <c r="V192" s="3"/>
      <c r="W192" s="3"/>
      <c r="X192" s="3"/>
      <c r="Y192" s="3"/>
      <c r="Z192" s="3"/>
      <c r="AA192" s="3"/>
      <c r="AB192" s="3"/>
      <c r="AC192" s="4"/>
    </row>
    <row r="193" spans="1:29" ht="45" x14ac:dyDescent="0.25">
      <c r="A193" s="37">
        <v>112</v>
      </c>
      <c r="B193" s="31"/>
      <c r="C193" s="75" t="s">
        <v>76</v>
      </c>
      <c r="D193" s="32" t="s">
        <v>90</v>
      </c>
      <c r="E193" s="52" t="s">
        <v>156</v>
      </c>
      <c r="F193" s="77" t="s">
        <v>157</v>
      </c>
      <c r="G193" s="76" t="s">
        <v>148</v>
      </c>
      <c r="H193" s="35"/>
      <c r="I193" s="113" t="s">
        <v>66</v>
      </c>
      <c r="J193" s="115">
        <f t="shared" si="36"/>
        <v>2200</v>
      </c>
      <c r="K193" s="36"/>
      <c r="L193" s="105">
        <v>45658</v>
      </c>
      <c r="M193" s="105">
        <v>46022</v>
      </c>
      <c r="N193" s="38" t="s">
        <v>50</v>
      </c>
      <c r="O193" s="1"/>
      <c r="P193" s="2"/>
      <c r="Q193" s="2"/>
      <c r="R193" s="2"/>
      <c r="S193" s="2"/>
      <c r="T193" s="3">
        <f>Zalaszentgrót!T189</f>
        <v>2200</v>
      </c>
      <c r="U193" s="3">
        <f>Zalaszentgrót!U189</f>
        <v>0</v>
      </c>
      <c r="V193" s="3"/>
      <c r="W193" s="3"/>
      <c r="X193" s="3"/>
      <c r="Y193" s="3"/>
      <c r="Z193" s="3"/>
      <c r="AA193" s="3"/>
      <c r="AB193" s="3"/>
      <c r="AC193" s="4"/>
    </row>
    <row r="194" spans="1:29" ht="45" x14ac:dyDescent="0.25">
      <c r="A194" s="37">
        <v>113</v>
      </c>
      <c r="B194" s="31"/>
      <c r="C194" s="34" t="s">
        <v>76</v>
      </c>
      <c r="D194" s="32" t="s">
        <v>179</v>
      </c>
      <c r="E194" s="52" t="s">
        <v>152</v>
      </c>
      <c r="F194" s="77" t="s">
        <v>153</v>
      </c>
      <c r="G194" s="76" t="s">
        <v>148</v>
      </c>
      <c r="H194" s="35"/>
      <c r="I194" s="113" t="s">
        <v>66</v>
      </c>
      <c r="J194" s="115">
        <f t="shared" ref="J194" si="37">SUM(O194:AC194)</f>
        <v>113100</v>
      </c>
      <c r="K194" s="36"/>
      <c r="L194" s="105">
        <v>45658</v>
      </c>
      <c r="M194" s="105">
        <v>49309</v>
      </c>
      <c r="N194" s="38" t="s">
        <v>50</v>
      </c>
      <c r="O194" s="1"/>
      <c r="P194" s="2"/>
      <c r="Q194" s="2"/>
      <c r="R194" s="2"/>
      <c r="S194" s="2"/>
      <c r="T194" s="3">
        <f>Zalaszentgrót!T190</f>
        <v>11310</v>
      </c>
      <c r="U194" s="3">
        <f>Zalaszentgrót!U190</f>
        <v>11310</v>
      </c>
      <c r="V194" s="3">
        <f>Zalaszentgrót!V190</f>
        <v>11310</v>
      </c>
      <c r="W194" s="3">
        <f>Zalaszentgrót!W190</f>
        <v>11310</v>
      </c>
      <c r="X194" s="3">
        <f>Zalaszentgrót!X190</f>
        <v>11310</v>
      </c>
      <c r="Y194" s="3">
        <f>Zalaszentgrót!Y190</f>
        <v>11310</v>
      </c>
      <c r="Z194" s="3">
        <f>Zalaszentgrót!Z190</f>
        <v>11310</v>
      </c>
      <c r="AA194" s="3">
        <f>Zalaszentgrót!AA190</f>
        <v>11310</v>
      </c>
      <c r="AB194" s="3">
        <f>Zalaszentgrót!AB190</f>
        <v>11310</v>
      </c>
      <c r="AC194" s="4">
        <f>Zalaszentgrót!AC190</f>
        <v>11310</v>
      </c>
    </row>
    <row r="195" spans="1:29" ht="45" x14ac:dyDescent="0.25">
      <c r="A195" s="37">
        <v>152</v>
      </c>
      <c r="B195" s="31"/>
      <c r="C195" s="75" t="s">
        <v>76</v>
      </c>
      <c r="D195" s="32" t="s">
        <v>90</v>
      </c>
      <c r="E195" s="52" t="s">
        <v>156</v>
      </c>
      <c r="F195" s="77" t="s">
        <v>157</v>
      </c>
      <c r="G195" s="76" t="s">
        <v>148</v>
      </c>
      <c r="H195" s="35"/>
      <c r="I195" s="113" t="s">
        <v>66</v>
      </c>
      <c r="J195" s="115">
        <f t="shared" si="36"/>
        <v>2200</v>
      </c>
      <c r="K195" s="36"/>
      <c r="L195" s="105">
        <v>46023</v>
      </c>
      <c r="M195" s="105">
        <v>46387</v>
      </c>
      <c r="N195" s="38" t="s">
        <v>50</v>
      </c>
      <c r="O195" s="1"/>
      <c r="P195" s="2"/>
      <c r="Q195" s="2"/>
      <c r="R195" s="2"/>
      <c r="S195" s="2"/>
      <c r="T195" s="3"/>
      <c r="U195" s="3">
        <f>Zalaszentgrót!U191</f>
        <v>2200</v>
      </c>
      <c r="V195" s="3">
        <f>Zalaszentgrót!V191</f>
        <v>0</v>
      </c>
      <c r="W195" s="3"/>
      <c r="X195" s="3"/>
      <c r="Y195" s="3"/>
      <c r="Z195" s="3"/>
      <c r="AA195" s="3"/>
      <c r="AB195" s="3"/>
      <c r="AC195" s="4"/>
    </row>
    <row r="196" spans="1:29" ht="45" x14ac:dyDescent="0.25">
      <c r="A196" s="37">
        <v>160</v>
      </c>
      <c r="B196" s="31"/>
      <c r="C196" s="75" t="s">
        <v>76</v>
      </c>
      <c r="D196" s="32" t="s">
        <v>73</v>
      </c>
      <c r="E196" s="78" t="s">
        <v>149</v>
      </c>
      <c r="F196" s="77" t="s">
        <v>150</v>
      </c>
      <c r="G196" s="76" t="s">
        <v>148</v>
      </c>
      <c r="H196" s="35"/>
      <c r="I196" s="113" t="s">
        <v>66</v>
      </c>
      <c r="J196" s="115">
        <f>SUM(O196:AC196)</f>
        <v>1000</v>
      </c>
      <c r="K196" s="36"/>
      <c r="L196" s="105">
        <v>46388</v>
      </c>
      <c r="M196" s="105">
        <v>46752</v>
      </c>
      <c r="N196" s="38" t="s">
        <v>50</v>
      </c>
      <c r="O196" s="1"/>
      <c r="P196" s="2"/>
      <c r="Q196" s="2"/>
      <c r="R196" s="2"/>
      <c r="S196" s="2"/>
      <c r="T196" s="3"/>
      <c r="U196" s="3"/>
      <c r="V196" s="3">
        <f>Zalaszentgrót!V192</f>
        <v>1000</v>
      </c>
      <c r="W196" s="3">
        <f>Zalaszentgrót!W192</f>
        <v>0</v>
      </c>
      <c r="X196" s="3"/>
      <c r="Y196" s="3"/>
      <c r="Z196" s="3"/>
      <c r="AA196" s="3"/>
      <c r="AB196" s="3"/>
      <c r="AC196" s="4"/>
    </row>
    <row r="197" spans="1:29" ht="45" x14ac:dyDescent="0.25">
      <c r="A197" s="37">
        <v>164</v>
      </c>
      <c r="B197" s="31"/>
      <c r="C197" s="79" t="s">
        <v>76</v>
      </c>
      <c r="D197" s="61" t="s">
        <v>91</v>
      </c>
      <c r="E197" s="80" t="s">
        <v>158</v>
      </c>
      <c r="F197" s="77" t="s">
        <v>159</v>
      </c>
      <c r="G197" s="81" t="s">
        <v>148</v>
      </c>
      <c r="H197" s="35"/>
      <c r="I197" s="113" t="s">
        <v>66</v>
      </c>
      <c r="J197" s="115">
        <f>SUM(O197:AC197)</f>
        <v>10000</v>
      </c>
      <c r="K197" s="36"/>
      <c r="L197" s="105">
        <v>46753</v>
      </c>
      <c r="M197" s="105">
        <v>47118</v>
      </c>
      <c r="N197" s="38" t="s">
        <v>50</v>
      </c>
      <c r="O197" s="1"/>
      <c r="P197" s="2"/>
      <c r="Q197" s="2"/>
      <c r="R197" s="2"/>
      <c r="S197" s="2"/>
      <c r="T197" s="3"/>
      <c r="U197" s="3"/>
      <c r="V197" s="3"/>
      <c r="W197" s="3">
        <f>Zalaszentgrót!W193</f>
        <v>10000</v>
      </c>
      <c r="X197" s="3">
        <f>Zalaszentgrót!X193</f>
        <v>0</v>
      </c>
      <c r="Y197" s="3"/>
      <c r="Z197" s="3"/>
      <c r="AA197" s="3"/>
      <c r="AB197" s="3"/>
      <c r="AC197" s="4"/>
    </row>
    <row r="198" spans="1:29" x14ac:dyDescent="0.25">
      <c r="A198" s="110"/>
      <c r="B198" s="49" t="s">
        <v>3</v>
      </c>
      <c r="C198" s="82"/>
      <c r="D198" s="82"/>
      <c r="E198" s="82"/>
      <c r="F198" s="82"/>
      <c r="G198" s="82"/>
      <c r="H198" s="50"/>
      <c r="I198" s="117"/>
      <c r="J198" s="119"/>
      <c r="K198" s="50"/>
      <c r="L198" s="109"/>
      <c r="M198" s="109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1"/>
    </row>
    <row r="199" spans="1:29" ht="45" x14ac:dyDescent="0.25">
      <c r="A199" s="37">
        <v>18</v>
      </c>
      <c r="B199" s="31"/>
      <c r="C199" s="75" t="s">
        <v>76</v>
      </c>
      <c r="D199" s="52" t="s">
        <v>227</v>
      </c>
      <c r="E199" s="53" t="s">
        <v>160</v>
      </c>
      <c r="F199" s="53" t="s">
        <v>163</v>
      </c>
      <c r="G199" s="76" t="s">
        <v>148</v>
      </c>
      <c r="H199" s="35"/>
      <c r="I199" s="113" t="s">
        <v>66</v>
      </c>
      <c r="J199" s="115">
        <f t="shared" ref="J199:J201" si="38">SUM(O199:AC199)</f>
        <v>1995</v>
      </c>
      <c r="K199" s="36"/>
      <c r="L199" s="105">
        <v>44197</v>
      </c>
      <c r="M199" s="105">
        <v>44561</v>
      </c>
      <c r="N199" s="38" t="s">
        <v>74</v>
      </c>
      <c r="O199" s="1"/>
      <c r="P199" s="2">
        <f>Zalaszentgrót!P195</f>
        <v>1995</v>
      </c>
      <c r="Q199" s="2"/>
      <c r="R199" s="2"/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</row>
    <row r="200" spans="1:29" ht="45" x14ac:dyDescent="0.25">
      <c r="A200" s="37">
        <v>19</v>
      </c>
      <c r="B200" s="31"/>
      <c r="C200" s="75" t="s">
        <v>76</v>
      </c>
      <c r="D200" s="52" t="s">
        <v>228</v>
      </c>
      <c r="E200" s="53" t="s">
        <v>160</v>
      </c>
      <c r="F200" s="53" t="s">
        <v>163</v>
      </c>
      <c r="G200" s="76" t="s">
        <v>148</v>
      </c>
      <c r="H200" s="35"/>
      <c r="I200" s="113" t="s">
        <v>66</v>
      </c>
      <c r="J200" s="115">
        <f t="shared" si="38"/>
        <v>1365</v>
      </c>
      <c r="K200" s="36"/>
      <c r="L200" s="105">
        <v>44197</v>
      </c>
      <c r="M200" s="105">
        <v>44561</v>
      </c>
      <c r="N200" s="38" t="s">
        <v>74</v>
      </c>
      <c r="O200" s="1"/>
      <c r="P200" s="2">
        <f>Zalaszentgrót!P196</f>
        <v>1365</v>
      </c>
      <c r="Q200" s="2"/>
      <c r="R200" s="2"/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</row>
    <row r="201" spans="1:29" ht="45" x14ac:dyDescent="0.25">
      <c r="A201" s="37">
        <v>20</v>
      </c>
      <c r="B201" s="31"/>
      <c r="C201" s="75" t="s">
        <v>76</v>
      </c>
      <c r="D201" s="52" t="s">
        <v>229</v>
      </c>
      <c r="E201" s="53" t="s">
        <v>160</v>
      </c>
      <c r="F201" s="53" t="s">
        <v>163</v>
      </c>
      <c r="G201" s="76" t="s">
        <v>148</v>
      </c>
      <c r="H201" s="35"/>
      <c r="I201" s="113" t="s">
        <v>66</v>
      </c>
      <c r="J201" s="115">
        <f t="shared" si="38"/>
        <v>7350</v>
      </c>
      <c r="K201" s="36"/>
      <c r="L201" s="105">
        <v>44197</v>
      </c>
      <c r="M201" s="105">
        <v>44561</v>
      </c>
      <c r="N201" s="38" t="s">
        <v>74</v>
      </c>
      <c r="O201" s="1"/>
      <c r="P201" s="2">
        <f>Zalaszentgrót!P197</f>
        <v>7350</v>
      </c>
      <c r="Q201" s="2"/>
      <c r="R201" s="2"/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</row>
    <row r="202" spans="1:29" ht="60" x14ac:dyDescent="0.25">
      <c r="A202" s="37">
        <v>21</v>
      </c>
      <c r="B202" s="31"/>
      <c r="C202" s="75" t="s">
        <v>76</v>
      </c>
      <c r="D202" s="32" t="s">
        <v>234</v>
      </c>
      <c r="E202" s="67" t="s">
        <v>144</v>
      </c>
      <c r="F202" s="67" t="s">
        <v>145</v>
      </c>
      <c r="G202" s="67" t="s">
        <v>146</v>
      </c>
      <c r="H202" s="35"/>
      <c r="I202" s="113" t="s">
        <v>66</v>
      </c>
      <c r="J202" s="115">
        <f>SUM(O202:AC202)</f>
        <v>30043</v>
      </c>
      <c r="K202" s="36"/>
      <c r="L202" s="105">
        <v>44197</v>
      </c>
      <c r="M202" s="105">
        <v>45657</v>
      </c>
      <c r="N202" s="38" t="s">
        <v>74</v>
      </c>
      <c r="O202" s="1"/>
      <c r="P202" s="2">
        <f>Zalaszentgrót!P198</f>
        <v>7511</v>
      </c>
      <c r="Q202" s="2">
        <f>Zalaszentgrót!Q198</f>
        <v>7511</v>
      </c>
      <c r="R202" s="2">
        <f>Zalaszentgrót!R198</f>
        <v>7510</v>
      </c>
      <c r="S202" s="2">
        <f>Zalaszentgrót!S198</f>
        <v>7511</v>
      </c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ht="45" x14ac:dyDescent="0.25">
      <c r="A203" s="37">
        <v>91</v>
      </c>
      <c r="B203" s="31"/>
      <c r="C203" s="75" t="s">
        <v>76</v>
      </c>
      <c r="D203" s="32" t="s">
        <v>85</v>
      </c>
      <c r="E203" s="53" t="s">
        <v>160</v>
      </c>
      <c r="F203" s="53" t="s">
        <v>163</v>
      </c>
      <c r="G203" s="76" t="s">
        <v>148</v>
      </c>
      <c r="H203" s="35"/>
      <c r="I203" s="113" t="s">
        <v>66</v>
      </c>
      <c r="J203" s="115">
        <f t="shared" ref="J203:J205" si="39">SUM(O203:AC203)</f>
        <v>5000</v>
      </c>
      <c r="K203" s="36"/>
      <c r="L203" s="105">
        <v>44562</v>
      </c>
      <c r="M203" s="105">
        <v>44926</v>
      </c>
      <c r="N203" s="38" t="s">
        <v>74</v>
      </c>
      <c r="O203" s="1"/>
      <c r="P203" s="2"/>
      <c r="Q203" s="2">
        <f>Zalaszentgrót!Q199</f>
        <v>5000</v>
      </c>
      <c r="R203" s="2">
        <f>Zalaszentgrót!R199</f>
        <v>0</v>
      </c>
      <c r="S203" s="2">
        <f>Zalaszentgrót!S199</f>
        <v>0</v>
      </c>
      <c r="T203" s="3"/>
      <c r="U203" s="3"/>
      <c r="V203" s="3"/>
      <c r="W203" s="3"/>
      <c r="X203" s="3"/>
      <c r="Y203" s="3"/>
      <c r="Z203" s="3"/>
      <c r="AA203" s="3"/>
      <c r="AB203" s="3"/>
      <c r="AC203" s="4"/>
    </row>
    <row r="204" spans="1:29" ht="60" x14ac:dyDescent="0.25">
      <c r="A204" s="37">
        <v>92</v>
      </c>
      <c r="B204" s="31"/>
      <c r="C204" s="75" t="s">
        <v>86</v>
      </c>
      <c r="D204" s="32" t="s">
        <v>87</v>
      </c>
      <c r="E204" s="18" t="s">
        <v>165</v>
      </c>
      <c r="F204" s="18" t="s">
        <v>75</v>
      </c>
      <c r="G204" s="18" t="s">
        <v>72</v>
      </c>
      <c r="H204" s="35"/>
      <c r="I204" s="113" t="s">
        <v>66</v>
      </c>
      <c r="J204" s="115">
        <f t="shared" si="39"/>
        <v>1500</v>
      </c>
      <c r="K204" s="36"/>
      <c r="L204" s="105">
        <v>44562</v>
      </c>
      <c r="M204" s="105">
        <v>44926</v>
      </c>
      <c r="N204" s="38" t="s">
        <v>74</v>
      </c>
      <c r="O204" s="1"/>
      <c r="P204" s="2"/>
      <c r="Q204" s="2">
        <f>Zalaszentgrót!Q200</f>
        <v>1500</v>
      </c>
      <c r="R204" s="2">
        <f>Zalaszentgrót!R200</f>
        <v>0</v>
      </c>
      <c r="S204" s="2">
        <f>Zalaszentgrót!S200</f>
        <v>0</v>
      </c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ht="60" x14ac:dyDescent="0.25">
      <c r="A205" s="37">
        <v>93</v>
      </c>
      <c r="B205" s="31"/>
      <c r="C205" s="75" t="s">
        <v>76</v>
      </c>
      <c r="D205" s="32" t="s">
        <v>234</v>
      </c>
      <c r="E205" s="67" t="s">
        <v>144</v>
      </c>
      <c r="F205" s="67" t="s">
        <v>145</v>
      </c>
      <c r="G205" s="67" t="s">
        <v>146</v>
      </c>
      <c r="H205" s="35"/>
      <c r="I205" s="113" t="s">
        <v>66</v>
      </c>
      <c r="J205" s="115">
        <f t="shared" si="39"/>
        <v>2000</v>
      </c>
      <c r="K205" s="36"/>
      <c r="L205" s="105">
        <v>44562</v>
      </c>
      <c r="M205" s="105">
        <v>44926</v>
      </c>
      <c r="N205" s="38" t="s">
        <v>74</v>
      </c>
      <c r="O205" s="1"/>
      <c r="P205" s="2"/>
      <c r="Q205" s="2">
        <f>Zalaszentgrót!Q201</f>
        <v>2000</v>
      </c>
      <c r="R205" s="2">
        <f>Zalaszentgrót!R201</f>
        <v>0</v>
      </c>
      <c r="S205" s="2">
        <f>Zalaszentgrót!S201</f>
        <v>0</v>
      </c>
      <c r="T205" s="3"/>
      <c r="U205" s="3"/>
      <c r="V205" s="3"/>
      <c r="W205" s="3"/>
      <c r="X205" s="3"/>
      <c r="Y205" s="3"/>
      <c r="Z205" s="3"/>
      <c r="AA205" s="3"/>
      <c r="AB205" s="3"/>
      <c r="AC205" s="4"/>
    </row>
    <row r="206" spans="1:29" ht="60" x14ac:dyDescent="0.25">
      <c r="A206" s="37">
        <v>100</v>
      </c>
      <c r="B206" s="31"/>
      <c r="C206" s="75" t="s">
        <v>76</v>
      </c>
      <c r="D206" s="32" t="s">
        <v>88</v>
      </c>
      <c r="E206" s="53" t="s">
        <v>160</v>
      </c>
      <c r="F206" s="53" t="s">
        <v>161</v>
      </c>
      <c r="G206" s="53" t="s">
        <v>162</v>
      </c>
      <c r="H206" s="35"/>
      <c r="I206" s="113" t="s">
        <v>66</v>
      </c>
      <c r="J206" s="115">
        <f>SUM(O206:AC206)</f>
        <v>7250</v>
      </c>
      <c r="K206" s="36"/>
      <c r="L206" s="105">
        <v>44927</v>
      </c>
      <c r="M206" s="105">
        <v>45291</v>
      </c>
      <c r="N206" s="38" t="s">
        <v>74</v>
      </c>
      <c r="O206" s="1"/>
      <c r="P206" s="2"/>
      <c r="Q206" s="2"/>
      <c r="R206" s="2">
        <f>Zalaszentgrót!R202</f>
        <v>7250</v>
      </c>
      <c r="S206" s="2">
        <f>Zalaszentgrót!S202</f>
        <v>0</v>
      </c>
      <c r="T206" s="3">
        <f>Zalaszentgrót!T202</f>
        <v>0</v>
      </c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ht="60" x14ac:dyDescent="0.25">
      <c r="A207" s="37">
        <v>114</v>
      </c>
      <c r="B207" s="31"/>
      <c r="C207" s="75" t="s">
        <v>76</v>
      </c>
      <c r="D207" s="32" t="s">
        <v>234</v>
      </c>
      <c r="E207" s="67" t="s">
        <v>144</v>
      </c>
      <c r="F207" s="67" t="s">
        <v>145</v>
      </c>
      <c r="G207" s="67" t="s">
        <v>146</v>
      </c>
      <c r="H207" s="35"/>
      <c r="I207" s="113" t="s">
        <v>66</v>
      </c>
      <c r="J207" s="115">
        <f t="shared" ref="J207" si="40">SUM(O207:AC207)</f>
        <v>56550</v>
      </c>
      <c r="K207" s="36"/>
      <c r="L207" s="105">
        <v>45658</v>
      </c>
      <c r="M207" s="105">
        <v>49309</v>
      </c>
      <c r="N207" s="38" t="s">
        <v>50</v>
      </c>
      <c r="O207" s="1"/>
      <c r="P207" s="2"/>
      <c r="Q207" s="2"/>
      <c r="R207" s="2"/>
      <c r="S207" s="2"/>
      <c r="T207" s="3">
        <f>Zalaszentgrót!T203</f>
        <v>5655</v>
      </c>
      <c r="U207" s="3">
        <f>Zalaszentgrót!U203</f>
        <v>5655</v>
      </c>
      <c r="V207" s="3">
        <f>Zalaszentgrót!V203</f>
        <v>5655</v>
      </c>
      <c r="W207" s="3">
        <f>Zalaszentgrót!W203</f>
        <v>5655</v>
      </c>
      <c r="X207" s="3">
        <f>Zalaszentgrót!X203</f>
        <v>5655</v>
      </c>
      <c r="Y207" s="3">
        <f>Zalaszentgrót!Y203</f>
        <v>5655</v>
      </c>
      <c r="Z207" s="3">
        <f>Zalaszentgrót!Z203</f>
        <v>5655</v>
      </c>
      <c r="AA207" s="3">
        <f>Zalaszentgrót!AA203</f>
        <v>5655</v>
      </c>
      <c r="AB207" s="3">
        <f>Zalaszentgrót!AB203</f>
        <v>5655</v>
      </c>
      <c r="AC207" s="4">
        <f>Zalaszentgrót!AC203</f>
        <v>5655</v>
      </c>
    </row>
    <row r="208" spans="1:29" x14ac:dyDescent="0.25">
      <c r="A208" s="48"/>
      <c r="B208" s="50" t="s">
        <v>9</v>
      </c>
      <c r="C208" s="44"/>
      <c r="D208" s="44"/>
      <c r="E208" s="44"/>
      <c r="F208" s="44"/>
      <c r="G208" s="44"/>
      <c r="H208" s="50"/>
      <c r="I208" s="50"/>
      <c r="J208" s="50"/>
      <c r="K208" s="50"/>
      <c r="L208" s="46"/>
      <c r="M208" s="46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1"/>
    </row>
    <row r="209" spans="1:29" s="64" customFormat="1" x14ac:dyDescent="0.25">
      <c r="A209" s="84"/>
      <c r="B209" s="85" t="s">
        <v>1</v>
      </c>
      <c r="C209" s="83"/>
      <c r="D209" s="83"/>
      <c r="E209" s="83"/>
      <c r="F209" s="83"/>
      <c r="G209" s="83"/>
      <c r="H209" s="86"/>
      <c r="I209" s="86"/>
      <c r="J209" s="86"/>
      <c r="K209" s="86"/>
      <c r="L209" s="87"/>
      <c r="M209" s="87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8"/>
    </row>
    <row r="210" spans="1:29" x14ac:dyDescent="0.25">
      <c r="A210" s="60"/>
      <c r="B210" s="31"/>
      <c r="C210" s="61"/>
      <c r="D210" s="61"/>
      <c r="E210" s="61"/>
      <c r="F210" s="61"/>
      <c r="G210" s="61"/>
      <c r="H210" s="35"/>
      <c r="I210" s="35"/>
      <c r="J210" s="35"/>
      <c r="K210" s="35"/>
      <c r="L210" s="62"/>
      <c r="M210" s="62"/>
      <c r="N210" s="72"/>
      <c r="O210" s="1"/>
      <c r="P210" s="2"/>
      <c r="Q210" s="2"/>
      <c r="R210" s="2"/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</row>
    <row r="211" spans="1:29" s="64" customFormat="1" x14ac:dyDescent="0.25">
      <c r="A211" s="84"/>
      <c r="B211" s="85" t="s">
        <v>2</v>
      </c>
      <c r="C211" s="83"/>
      <c r="D211" s="83"/>
      <c r="E211" s="83"/>
      <c r="F211" s="83"/>
      <c r="G211" s="83"/>
      <c r="H211" s="86"/>
      <c r="I211" s="86"/>
      <c r="J211" s="86"/>
      <c r="K211" s="86"/>
      <c r="L211" s="87"/>
      <c r="M211" s="87"/>
      <c r="N211" s="89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8"/>
    </row>
    <row r="212" spans="1:29" x14ac:dyDescent="0.25">
      <c r="A212" s="60"/>
      <c r="B212" s="31"/>
      <c r="C212" s="61"/>
      <c r="D212" s="61"/>
      <c r="E212" s="61"/>
      <c r="F212" s="61"/>
      <c r="G212" s="61"/>
      <c r="H212" s="35"/>
      <c r="I212" s="35"/>
      <c r="J212" s="35"/>
      <c r="K212" s="35"/>
      <c r="L212" s="62"/>
      <c r="M212" s="62"/>
      <c r="N212" s="72"/>
      <c r="O212" s="1"/>
      <c r="P212" s="2"/>
      <c r="Q212" s="2"/>
      <c r="R212" s="2"/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</row>
    <row r="213" spans="1:29" s="64" customFormat="1" x14ac:dyDescent="0.25">
      <c r="A213" s="84"/>
      <c r="B213" s="85" t="s">
        <v>3</v>
      </c>
      <c r="C213" s="83"/>
      <c r="D213" s="83"/>
      <c r="E213" s="83"/>
      <c r="F213" s="83"/>
      <c r="G213" s="83"/>
      <c r="H213" s="86"/>
      <c r="I213" s="86"/>
      <c r="J213" s="86"/>
      <c r="K213" s="86"/>
      <c r="L213" s="87"/>
      <c r="M213" s="87"/>
      <c r="N213" s="89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8"/>
    </row>
    <row r="214" spans="1:29" x14ac:dyDescent="0.25">
      <c r="A214" s="60"/>
      <c r="B214" s="31"/>
      <c r="C214" s="61"/>
      <c r="D214" s="61"/>
      <c r="E214" s="61"/>
      <c r="F214" s="61"/>
      <c r="G214" s="61"/>
      <c r="H214" s="35"/>
      <c r="I214" s="35"/>
      <c r="J214" s="35"/>
      <c r="K214" s="35"/>
      <c r="L214" s="62"/>
      <c r="M214" s="62"/>
      <c r="N214" s="72"/>
      <c r="O214" s="1"/>
      <c r="P214" s="2"/>
      <c r="Q214" s="2"/>
      <c r="R214" s="2"/>
      <c r="S214" s="2"/>
      <c r="T214" s="3"/>
      <c r="U214" s="3"/>
      <c r="V214" s="3"/>
      <c r="W214" s="3"/>
      <c r="X214" s="3"/>
      <c r="Y214" s="3"/>
      <c r="Z214" s="3"/>
      <c r="AA214" s="3"/>
      <c r="AB214" s="3"/>
      <c r="AC214" s="4"/>
    </row>
    <row r="215" spans="1:29" x14ac:dyDescent="0.25">
      <c r="A215" s="48"/>
      <c r="B215" s="50" t="s">
        <v>10</v>
      </c>
      <c r="C215" s="44"/>
      <c r="D215" s="44"/>
      <c r="E215" s="44"/>
      <c r="F215" s="44"/>
      <c r="G215" s="44"/>
      <c r="H215" s="50"/>
      <c r="I215" s="50"/>
      <c r="J215" s="50"/>
      <c r="K215" s="50"/>
      <c r="L215" s="46"/>
      <c r="M215" s="46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1"/>
    </row>
    <row r="216" spans="1:29" s="64" customFormat="1" x14ac:dyDescent="0.25">
      <c r="A216" s="84"/>
      <c r="B216" s="85" t="s">
        <v>1</v>
      </c>
      <c r="C216" s="83"/>
      <c r="D216" s="83"/>
      <c r="E216" s="83"/>
      <c r="F216" s="83"/>
      <c r="G216" s="83"/>
      <c r="H216" s="86"/>
      <c r="I216" s="86"/>
      <c r="J216" s="86"/>
      <c r="K216" s="86"/>
      <c r="L216" s="87"/>
      <c r="M216" s="87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8"/>
    </row>
    <row r="217" spans="1:29" x14ac:dyDescent="0.25">
      <c r="A217" s="60"/>
      <c r="B217" s="31"/>
      <c r="C217" s="61"/>
      <c r="D217" s="61"/>
      <c r="E217" s="61"/>
      <c r="F217" s="61"/>
      <c r="G217" s="61"/>
      <c r="H217" s="35"/>
      <c r="I217" s="35"/>
      <c r="J217" s="35"/>
      <c r="K217" s="35"/>
      <c r="L217" s="62"/>
      <c r="M217" s="62"/>
      <c r="N217" s="72"/>
      <c r="O217" s="1"/>
      <c r="P217" s="2"/>
      <c r="Q217" s="2"/>
      <c r="R217" s="2"/>
      <c r="S217" s="2"/>
      <c r="T217" s="3"/>
      <c r="U217" s="3"/>
      <c r="V217" s="3"/>
      <c r="W217" s="3"/>
      <c r="X217" s="3"/>
      <c r="Y217" s="3"/>
      <c r="Z217" s="3"/>
      <c r="AA217" s="3"/>
      <c r="AB217" s="3"/>
      <c r="AC217" s="4"/>
    </row>
    <row r="218" spans="1:29" s="64" customFormat="1" x14ac:dyDescent="0.25">
      <c r="A218" s="84"/>
      <c r="B218" s="85" t="s">
        <v>2</v>
      </c>
      <c r="C218" s="83"/>
      <c r="D218" s="83"/>
      <c r="E218" s="83"/>
      <c r="F218" s="83"/>
      <c r="G218" s="83"/>
      <c r="H218" s="86"/>
      <c r="I218" s="86"/>
      <c r="J218" s="86"/>
      <c r="K218" s="86"/>
      <c r="L218" s="87"/>
      <c r="M218" s="87"/>
      <c r="N218" s="89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8"/>
    </row>
    <row r="219" spans="1:29" x14ac:dyDescent="0.25">
      <c r="A219" s="60"/>
      <c r="B219" s="31"/>
      <c r="C219" s="61"/>
      <c r="D219" s="61"/>
      <c r="E219" s="61"/>
      <c r="F219" s="61"/>
      <c r="G219" s="61"/>
      <c r="H219" s="35"/>
      <c r="I219" s="35"/>
      <c r="J219" s="35"/>
      <c r="K219" s="35"/>
      <c r="L219" s="62"/>
      <c r="M219" s="62"/>
      <c r="N219" s="72"/>
      <c r="O219" s="1"/>
      <c r="P219" s="2"/>
      <c r="Q219" s="2"/>
      <c r="R219" s="2"/>
      <c r="S219" s="2"/>
      <c r="T219" s="3"/>
      <c r="U219" s="3"/>
      <c r="V219" s="3"/>
      <c r="W219" s="3"/>
      <c r="X219" s="3"/>
      <c r="Y219" s="3"/>
      <c r="Z219" s="3"/>
      <c r="AA219" s="3"/>
      <c r="AB219" s="3"/>
      <c r="AC219" s="4"/>
    </row>
    <row r="220" spans="1:29" s="64" customFormat="1" x14ac:dyDescent="0.25">
      <c r="A220" s="84"/>
      <c r="B220" s="85" t="s">
        <v>3</v>
      </c>
      <c r="C220" s="83"/>
      <c r="D220" s="83"/>
      <c r="E220" s="83"/>
      <c r="F220" s="83"/>
      <c r="G220" s="83"/>
      <c r="H220" s="86"/>
      <c r="I220" s="86"/>
      <c r="J220" s="86"/>
      <c r="K220" s="86"/>
      <c r="L220" s="87"/>
      <c r="M220" s="87"/>
      <c r="N220" s="89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8"/>
    </row>
    <row r="221" spans="1:29" x14ac:dyDescent="0.25">
      <c r="A221" s="60"/>
      <c r="B221" s="31"/>
      <c r="C221" s="61"/>
      <c r="D221" s="61"/>
      <c r="E221" s="61"/>
      <c r="F221" s="61"/>
      <c r="G221" s="61"/>
      <c r="H221" s="35"/>
      <c r="I221" s="35"/>
      <c r="J221" s="72"/>
      <c r="K221" s="72"/>
      <c r="L221" s="90"/>
      <c r="M221" s="90"/>
      <c r="N221" s="72"/>
      <c r="O221" s="1"/>
      <c r="P221" s="2"/>
      <c r="Q221" s="2"/>
      <c r="R221" s="2"/>
      <c r="S221" s="2"/>
      <c r="T221" s="3"/>
      <c r="U221" s="3"/>
      <c r="V221" s="3"/>
      <c r="W221" s="3"/>
      <c r="X221" s="3"/>
      <c r="Y221" s="3"/>
      <c r="Z221" s="3"/>
      <c r="AA221" s="3"/>
      <c r="AB221" s="3"/>
      <c r="AC221" s="4"/>
    </row>
    <row r="222" spans="1:29" x14ac:dyDescent="0.25">
      <c r="A222" s="48"/>
      <c r="B222" s="50" t="s">
        <v>11</v>
      </c>
      <c r="C222" s="44"/>
      <c r="D222" s="44"/>
      <c r="E222" s="44"/>
      <c r="F222" s="44"/>
      <c r="G222" s="44"/>
      <c r="H222" s="50"/>
      <c r="I222" s="50"/>
      <c r="J222" s="91"/>
      <c r="K222" s="91"/>
      <c r="L222" s="92"/>
      <c r="M222" s="92"/>
      <c r="N222" s="91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1"/>
    </row>
    <row r="223" spans="1:29" s="64" customFormat="1" x14ac:dyDescent="0.25">
      <c r="A223" s="84"/>
      <c r="B223" s="85" t="s">
        <v>1</v>
      </c>
      <c r="C223" s="83"/>
      <c r="D223" s="83"/>
      <c r="E223" s="83"/>
      <c r="F223" s="83"/>
      <c r="G223" s="83"/>
      <c r="H223" s="86"/>
      <c r="I223" s="86"/>
      <c r="J223" s="89"/>
      <c r="K223" s="89"/>
      <c r="L223" s="93"/>
      <c r="M223" s="93"/>
      <c r="N223" s="89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8"/>
    </row>
    <row r="224" spans="1:29" x14ac:dyDescent="0.25">
      <c r="A224" s="60"/>
      <c r="B224" s="31"/>
      <c r="C224" s="61"/>
      <c r="D224" s="61"/>
      <c r="E224" s="61"/>
      <c r="F224" s="61"/>
      <c r="G224" s="61"/>
      <c r="H224" s="35"/>
      <c r="I224" s="35"/>
      <c r="J224" s="72"/>
      <c r="K224" s="72"/>
      <c r="L224" s="90"/>
      <c r="M224" s="90"/>
      <c r="N224" s="72"/>
      <c r="O224" s="1"/>
      <c r="P224" s="2"/>
      <c r="Q224" s="2"/>
      <c r="R224" s="2"/>
      <c r="S224" s="2"/>
      <c r="T224" s="3"/>
      <c r="U224" s="3"/>
      <c r="V224" s="3"/>
      <c r="W224" s="3"/>
      <c r="X224" s="3"/>
      <c r="Y224" s="3"/>
      <c r="Z224" s="3"/>
      <c r="AA224" s="3"/>
      <c r="AB224" s="3"/>
      <c r="AC224" s="4"/>
    </row>
    <row r="225" spans="1:29" s="64" customFormat="1" x14ac:dyDescent="0.25">
      <c r="A225" s="84"/>
      <c r="B225" s="85" t="s">
        <v>2</v>
      </c>
      <c r="C225" s="83"/>
      <c r="D225" s="83"/>
      <c r="E225" s="83"/>
      <c r="F225" s="83"/>
      <c r="G225" s="83"/>
      <c r="H225" s="86"/>
      <c r="I225" s="86"/>
      <c r="J225" s="89"/>
      <c r="K225" s="89"/>
      <c r="L225" s="93"/>
      <c r="M225" s="93"/>
      <c r="N225" s="89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8"/>
    </row>
    <row r="226" spans="1:29" x14ac:dyDescent="0.25">
      <c r="A226" s="60"/>
      <c r="B226" s="31"/>
      <c r="C226" s="61"/>
      <c r="D226" s="61"/>
      <c r="E226" s="61"/>
      <c r="F226" s="61"/>
      <c r="G226" s="61"/>
      <c r="H226" s="35"/>
      <c r="I226" s="35"/>
      <c r="J226" s="72"/>
      <c r="K226" s="72"/>
      <c r="L226" s="90"/>
      <c r="M226" s="90"/>
      <c r="N226" s="72"/>
      <c r="O226" s="1"/>
      <c r="P226" s="2"/>
      <c r="Q226" s="2"/>
      <c r="R226" s="2"/>
      <c r="S226" s="2"/>
      <c r="T226" s="3"/>
      <c r="U226" s="3"/>
      <c r="V226" s="3"/>
      <c r="W226" s="3"/>
      <c r="X226" s="3"/>
      <c r="Y226" s="3"/>
      <c r="Z226" s="3"/>
      <c r="AA226" s="3"/>
      <c r="AB226" s="3"/>
      <c r="AC226" s="4"/>
    </row>
    <row r="227" spans="1:29" s="64" customFormat="1" x14ac:dyDescent="0.25">
      <c r="A227" s="84"/>
      <c r="B227" s="85" t="s">
        <v>3</v>
      </c>
      <c r="C227" s="83"/>
      <c r="D227" s="83"/>
      <c r="E227" s="83"/>
      <c r="F227" s="83"/>
      <c r="G227" s="83"/>
      <c r="H227" s="86"/>
      <c r="I227" s="86"/>
      <c r="J227" s="89"/>
      <c r="K227" s="89"/>
      <c r="L227" s="93"/>
      <c r="M227" s="93"/>
      <c r="N227" s="89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8"/>
    </row>
    <row r="228" spans="1:29" ht="15.75" thickBot="1" x14ac:dyDescent="0.3">
      <c r="A228" s="60"/>
      <c r="B228" s="31"/>
      <c r="C228" s="61"/>
      <c r="D228" s="61"/>
      <c r="E228" s="61"/>
      <c r="F228" s="61"/>
      <c r="G228" s="61"/>
      <c r="H228" s="35"/>
      <c r="I228" s="35"/>
      <c r="J228" s="72"/>
      <c r="K228" s="72"/>
      <c r="L228" s="90"/>
      <c r="M228" s="90"/>
      <c r="N228" s="72"/>
      <c r="O228" s="1"/>
      <c r="P228" s="2"/>
      <c r="Q228" s="2"/>
      <c r="R228" s="2"/>
      <c r="S228" s="2"/>
      <c r="T228" s="3"/>
      <c r="U228" s="3"/>
      <c r="V228" s="3"/>
      <c r="W228" s="3"/>
      <c r="X228" s="3"/>
      <c r="Y228" s="3"/>
      <c r="Z228" s="3"/>
      <c r="AA228" s="3"/>
      <c r="AB228" s="3"/>
      <c r="AC228" s="17"/>
    </row>
    <row r="229" spans="1:29" s="97" customFormat="1" ht="15.75" thickBot="1" x14ac:dyDescent="0.3">
      <c r="A229" s="94"/>
      <c r="B229" s="95" t="s">
        <v>0</v>
      </c>
      <c r="C229" s="95"/>
      <c r="D229" s="95"/>
      <c r="E229" s="95"/>
      <c r="F229" s="95"/>
      <c r="G229" s="95"/>
      <c r="H229" s="95"/>
      <c r="I229" s="95"/>
      <c r="J229" s="95">
        <f>SUM(J174:J228)</f>
        <v>1427580</v>
      </c>
      <c r="K229" s="95">
        <f>C233+C234</f>
        <v>21461</v>
      </c>
      <c r="L229" s="95"/>
      <c r="M229" s="95"/>
      <c r="N229" s="96"/>
      <c r="O229" s="13">
        <f t="shared" ref="O229:AC229" si="41">SUM(O12:O228)</f>
        <v>15895.8</v>
      </c>
      <c r="P229" s="180">
        <f t="shared" si="41"/>
        <v>268575.3</v>
      </c>
      <c r="Q229" s="180">
        <f t="shared" si="41"/>
        <v>161001.29999999999</v>
      </c>
      <c r="R229" s="180">
        <f t="shared" si="41"/>
        <v>154587.29999999999</v>
      </c>
      <c r="S229" s="180">
        <f t="shared" si="41"/>
        <v>151143.29999999999</v>
      </c>
      <c r="T229" s="26">
        <f t="shared" si="41"/>
        <v>76122.3</v>
      </c>
      <c r="U229" s="26">
        <f t="shared" si="41"/>
        <v>73971.3</v>
      </c>
      <c r="V229" s="26">
        <f t="shared" si="41"/>
        <v>61813.3</v>
      </c>
      <c r="W229" s="26">
        <f t="shared" si="41"/>
        <v>76721.3</v>
      </c>
      <c r="X229" s="26">
        <f t="shared" si="41"/>
        <v>71466.3</v>
      </c>
      <c r="Y229" s="26">
        <f t="shared" si="41"/>
        <v>71121.3</v>
      </c>
      <c r="Z229" s="26">
        <f t="shared" si="41"/>
        <v>71033.3</v>
      </c>
      <c r="AA229" s="26">
        <f t="shared" si="41"/>
        <v>60683.3</v>
      </c>
      <c r="AB229" s="26">
        <f t="shared" si="41"/>
        <v>56722.3</v>
      </c>
      <c r="AC229" s="104">
        <f t="shared" si="41"/>
        <v>56722.3</v>
      </c>
    </row>
    <row r="230" spans="1:29" ht="15.75" x14ac:dyDescent="0.25">
      <c r="K230" s="98" t="s">
        <v>210</v>
      </c>
    </row>
    <row r="231" spans="1:29" s="28" customFormat="1" ht="15.75" x14ac:dyDescent="0.25">
      <c r="K231" s="99"/>
    </row>
    <row r="232" spans="1:29" s="28" customFormat="1" ht="34.5" customHeight="1" x14ac:dyDescent="0.25">
      <c r="A232" s="5"/>
      <c r="B232" s="6" t="s">
        <v>236</v>
      </c>
      <c r="C232" s="6" t="s">
        <v>56</v>
      </c>
      <c r="D232" s="186" t="s">
        <v>238</v>
      </c>
      <c r="K232" s="99"/>
    </row>
    <row r="233" spans="1:29" s="28" customFormat="1" ht="15.75" x14ac:dyDescent="0.25">
      <c r="A233" s="7" t="s">
        <v>57</v>
      </c>
      <c r="B233" s="189">
        <f>Batyk!B125+Pakod!B125+Zalabér!B124+Zalaszentgrót!B229+Zalavég!B126</f>
        <v>15895.800000000001</v>
      </c>
      <c r="C233" s="8">
        <f>Batyk!C125+Pakod!C125+Zalabér!C124+Zalaszentgrót!C229+Zalavég!C126</f>
        <v>17952</v>
      </c>
      <c r="D233" s="186" t="s">
        <v>211</v>
      </c>
      <c r="K233" s="99"/>
    </row>
    <row r="234" spans="1:29" s="28" customFormat="1" ht="15.75" x14ac:dyDescent="0.25">
      <c r="A234" s="7" t="s">
        <v>57</v>
      </c>
      <c r="B234" s="190"/>
      <c r="C234" s="8">
        <f>Batyk!C126+Pakod!C126+Zalabér!C125+Zalavég!C127</f>
        <v>3509</v>
      </c>
      <c r="D234" s="188" t="s">
        <v>244</v>
      </c>
      <c r="K234" s="99"/>
    </row>
    <row r="235" spans="1:29" s="28" customFormat="1" ht="15.75" x14ac:dyDescent="0.25">
      <c r="A235" s="7" t="s">
        <v>58</v>
      </c>
      <c r="B235" s="8">
        <f>Batyk!B127+Pakod!B127+Zalabér!B126+Zalaszentgrót!B230+Zalavég!B128</f>
        <v>735307.2</v>
      </c>
      <c r="C235" s="8">
        <f>Batyk!C127+Pakod!C127+Zalabér!C126+Zalaszentgrót!C230+Zalavég!C128</f>
        <v>71808</v>
      </c>
      <c r="D235" s="186" t="s">
        <v>212</v>
      </c>
      <c r="K235" s="99"/>
    </row>
    <row r="236" spans="1:29" s="28" customFormat="1" ht="15.75" thickBot="1" x14ac:dyDescent="0.3">
      <c r="A236" s="9" t="s">
        <v>59</v>
      </c>
      <c r="B236" s="10">
        <f>Batyk!B128+Pakod!B128+Zalabér!B127+Zalaszentgrót!B231+Zalavég!B129</f>
        <v>676376.99999999988</v>
      </c>
      <c r="C236" s="10">
        <f>Batyk!C128+Pakod!C128+Zalabér!C127+Zalaszentgrót!C231+Zalavég!C129</f>
        <v>179520</v>
      </c>
      <c r="D236" s="187" t="s">
        <v>213</v>
      </c>
    </row>
    <row r="237" spans="1:29" s="28" customFormat="1" x14ac:dyDescent="0.25">
      <c r="A237" s="11"/>
      <c r="B237" s="12"/>
      <c r="C237" s="12"/>
    </row>
    <row r="240" spans="1:29" x14ac:dyDescent="0.25">
      <c r="B240" s="100" t="s">
        <v>16</v>
      </c>
    </row>
    <row r="241" spans="2:2" ht="60" x14ac:dyDescent="0.25">
      <c r="B241" s="101" t="s">
        <v>15</v>
      </c>
    </row>
    <row r="242" spans="2:2" ht="45" x14ac:dyDescent="0.25">
      <c r="B242" s="101" t="s">
        <v>19</v>
      </c>
    </row>
    <row r="243" spans="2:2" ht="45" x14ac:dyDescent="0.25">
      <c r="B243" s="101" t="s">
        <v>17</v>
      </c>
    </row>
    <row r="244" spans="2:2" ht="30" x14ac:dyDescent="0.25">
      <c r="B244" s="101" t="s">
        <v>18</v>
      </c>
    </row>
    <row r="246" spans="2:2" x14ac:dyDescent="0.25">
      <c r="B246" s="102" t="s">
        <v>196</v>
      </c>
    </row>
    <row r="247" spans="2:2" x14ac:dyDescent="0.25">
      <c r="B247" s="27" t="s">
        <v>24</v>
      </c>
    </row>
    <row r="248" spans="2:2" x14ac:dyDescent="0.25">
      <c r="B248" s="27" t="s">
        <v>25</v>
      </c>
    </row>
    <row r="249" spans="2:2" x14ac:dyDescent="0.25">
      <c r="B249" s="27" t="s">
        <v>26</v>
      </c>
    </row>
    <row r="250" spans="2:2" x14ac:dyDescent="0.25">
      <c r="B250" s="27" t="s">
        <v>27</v>
      </c>
    </row>
    <row r="251" spans="2:2" x14ac:dyDescent="0.25">
      <c r="B251" s="27" t="s">
        <v>28</v>
      </c>
    </row>
    <row r="252" spans="2:2" x14ac:dyDescent="0.25">
      <c r="B252" s="27" t="s">
        <v>29</v>
      </c>
    </row>
    <row r="254" spans="2:2" x14ac:dyDescent="0.25">
      <c r="B254" s="102" t="s">
        <v>197</v>
      </c>
    </row>
    <row r="255" spans="2:2" x14ac:dyDescent="0.25">
      <c r="B255" s="27" t="s">
        <v>21</v>
      </c>
    </row>
    <row r="256" spans="2:2" x14ac:dyDescent="0.25">
      <c r="B256" s="27" t="s">
        <v>22</v>
      </c>
    </row>
    <row r="257" spans="2:2" x14ac:dyDescent="0.25">
      <c r="B257" s="27" t="s">
        <v>23</v>
      </c>
    </row>
  </sheetData>
  <mergeCells count="51">
    <mergeCell ref="A41:A42"/>
    <mergeCell ref="N10:N11"/>
    <mergeCell ref="E10:E11"/>
    <mergeCell ref="AC10:AC11"/>
    <mergeCell ref="AA10:AA11"/>
    <mergeCell ref="A22:A23"/>
    <mergeCell ref="B233:B234"/>
    <mergeCell ref="T10:T11"/>
    <mergeCell ref="Z10:Z11"/>
    <mergeCell ref="V10:V11"/>
    <mergeCell ref="W10:W11"/>
    <mergeCell ref="X10:X11"/>
    <mergeCell ref="Y10:Y11"/>
    <mergeCell ref="P10:P11"/>
    <mergeCell ref="L10:L11"/>
    <mergeCell ref="M10:M11"/>
    <mergeCell ref="F10:F11"/>
    <mergeCell ref="G10:G11"/>
    <mergeCell ref="R10:R11"/>
    <mergeCell ref="S10:S11"/>
    <mergeCell ref="H9:H11"/>
    <mergeCell ref="U10:U11"/>
    <mergeCell ref="J10:J11"/>
    <mergeCell ref="O10:O11"/>
    <mergeCell ref="A4:J4"/>
    <mergeCell ref="K4:Q4"/>
    <mergeCell ref="R4:AC4"/>
    <mergeCell ref="A5:J5"/>
    <mergeCell ref="K5:Q5"/>
    <mergeCell ref="R5:AC5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A1:AC1"/>
    <mergeCell ref="A2:AC2"/>
    <mergeCell ref="A3:J3"/>
    <mergeCell ref="K3:Q3"/>
    <mergeCell ref="R3:AC3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DELL10</cp:lastModifiedBy>
  <cp:lastPrinted>2016-07-29T10:07:03Z</cp:lastPrinted>
  <dcterms:created xsi:type="dcterms:W3CDTF">2014-07-08T06:33:44Z</dcterms:created>
  <dcterms:modified xsi:type="dcterms:W3CDTF">2020-11-18T06:24:58Z</dcterms:modified>
  <cp:category>települések</cp:category>
</cp:coreProperties>
</file>