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2020. évi zárszámadás ZGRÓT\előterjesztés mellékletei\"/>
    </mc:Choice>
  </mc:AlternateContent>
  <xr:revisionPtr revIDLastSave="0" documentId="13_ncr:1_{BB7379A1-6E99-47FE-A95A-949DC947DA1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karbantartás" sheetId="1" r:id="rId1"/>
  </sheets>
  <definedNames>
    <definedName name="_xlnm.Print_Area" localSheetId="0">karbantartás!$A$1:$H$55</definedName>
  </definedNames>
  <calcPr calcId="181029"/>
</workbook>
</file>

<file path=xl/calcChain.xml><?xml version="1.0" encoding="utf-8"?>
<calcChain xmlns="http://schemas.openxmlformats.org/spreadsheetml/2006/main">
  <c r="G48" i="1" l="1"/>
  <c r="G38" i="1"/>
  <c r="G37" i="1"/>
  <c r="F43" i="1"/>
  <c r="D43" i="1"/>
  <c r="F34" i="1"/>
  <c r="D34" i="1"/>
  <c r="F53" i="1"/>
  <c r="D53" i="1"/>
  <c r="H33" i="1"/>
  <c r="H32" i="1"/>
  <c r="H31" i="1"/>
  <c r="H30" i="1"/>
  <c r="H29" i="1"/>
  <c r="H28" i="1"/>
  <c r="H27" i="1"/>
  <c r="H26" i="1"/>
  <c r="H52" i="1"/>
  <c r="H51" i="1"/>
  <c r="H50" i="1"/>
  <c r="H49" i="1"/>
  <c r="H48" i="1"/>
  <c r="H47" i="1"/>
  <c r="H46" i="1"/>
  <c r="H45" i="1"/>
  <c r="H42" i="1"/>
  <c r="H41" i="1"/>
  <c r="H39" i="1"/>
  <c r="H38" i="1"/>
  <c r="H37" i="1"/>
  <c r="H36" i="1"/>
  <c r="H40" i="1"/>
  <c r="D54" i="1" l="1"/>
  <c r="H53" i="1"/>
  <c r="H43" i="1"/>
  <c r="H34" i="1"/>
  <c r="F54" i="1"/>
  <c r="G12" i="1"/>
  <c r="H21" i="1"/>
  <c r="H22" i="1"/>
  <c r="H20" i="1"/>
  <c r="D23" i="1"/>
  <c r="E23" i="1"/>
  <c r="F23" i="1"/>
  <c r="H23" i="1" l="1"/>
  <c r="H54" i="1"/>
  <c r="H15" i="1"/>
  <c r="H19" i="1" s="1"/>
  <c r="H16" i="1"/>
  <c r="H17" i="1"/>
  <c r="H18" i="1"/>
  <c r="F19" i="1"/>
  <c r="D19" i="1"/>
  <c r="F14" i="1"/>
  <c r="D14" i="1"/>
  <c r="H10" i="1"/>
  <c r="H11" i="1"/>
  <c r="H12" i="1"/>
  <c r="H13" i="1"/>
  <c r="H9" i="1"/>
  <c r="G11" i="1"/>
  <c r="G10" i="1"/>
  <c r="G9" i="1"/>
  <c r="F24" i="1" l="1"/>
  <c r="F55" i="1" s="1"/>
  <c r="H14" i="1"/>
  <c r="H24" i="1" s="1"/>
  <c r="H55" i="1" s="1"/>
  <c r="D24" i="1"/>
  <c r="D55" i="1" s="1"/>
  <c r="G18" i="1"/>
  <c r="E19" i="1"/>
  <c r="C19" i="1"/>
  <c r="C23" i="1"/>
  <c r="C14" i="1"/>
  <c r="E14" i="1"/>
  <c r="E24" i="1" s="1"/>
  <c r="G13" i="1"/>
  <c r="G22" i="1"/>
  <c r="G15" i="1"/>
  <c r="C24" i="1" l="1"/>
  <c r="G42" i="1"/>
  <c r="G33" i="1" l="1"/>
  <c r="E34" i="1"/>
  <c r="C34" i="1"/>
  <c r="G17" i="1" l="1"/>
  <c r="G40" i="1"/>
  <c r="G41" i="1"/>
  <c r="G49" i="1"/>
  <c r="G29" i="1"/>
  <c r="E53" i="1"/>
  <c r="C53" i="1"/>
  <c r="E43" i="1"/>
  <c r="C43" i="1"/>
  <c r="G32" i="1"/>
  <c r="G21" i="1"/>
  <c r="G20" i="1"/>
  <c r="G16" i="1"/>
  <c r="G19" i="1" s="1"/>
  <c r="G50" i="1"/>
  <c r="G47" i="1"/>
  <c r="G51" i="1"/>
  <c r="G52" i="1"/>
  <c r="G39" i="1"/>
  <c r="G36" i="1"/>
  <c r="G27" i="1"/>
  <c r="G28" i="1"/>
  <c r="G30" i="1"/>
  <c r="G31" i="1"/>
  <c r="G26" i="1"/>
  <c r="G43" i="1" l="1"/>
  <c r="G23" i="1"/>
  <c r="G14" i="1"/>
  <c r="C54" i="1"/>
  <c r="C55" i="1" s="1"/>
  <c r="G34" i="1"/>
  <c r="E54" i="1"/>
  <c r="G53" i="1"/>
  <c r="G24" i="1" l="1"/>
  <c r="G54" i="1"/>
  <c r="E55" i="1"/>
  <c r="G55" i="1" l="1"/>
</calcChain>
</file>

<file path=xl/sharedStrings.xml><?xml version="1.0" encoding="utf-8"?>
<sst xmlns="http://schemas.openxmlformats.org/spreadsheetml/2006/main" count="68" uniqueCount="58">
  <si>
    <t>Karbantartások</t>
  </si>
  <si>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</si>
  <si>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</si>
  <si>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</si>
  <si>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</si>
  <si>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</si>
  <si>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</si>
  <si>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</si>
  <si>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</si>
  <si>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</si>
  <si>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Város-gazdálkodás</t>
  </si>
  <si>
    <t>Csapadékvíz elvezetés karbantartása</t>
  </si>
  <si>
    <t>Hótolás, síkosság mentesítés</t>
  </si>
  <si>
    <t>Kresz táblák pótlása, útburkolati jelek felfestése</t>
  </si>
  <si>
    <t>Buszöblök, megállóhelyek karbantartása</t>
  </si>
  <si>
    <t>Saját v. bérelt ingatlan</t>
  </si>
  <si>
    <t>Városi Önkormányzat összesen:</t>
  </si>
  <si>
    <t>Önkormányzat mindösszesen:</t>
  </si>
  <si>
    <t>Hivatal épületének karbantartása</t>
  </si>
  <si>
    <t>Városi Könyvtár és Művelődési- Felnőttképzési Központ</t>
  </si>
  <si>
    <t>Városi Önkormányzat Egészségügyi Központja</t>
  </si>
  <si>
    <t xml:space="preserve">Mezőgazdasági utak karbantartása </t>
  </si>
  <si>
    <t>Munkavédelemmel kapcsolatos karbantartási munkák</t>
  </si>
  <si>
    <t>Önkormányzati ingatlanok karbantartása, állagmegóvása</t>
  </si>
  <si>
    <t>Önkormányzati lakások karbantartása, állagmegóvása</t>
  </si>
  <si>
    <t>Temető karbantartási munkái</t>
  </si>
  <si>
    <t>Batthyány és Ady úti óvoda</t>
  </si>
  <si>
    <t>Gépek, eszközök karbantartása</t>
  </si>
  <si>
    <t>Belvárosi utak kátyúzása, karbantartása</t>
  </si>
  <si>
    <t>Tuskómarás, fakivágás</t>
  </si>
  <si>
    <t>Étellift karbantartása (Batthyány u.)</t>
  </si>
  <si>
    <t>EÜ gépek kötelező karbantartása</t>
  </si>
  <si>
    <t>Festés (előtér, lábazat, wc-k, konyha, öltözők)</t>
  </si>
  <si>
    <t>Lámpacserék</t>
  </si>
  <si>
    <t>Karácsonyi fények le- és felszerelése</t>
  </si>
  <si>
    <t xml:space="preserve">Faültetés, virágosítás </t>
  </si>
  <si>
    <t>Zalaszentgróti Napközi Otthonos Óvoda-Bölcsőde</t>
  </si>
  <si>
    <t>Monitoring kutak vizsgálata, karbantartása</t>
  </si>
  <si>
    <t xml:space="preserve"> 2020. év</t>
  </si>
  <si>
    <t>Játszóterek karbantartása</t>
  </si>
  <si>
    <t>Zala u. - Kölcsey u. sarok áteresz csere</t>
  </si>
  <si>
    <t>Tüskeszentpéter buszforduló áteresz csere</t>
  </si>
  <si>
    <t>Gáznyomás szabályozó karbantartás</t>
  </si>
  <si>
    <t>Radiátor burkolatok utólagos készítése</t>
  </si>
  <si>
    <t>Tetőszigetelés, festés, egyéb munkálatok</t>
  </si>
  <si>
    <t>Lépcső javítása, burkolása</t>
  </si>
  <si>
    <t>Szennyvízcsatorna (védőnői rész dugulás)</t>
  </si>
  <si>
    <t>Sportpálya salakkal történő feltöltése</t>
  </si>
  <si>
    <t>3 pilléres városrészi útkarbantartás céltartaléka</t>
  </si>
  <si>
    <t>Szennyvízcsatorna javítás</t>
  </si>
  <si>
    <t>Belső csapadékcsatornák feltárása, javítása</t>
  </si>
  <si>
    <t>Szakértői-, műszaki ellenőri költségek, hatósági díjak</t>
  </si>
  <si>
    <t>Közútak, hidak, átereszek karbantartása</t>
  </si>
  <si>
    <t>EÜ Központ Ügyeleti autó-garázs tető javítás</t>
  </si>
  <si>
    <t>Z.koppány Templom u. 23. vill.kapcsolótábla áthelyezése</t>
  </si>
  <si>
    <t>terv</t>
  </si>
  <si>
    <t>tény</t>
  </si>
  <si>
    <t xml:space="preserve">3.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</si>
</sst>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0"/>
      <name val="Arial CE"/>
      <charset val="238"/>
    </font>
    <font>
      <b/>
      <sz val="22"/>
      <name val="Times New Roman"/>
      <family val="1"/>
      <charset val="238"/>
    </font>
    <font>
      <b/>
      <sz val="1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12"/>
      <name val="Arial CE"/>
      <charset val="238"/>
    </font>
    <font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5" borderId="0" applyNumberFormat="0" applyBorder="0" applyAlignment="0" applyProtection="0"/>
  </cellStyleXfs>
  <cellXfs count="88">
    <xf numFmtId="0" fontId="0" fillId="0" borderId="0" xfId="0"/>
    <xf numFmtId="0" fontId="3" fillId="0" borderId="0" xfId="0" applyFont="1"/>
    <xf numFmtId="1" fontId="3" fillId="0" borderId="1" xfId="0" applyNumberFormat="1" applyFont="1" applyBorder="1" applyAlignment="1">
      <alignment wrapText="1"/>
    </xf>
    <xf numFmtId="3" fontId="3" fillId="0" borderId="0" xfId="0" applyNumberFormat="1" applyFont="1"/>
    <xf numFmtId="0" fontId="2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7" fillId="0" borderId="0" xfId="0" applyFont="1"/>
    <xf numFmtId="1" fontId="2" fillId="0" borderId="1" xfId="0" applyNumberFormat="1" applyFont="1" applyBorder="1" applyAlignment="1">
      <alignment vertical="top" wrapText="1"/>
    </xf>
    <xf numFmtId="1" fontId="6" fillId="0" borderId="1" xfId="0" applyNumberFormat="1" applyFont="1" applyBorder="1"/>
    <xf numFmtId="1" fontId="2" fillId="0" borderId="1" xfId="0" applyNumberFormat="1" applyFont="1" applyBorder="1" applyAlignment="1">
      <alignment vertical="center" wrapText="1"/>
    </xf>
    <xf numFmtId="1" fontId="2" fillId="2" borderId="1" xfId="0" applyNumberFormat="1" applyFont="1" applyFill="1" applyBorder="1" applyAlignment="1">
      <alignment wrapText="1"/>
    </xf>
    <xf numFmtId="1" fontId="2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3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1" fontId="3" fillId="0" borderId="0" xfId="0" applyNumberFormat="1" applyFont="1" applyBorder="1"/>
    <xf numFmtId="1" fontId="2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Border="1" applyAlignment="1">
      <alignment vertical="center" wrapText="1"/>
    </xf>
    <xf numFmtId="1" fontId="4" fillId="4" borderId="0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Border="1" applyAlignment="1">
      <alignment vertical="top" wrapText="1"/>
    </xf>
    <xf numFmtId="1" fontId="2" fillId="0" borderId="0" xfId="0" applyNumberFormat="1" applyFont="1" applyFill="1" applyBorder="1" applyAlignment="1">
      <alignment horizontal="right" vertical="center" wrapText="1"/>
    </xf>
    <xf numFmtId="1" fontId="2" fillId="3" borderId="0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/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1" fontId="2" fillId="4" borderId="1" xfId="0" applyNumberFormat="1" applyFont="1" applyFill="1" applyBorder="1" applyAlignment="1">
      <alignment vertical="top" wrapText="1"/>
    </xf>
    <xf numFmtId="3" fontId="2" fillId="4" borderId="1" xfId="0" applyNumberFormat="1" applyFont="1" applyFill="1" applyBorder="1" applyAlignment="1">
      <alignment horizontal="right" vertical="center" wrapText="1"/>
    </xf>
    <xf numFmtId="1" fontId="4" fillId="4" borderId="1" xfId="1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/>
    <xf numFmtId="0" fontId="0" fillId="2" borderId="0" xfId="0" applyFill="1"/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/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/>
    <xf numFmtId="1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wrapText="1"/>
    </xf>
    <xf numFmtId="1" fontId="4" fillId="0" borderId="1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/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 vertical="center"/>
    </xf>
    <xf numFmtId="3" fontId="10" fillId="0" borderId="1" xfId="1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wrapText="1"/>
    </xf>
    <xf numFmtId="1" fontId="2" fillId="0" borderId="1" xfId="0" applyNumberFormat="1" applyFont="1" applyBorder="1" applyAlignment="1">
      <alignment wrapText="1"/>
    </xf>
    <xf numFmtId="0" fontId="12" fillId="0" borderId="0" xfId="0" applyFont="1" applyBorder="1" applyAlignment="1">
      <alignment horizontal="right"/>
    </xf>
    <xf numFmtId="0" fontId="13" fillId="0" borderId="1" xfId="0" applyFont="1" applyBorder="1" applyAlignment="1">
      <alignment wrapText="1"/>
    </xf>
    <xf numFmtId="0" fontId="13" fillId="4" borderId="2" xfId="0" applyFont="1" applyFill="1" applyBorder="1" applyAlignment="1">
      <alignment vertical="center" wrapText="1"/>
    </xf>
    <xf numFmtId="0" fontId="15" fillId="0" borderId="0" xfId="0" applyFont="1"/>
    <xf numFmtId="0" fontId="17" fillId="0" borderId="0" xfId="0" applyFont="1"/>
    <xf numFmtId="0" fontId="18" fillId="0" borderId="0" xfId="0" applyFont="1"/>
    <xf numFmtId="1" fontId="17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Fill="1" applyBorder="1"/>
    <xf numFmtId="1" fontId="5" fillId="0" borderId="1" xfId="0" applyNumberFormat="1" applyFont="1" applyBorder="1" applyAlignment="1">
      <alignment vertical="top" wrapText="1"/>
    </xf>
    <xf numFmtId="1" fontId="5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6" fillId="0" borderId="0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" fontId="5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4" xfId="0" applyFont="1" applyBorder="1"/>
    <xf numFmtId="0" fontId="15" fillId="0" borderId="2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view="pageBreakPreview" topLeftCell="A10" zoomScale="80" zoomScaleNormal="100" zoomScaleSheetLayoutView="80" workbookViewId="0">
      <selection activeCell="L50" sqref="L50"/>
    </sheetView>
  </sheetViews>
  <sheetFormatPr defaultRowHeight="16.8" x14ac:dyDescent="0.3"/>
  <cols>
    <col min="1" max="1" width="21.6640625" style="57" customWidth="1"/>
    <col min="2" max="2" width="48.109375" customWidth="1"/>
    <col min="3" max="6" width="11" customWidth="1"/>
    <col min="7" max="8" width="11.33203125" customWidth="1"/>
    <col min="9" max="9" width="10.44140625" customWidth="1"/>
    <col min="13" max="13" width="48.33203125" bestFit="1" customWidth="1"/>
    <col min="14" max="14" width="17.109375" customWidth="1"/>
  </cols>
  <sheetData>
    <row r="1" spans="1:10" ht="33" customHeight="1" x14ac:dyDescent="0.35">
      <c r="A1" s="68" t="s">
        <v>57</v>
      </c>
      <c r="B1" s="69"/>
      <c r="C1" s="69"/>
      <c r="D1" s="69"/>
      <c r="E1" s="69"/>
      <c r="F1" s="69"/>
      <c r="G1" s="69"/>
      <c r="H1" s="70"/>
      <c r="I1" s="12"/>
    </row>
    <row r="2" spans="1:10" ht="31.2" customHeight="1" x14ac:dyDescent="0.45">
      <c r="A2" s="75" t="s">
        <v>0</v>
      </c>
      <c r="B2" s="75"/>
      <c r="C2" s="75"/>
      <c r="D2" s="75"/>
      <c r="E2" s="75"/>
      <c r="F2" s="75"/>
      <c r="G2" s="75"/>
      <c r="H2" s="64"/>
      <c r="I2" s="13"/>
      <c r="J2" s="1"/>
    </row>
    <row r="3" spans="1:10" ht="23.4" customHeight="1" x14ac:dyDescent="0.45">
      <c r="A3" s="75" t="s">
        <v>38</v>
      </c>
      <c r="B3" s="75"/>
      <c r="C3" s="75"/>
      <c r="D3" s="75"/>
      <c r="E3" s="75"/>
      <c r="F3" s="75"/>
      <c r="G3" s="75"/>
      <c r="H3" s="64"/>
      <c r="I3" s="13"/>
      <c r="J3" s="1"/>
    </row>
    <row r="4" spans="1:10" ht="33" customHeight="1" x14ac:dyDescent="0.35">
      <c r="A4" s="71" t="s">
        <v>1</v>
      </c>
      <c r="B4" s="71"/>
      <c r="C4" s="71"/>
      <c r="D4" s="71"/>
      <c r="E4" s="71"/>
      <c r="F4" s="71"/>
      <c r="G4" s="71"/>
      <c r="H4" s="72"/>
      <c r="I4" s="5"/>
      <c r="J4" s="1"/>
    </row>
    <row r="5" spans="1:10" ht="9.6" customHeight="1" x14ac:dyDescent="0.35">
      <c r="A5" s="54"/>
      <c r="B5" s="5"/>
      <c r="C5" s="5"/>
      <c r="D5" s="65"/>
      <c r="E5" s="5"/>
      <c r="F5" s="65"/>
      <c r="G5" s="5"/>
      <c r="H5" s="65"/>
      <c r="I5" s="5"/>
      <c r="J5" s="1"/>
    </row>
    <row r="6" spans="1:10" ht="21.75" customHeight="1" x14ac:dyDescent="0.35">
      <c r="A6" s="55" t="s">
        <v>2</v>
      </c>
      <c r="B6" s="66" t="s">
        <v>3</v>
      </c>
      <c r="C6" s="76" t="s">
        <v>4</v>
      </c>
      <c r="D6" s="77"/>
      <c r="E6" s="76" t="s">
        <v>5</v>
      </c>
      <c r="F6" s="77"/>
      <c r="G6" s="76" t="s">
        <v>6</v>
      </c>
      <c r="H6" s="77"/>
      <c r="I6" s="16"/>
      <c r="J6" s="1"/>
    </row>
    <row r="7" spans="1:10" ht="17.399999999999999" customHeight="1" x14ac:dyDescent="0.35">
      <c r="A7" s="55"/>
      <c r="B7" s="66"/>
      <c r="C7" s="4" t="s">
        <v>55</v>
      </c>
      <c r="D7" s="4" t="s">
        <v>56</v>
      </c>
      <c r="E7" s="4" t="s">
        <v>55</v>
      </c>
      <c r="F7" s="4" t="s">
        <v>56</v>
      </c>
      <c r="G7" s="4" t="s">
        <v>55</v>
      </c>
      <c r="H7" s="4" t="s">
        <v>56</v>
      </c>
      <c r="I7" s="16"/>
      <c r="J7" s="1"/>
    </row>
    <row r="8" spans="1:10" ht="17.25" customHeight="1" x14ac:dyDescent="0.35">
      <c r="A8" s="73" t="s">
        <v>36</v>
      </c>
      <c r="B8" s="78" t="s">
        <v>26</v>
      </c>
      <c r="C8" s="78"/>
      <c r="D8" s="78"/>
      <c r="E8" s="78"/>
      <c r="F8" s="78"/>
      <c r="G8" s="78"/>
      <c r="H8" s="79"/>
      <c r="I8" s="17"/>
      <c r="J8" s="1"/>
    </row>
    <row r="9" spans="1:10" ht="18" customHeight="1" x14ac:dyDescent="0.35">
      <c r="A9" s="73"/>
      <c r="B9" s="41" t="s">
        <v>30</v>
      </c>
      <c r="C9" s="39">
        <v>126</v>
      </c>
      <c r="D9" s="39">
        <v>72</v>
      </c>
      <c r="E9" s="39">
        <v>34</v>
      </c>
      <c r="F9" s="39">
        <v>19</v>
      </c>
      <c r="G9" s="42">
        <f>SUM(C9:F9)</f>
        <v>251</v>
      </c>
      <c r="H9" s="42">
        <f>SUM(D9+F9)</f>
        <v>91</v>
      </c>
      <c r="I9" s="18"/>
      <c r="J9" s="1"/>
    </row>
    <row r="10" spans="1:10" ht="18" customHeight="1" x14ac:dyDescent="0.35">
      <c r="A10" s="73"/>
      <c r="B10" s="41" t="s">
        <v>32</v>
      </c>
      <c r="C10" s="39">
        <v>915</v>
      </c>
      <c r="D10" s="39">
        <v>41</v>
      </c>
      <c r="E10" s="39">
        <v>24</v>
      </c>
      <c r="F10" s="39">
        <v>11</v>
      </c>
      <c r="G10" s="42">
        <f>SUM(C10:F10)</f>
        <v>991</v>
      </c>
      <c r="H10" s="42">
        <f t="shared" ref="H10:H13" si="0">SUM(D10+F10)</f>
        <v>52</v>
      </c>
      <c r="I10" s="18"/>
      <c r="J10" s="1"/>
    </row>
    <row r="11" spans="1:10" ht="18" customHeight="1" x14ac:dyDescent="0.35">
      <c r="A11" s="73"/>
      <c r="B11" s="38" t="s">
        <v>42</v>
      </c>
      <c r="C11" s="39">
        <v>110</v>
      </c>
      <c r="D11" s="39">
        <v>49</v>
      </c>
      <c r="E11" s="39">
        <v>30</v>
      </c>
      <c r="F11" s="39">
        <v>13</v>
      </c>
      <c r="G11" s="40">
        <f>SUM(C11:F11)</f>
        <v>202</v>
      </c>
      <c r="H11" s="42">
        <f t="shared" si="0"/>
        <v>62</v>
      </c>
      <c r="I11" s="18"/>
      <c r="J11" s="1"/>
    </row>
    <row r="12" spans="1:10" ht="18" customHeight="1" x14ac:dyDescent="0.35">
      <c r="A12" s="73"/>
      <c r="B12" s="38" t="s">
        <v>43</v>
      </c>
      <c r="C12" s="39">
        <v>79</v>
      </c>
      <c r="D12" s="39">
        <v>0</v>
      </c>
      <c r="E12" s="39">
        <v>21</v>
      </c>
      <c r="F12" s="39">
        <v>0</v>
      </c>
      <c r="G12" s="40">
        <f>SUM(C12:F12)</f>
        <v>100</v>
      </c>
      <c r="H12" s="42">
        <f t="shared" si="0"/>
        <v>0</v>
      </c>
      <c r="I12" s="18"/>
      <c r="J12" s="1"/>
    </row>
    <row r="13" spans="1:10" ht="18" customHeight="1" x14ac:dyDescent="0.35">
      <c r="A13" s="73"/>
      <c r="B13" s="15" t="s">
        <v>50</v>
      </c>
      <c r="C13" s="14">
        <v>393</v>
      </c>
      <c r="D13" s="14">
        <v>0</v>
      </c>
      <c r="E13" s="14">
        <v>107</v>
      </c>
      <c r="F13" s="14">
        <v>0</v>
      </c>
      <c r="G13" s="28">
        <f>C13+E13</f>
        <v>500</v>
      </c>
      <c r="H13" s="42">
        <f t="shared" si="0"/>
        <v>0</v>
      </c>
      <c r="I13" s="18"/>
      <c r="J13" s="1"/>
    </row>
    <row r="14" spans="1:10" ht="18" customHeight="1" x14ac:dyDescent="0.35">
      <c r="A14" s="73"/>
      <c r="B14" s="7" t="s">
        <v>7</v>
      </c>
      <c r="C14" s="27">
        <f>SUM(C9:C13)</f>
        <v>1623</v>
      </c>
      <c r="D14" s="27">
        <f>SUM(D9:D13)</f>
        <v>162</v>
      </c>
      <c r="E14" s="27">
        <f>SUM(E9:E13)</f>
        <v>216</v>
      </c>
      <c r="F14" s="27">
        <f>SUM(F9:F13)</f>
        <v>43</v>
      </c>
      <c r="G14" s="27">
        <f>SUM(G9:G13)</f>
        <v>2044</v>
      </c>
      <c r="H14" s="27">
        <f>SUM(D14+F14)</f>
        <v>205</v>
      </c>
      <c r="I14" s="19"/>
      <c r="J14" s="3"/>
    </row>
    <row r="15" spans="1:10" ht="18" customHeight="1" x14ac:dyDescent="0.35">
      <c r="A15" s="73" t="s">
        <v>20</v>
      </c>
      <c r="B15" s="15" t="s">
        <v>33</v>
      </c>
      <c r="C15" s="14">
        <v>967</v>
      </c>
      <c r="D15" s="14">
        <v>984</v>
      </c>
      <c r="E15" s="14">
        <v>261</v>
      </c>
      <c r="F15" s="14">
        <v>265</v>
      </c>
      <c r="G15" s="28">
        <f>C15+E15</f>
        <v>1228</v>
      </c>
      <c r="H15" s="42">
        <f t="shared" ref="H15:H18" si="1">SUM(D15+F15)</f>
        <v>1249</v>
      </c>
      <c r="I15" s="18"/>
      <c r="J15" s="1"/>
    </row>
    <row r="16" spans="1:10" ht="18" customHeight="1" x14ac:dyDescent="0.35">
      <c r="A16" s="73"/>
      <c r="B16" s="15" t="s">
        <v>31</v>
      </c>
      <c r="C16" s="14">
        <v>1726</v>
      </c>
      <c r="D16" s="14">
        <v>1726</v>
      </c>
      <c r="E16" s="14">
        <v>466</v>
      </c>
      <c r="F16" s="14">
        <v>466</v>
      </c>
      <c r="G16" s="28">
        <f>C16+E16</f>
        <v>2192</v>
      </c>
      <c r="H16" s="42">
        <f t="shared" si="1"/>
        <v>2192</v>
      </c>
      <c r="I16" s="18"/>
      <c r="J16" s="1"/>
    </row>
    <row r="17" spans="1:10" ht="18" customHeight="1" x14ac:dyDescent="0.35">
      <c r="A17" s="73"/>
      <c r="B17" s="15" t="s">
        <v>46</v>
      </c>
      <c r="C17" s="14">
        <v>393</v>
      </c>
      <c r="D17" s="14">
        <v>0</v>
      </c>
      <c r="E17" s="14">
        <v>107</v>
      </c>
      <c r="F17" s="14">
        <v>0</v>
      </c>
      <c r="G17" s="28">
        <f>C17+E17</f>
        <v>500</v>
      </c>
      <c r="H17" s="42">
        <f t="shared" si="1"/>
        <v>0</v>
      </c>
      <c r="I17" s="18"/>
      <c r="J17" s="1"/>
    </row>
    <row r="18" spans="1:10" ht="18" customHeight="1" x14ac:dyDescent="0.35">
      <c r="A18" s="73"/>
      <c r="B18" s="52" t="s">
        <v>53</v>
      </c>
      <c r="C18" s="14">
        <v>200</v>
      </c>
      <c r="D18" s="14">
        <v>200</v>
      </c>
      <c r="E18" s="14">
        <v>54</v>
      </c>
      <c r="F18" s="14">
        <v>54</v>
      </c>
      <c r="G18" s="28">
        <f>C18+E18</f>
        <v>254</v>
      </c>
      <c r="H18" s="42">
        <f t="shared" si="1"/>
        <v>254</v>
      </c>
      <c r="I18" s="18"/>
      <c r="J18" s="1"/>
    </row>
    <row r="19" spans="1:10" s="6" customFormat="1" ht="18" customHeight="1" x14ac:dyDescent="0.35">
      <c r="A19" s="73"/>
      <c r="B19" s="8" t="s">
        <v>7</v>
      </c>
      <c r="C19" s="27">
        <f>SUM(C15:C18)</f>
        <v>3286</v>
      </c>
      <c r="D19" s="27">
        <f>SUM(D15:D18)</f>
        <v>2910</v>
      </c>
      <c r="E19" s="27">
        <f>SUM(E15:E18)</f>
        <v>888</v>
      </c>
      <c r="F19" s="27">
        <f t="shared" ref="F19:H19" si="2">SUM(F15:F18)</f>
        <v>785</v>
      </c>
      <c r="G19" s="27">
        <f t="shared" si="2"/>
        <v>4174</v>
      </c>
      <c r="H19" s="27">
        <f t="shared" si="2"/>
        <v>3695</v>
      </c>
      <c r="I19" s="19"/>
      <c r="J19" s="3"/>
    </row>
    <row r="20" spans="1:10" s="6" customFormat="1" ht="19.2" customHeight="1" x14ac:dyDescent="0.35">
      <c r="A20" s="81" t="s">
        <v>19</v>
      </c>
      <c r="B20" s="52" t="s">
        <v>44</v>
      </c>
      <c r="C20" s="47">
        <v>472</v>
      </c>
      <c r="D20" s="47">
        <v>0</v>
      </c>
      <c r="E20" s="47">
        <v>128</v>
      </c>
      <c r="F20" s="47">
        <v>0</v>
      </c>
      <c r="G20" s="42">
        <f>C20+E20</f>
        <v>600</v>
      </c>
      <c r="H20" s="42">
        <f>D20+F20</f>
        <v>0</v>
      </c>
      <c r="I20" s="18"/>
      <c r="J20" s="3"/>
    </row>
    <row r="21" spans="1:10" s="6" customFormat="1" ht="19.2" customHeight="1" x14ac:dyDescent="0.35">
      <c r="A21" s="81"/>
      <c r="B21" s="52" t="s">
        <v>45</v>
      </c>
      <c r="C21" s="47">
        <v>197</v>
      </c>
      <c r="D21" s="47">
        <v>26</v>
      </c>
      <c r="E21" s="47">
        <v>53</v>
      </c>
      <c r="F21" s="47">
        <v>7</v>
      </c>
      <c r="G21" s="42">
        <f t="shared" ref="G21:H22" si="3">C21+E21</f>
        <v>250</v>
      </c>
      <c r="H21" s="42">
        <f t="shared" si="3"/>
        <v>33</v>
      </c>
      <c r="I21" s="18"/>
      <c r="J21" s="3"/>
    </row>
    <row r="22" spans="1:10" ht="19.2" customHeight="1" x14ac:dyDescent="0.35">
      <c r="A22" s="82"/>
      <c r="B22" s="15" t="s">
        <v>49</v>
      </c>
      <c r="C22" s="14">
        <v>393</v>
      </c>
      <c r="D22" s="14">
        <v>0</v>
      </c>
      <c r="E22" s="14">
        <v>107</v>
      </c>
      <c r="F22" s="14">
        <v>0</v>
      </c>
      <c r="G22" s="28">
        <f>C22+E22</f>
        <v>500</v>
      </c>
      <c r="H22" s="42">
        <f t="shared" si="3"/>
        <v>0</v>
      </c>
      <c r="I22" s="18"/>
      <c r="J22" s="1"/>
    </row>
    <row r="23" spans="1:10" ht="19.2" customHeight="1" x14ac:dyDescent="0.35">
      <c r="A23" s="82"/>
      <c r="B23" s="32" t="s">
        <v>7</v>
      </c>
      <c r="C23" s="33">
        <f>SUM(C20:C22)</f>
        <v>1062</v>
      </c>
      <c r="D23" s="33">
        <f t="shared" ref="D23:H23" si="4">SUM(D20:D22)</f>
        <v>26</v>
      </c>
      <c r="E23" s="33">
        <f t="shared" si="4"/>
        <v>288</v>
      </c>
      <c r="F23" s="33">
        <f t="shared" si="4"/>
        <v>7</v>
      </c>
      <c r="G23" s="33">
        <f t="shared" si="4"/>
        <v>1350</v>
      </c>
      <c r="H23" s="33">
        <f t="shared" si="4"/>
        <v>33</v>
      </c>
      <c r="I23" s="19"/>
      <c r="J23" s="1"/>
    </row>
    <row r="24" spans="1:10" s="37" customFormat="1" ht="19.2" customHeight="1" x14ac:dyDescent="0.35">
      <c r="A24" s="56"/>
      <c r="B24" s="35" t="s">
        <v>8</v>
      </c>
      <c r="C24" s="29">
        <f>SUM(C14,C19,C23)</f>
        <v>5971</v>
      </c>
      <c r="D24" s="29">
        <f t="shared" ref="D24:H24" si="5">SUM(D14,D19,D23)</f>
        <v>3098</v>
      </c>
      <c r="E24" s="29">
        <f t="shared" si="5"/>
        <v>1392</v>
      </c>
      <c r="F24" s="29">
        <f t="shared" si="5"/>
        <v>835</v>
      </c>
      <c r="G24" s="29">
        <f t="shared" si="5"/>
        <v>7568</v>
      </c>
      <c r="H24" s="29">
        <f t="shared" si="5"/>
        <v>3933</v>
      </c>
      <c r="I24" s="21"/>
      <c r="J24" s="36"/>
    </row>
    <row r="25" spans="1:10" ht="24" customHeight="1" x14ac:dyDescent="0.35">
      <c r="A25" s="83" t="s">
        <v>9</v>
      </c>
      <c r="B25" s="74" t="s">
        <v>10</v>
      </c>
      <c r="C25" s="74"/>
      <c r="D25" s="74"/>
      <c r="E25" s="74"/>
      <c r="F25" s="74"/>
      <c r="G25" s="74"/>
      <c r="H25" s="63"/>
      <c r="I25" s="22"/>
      <c r="J25" s="1"/>
    </row>
    <row r="26" spans="1:10" ht="17.399999999999999" customHeight="1" x14ac:dyDescent="0.35">
      <c r="A26" s="84"/>
      <c r="B26" s="43" t="s">
        <v>11</v>
      </c>
      <c r="C26" s="44">
        <v>1969</v>
      </c>
      <c r="D26" s="44"/>
      <c r="E26" s="44">
        <v>532</v>
      </c>
      <c r="F26" s="44"/>
      <c r="G26" s="44">
        <f t="shared" ref="G26:H33" si="6">C26+E26</f>
        <v>2501</v>
      </c>
      <c r="H26" s="47">
        <f t="shared" si="6"/>
        <v>0</v>
      </c>
      <c r="I26" s="20"/>
      <c r="J26" s="1"/>
    </row>
    <row r="27" spans="1:10" ht="17.399999999999999" customHeight="1" x14ac:dyDescent="0.35">
      <c r="A27" s="84"/>
      <c r="B27" s="43" t="s">
        <v>12</v>
      </c>
      <c r="C27" s="44">
        <v>1500</v>
      </c>
      <c r="D27" s="44"/>
      <c r="E27" s="44">
        <v>405</v>
      </c>
      <c r="F27" s="44"/>
      <c r="G27" s="44">
        <f t="shared" si="6"/>
        <v>1905</v>
      </c>
      <c r="H27" s="47">
        <f t="shared" si="6"/>
        <v>0</v>
      </c>
      <c r="I27" s="20"/>
      <c r="J27" s="1"/>
    </row>
    <row r="28" spans="1:10" ht="17.399999999999999" customHeight="1" x14ac:dyDescent="0.35">
      <c r="A28" s="84"/>
      <c r="B28" s="43" t="s">
        <v>35</v>
      </c>
      <c r="C28" s="44">
        <v>300</v>
      </c>
      <c r="D28" s="44">
        <v>157</v>
      </c>
      <c r="E28" s="44">
        <v>81</v>
      </c>
      <c r="F28" s="44">
        <v>2</v>
      </c>
      <c r="G28" s="44">
        <f t="shared" si="6"/>
        <v>381</v>
      </c>
      <c r="H28" s="47">
        <f t="shared" si="6"/>
        <v>159</v>
      </c>
      <c r="I28" s="20"/>
      <c r="J28" s="1"/>
    </row>
    <row r="29" spans="1:10" ht="17.399999999999999" customHeight="1" x14ac:dyDescent="0.35">
      <c r="A29" s="84"/>
      <c r="B29" s="43" t="s">
        <v>39</v>
      </c>
      <c r="C29" s="44">
        <v>500</v>
      </c>
      <c r="D29" s="44">
        <v>298</v>
      </c>
      <c r="E29" s="44">
        <v>135</v>
      </c>
      <c r="F29" s="44">
        <v>78</v>
      </c>
      <c r="G29" s="44">
        <f>C29+E29</f>
        <v>635</v>
      </c>
      <c r="H29" s="47">
        <f t="shared" si="6"/>
        <v>376</v>
      </c>
      <c r="I29" s="20"/>
      <c r="J29" s="1"/>
    </row>
    <row r="30" spans="1:10" ht="17.399999999999999" customHeight="1" x14ac:dyDescent="0.35">
      <c r="A30" s="84"/>
      <c r="B30" s="45" t="s">
        <v>29</v>
      </c>
      <c r="C30" s="46">
        <v>400</v>
      </c>
      <c r="D30" s="46">
        <v>537</v>
      </c>
      <c r="E30" s="44">
        <v>108</v>
      </c>
      <c r="F30" s="44"/>
      <c r="G30" s="44">
        <f t="shared" si="6"/>
        <v>508</v>
      </c>
      <c r="H30" s="47">
        <f t="shared" si="6"/>
        <v>537</v>
      </c>
      <c r="I30" s="20"/>
      <c r="J30" s="1"/>
    </row>
    <row r="31" spans="1:10" ht="17.399999999999999" customHeight="1" x14ac:dyDescent="0.35">
      <c r="A31" s="84"/>
      <c r="B31" s="45" t="s">
        <v>27</v>
      </c>
      <c r="C31" s="46">
        <v>700</v>
      </c>
      <c r="D31" s="46">
        <v>253</v>
      </c>
      <c r="E31" s="44">
        <v>189</v>
      </c>
      <c r="F31" s="44">
        <v>68</v>
      </c>
      <c r="G31" s="44">
        <f t="shared" si="6"/>
        <v>889</v>
      </c>
      <c r="H31" s="47">
        <f t="shared" si="6"/>
        <v>321</v>
      </c>
      <c r="I31" s="23"/>
      <c r="J31" s="1"/>
    </row>
    <row r="32" spans="1:10" ht="17.399999999999999" customHeight="1" x14ac:dyDescent="0.35">
      <c r="A32" s="84"/>
      <c r="B32" s="45" t="s">
        <v>34</v>
      </c>
      <c r="C32" s="46">
        <v>937</v>
      </c>
      <c r="D32" s="46">
        <v>1312</v>
      </c>
      <c r="E32" s="44">
        <v>253</v>
      </c>
      <c r="F32" s="44">
        <v>354</v>
      </c>
      <c r="G32" s="44">
        <f t="shared" si="6"/>
        <v>1190</v>
      </c>
      <c r="H32" s="47">
        <f t="shared" si="6"/>
        <v>1666</v>
      </c>
      <c r="I32" s="23"/>
      <c r="J32" s="1"/>
    </row>
    <row r="33" spans="1:10" ht="17.399999999999999" customHeight="1" x14ac:dyDescent="0.35">
      <c r="A33" s="84"/>
      <c r="B33" s="45" t="s">
        <v>47</v>
      </c>
      <c r="C33" s="46">
        <v>394</v>
      </c>
      <c r="D33" s="46">
        <v>156</v>
      </c>
      <c r="E33" s="44">
        <v>106</v>
      </c>
      <c r="F33" s="44">
        <v>42</v>
      </c>
      <c r="G33" s="44">
        <f t="shared" si="6"/>
        <v>500</v>
      </c>
      <c r="H33" s="47">
        <f t="shared" si="6"/>
        <v>198</v>
      </c>
      <c r="I33" s="23"/>
      <c r="J33" s="1"/>
    </row>
    <row r="34" spans="1:10" ht="19.95" customHeight="1" x14ac:dyDescent="0.35">
      <c r="A34" s="84"/>
      <c r="B34" s="9" t="s">
        <v>7</v>
      </c>
      <c r="C34" s="27">
        <f t="shared" ref="C34:H34" si="7">SUM(C26:C33)</f>
        <v>6700</v>
      </c>
      <c r="D34" s="27">
        <f t="shared" si="7"/>
        <v>2713</v>
      </c>
      <c r="E34" s="27">
        <f t="shared" si="7"/>
        <v>1809</v>
      </c>
      <c r="F34" s="27">
        <f t="shared" si="7"/>
        <v>544</v>
      </c>
      <c r="G34" s="27">
        <f t="shared" si="7"/>
        <v>8509</v>
      </c>
      <c r="H34" s="27">
        <f t="shared" si="7"/>
        <v>3257</v>
      </c>
      <c r="I34" s="19"/>
      <c r="J34" s="1"/>
    </row>
    <row r="35" spans="1:10" ht="25.2" customHeight="1" x14ac:dyDescent="0.35">
      <c r="A35" s="84"/>
      <c r="B35" s="74" t="s">
        <v>52</v>
      </c>
      <c r="C35" s="74"/>
      <c r="D35" s="74"/>
      <c r="E35" s="74"/>
      <c r="F35" s="74"/>
      <c r="G35" s="74"/>
      <c r="H35" s="63"/>
      <c r="I35" s="22"/>
      <c r="J35" s="1"/>
    </row>
    <row r="36" spans="1:10" ht="18" customHeight="1" x14ac:dyDescent="0.35">
      <c r="A36" s="84"/>
      <c r="B36" s="43" t="s">
        <v>13</v>
      </c>
      <c r="C36" s="47">
        <v>600</v>
      </c>
      <c r="D36" s="47">
        <v>61</v>
      </c>
      <c r="E36" s="47">
        <v>162</v>
      </c>
      <c r="F36" s="47">
        <v>16</v>
      </c>
      <c r="G36" s="47">
        <f t="shared" ref="G36:H50" si="8">C36+E36</f>
        <v>762</v>
      </c>
      <c r="H36" s="47">
        <f t="shared" si="8"/>
        <v>77</v>
      </c>
      <c r="I36" s="20"/>
      <c r="J36" s="1"/>
    </row>
    <row r="37" spans="1:10" s="59" customFormat="1" ht="18" customHeight="1" x14ac:dyDescent="0.35">
      <c r="A37" s="84"/>
      <c r="B37" s="43" t="s">
        <v>21</v>
      </c>
      <c r="C37" s="47">
        <v>2000</v>
      </c>
      <c r="D37" s="47">
        <v>2000</v>
      </c>
      <c r="E37" s="47">
        <v>540</v>
      </c>
      <c r="F37" s="47">
        <v>540</v>
      </c>
      <c r="G37" s="47">
        <f t="shared" si="8"/>
        <v>2540</v>
      </c>
      <c r="H37" s="47">
        <f t="shared" si="8"/>
        <v>2540</v>
      </c>
      <c r="I37" s="60"/>
      <c r="J37" s="58"/>
    </row>
    <row r="38" spans="1:10" s="59" customFormat="1" ht="18" customHeight="1" x14ac:dyDescent="0.35">
      <c r="A38" s="84"/>
      <c r="B38" s="61" t="s">
        <v>28</v>
      </c>
      <c r="C38" s="47">
        <v>1600</v>
      </c>
      <c r="D38" s="47">
        <v>1040</v>
      </c>
      <c r="E38" s="47">
        <v>432</v>
      </c>
      <c r="F38" s="47"/>
      <c r="G38" s="47">
        <f t="shared" si="8"/>
        <v>2032</v>
      </c>
      <c r="H38" s="47">
        <f t="shared" si="8"/>
        <v>1040</v>
      </c>
      <c r="I38" s="60"/>
      <c r="J38" s="58"/>
    </row>
    <row r="39" spans="1:10" ht="18" customHeight="1" x14ac:dyDescent="0.35">
      <c r="A39" s="84"/>
      <c r="B39" s="43" t="s">
        <v>14</v>
      </c>
      <c r="C39" s="47">
        <v>394</v>
      </c>
      <c r="D39" s="47"/>
      <c r="E39" s="47">
        <v>106</v>
      </c>
      <c r="F39" s="47"/>
      <c r="G39" s="47">
        <f t="shared" si="8"/>
        <v>500</v>
      </c>
      <c r="H39" s="47">
        <f t="shared" si="8"/>
        <v>0</v>
      </c>
      <c r="I39" s="20"/>
      <c r="J39" s="1"/>
    </row>
    <row r="40" spans="1:10" ht="18" customHeight="1" x14ac:dyDescent="0.35">
      <c r="A40" s="84"/>
      <c r="B40" s="43" t="s">
        <v>40</v>
      </c>
      <c r="C40" s="47">
        <v>354</v>
      </c>
      <c r="D40" s="47">
        <v>354</v>
      </c>
      <c r="E40" s="47">
        <v>96</v>
      </c>
      <c r="F40" s="47">
        <v>96</v>
      </c>
      <c r="G40" s="47">
        <f t="shared" si="8"/>
        <v>450</v>
      </c>
      <c r="H40" s="47">
        <f t="shared" si="8"/>
        <v>450</v>
      </c>
      <c r="I40" s="20"/>
      <c r="J40" s="1"/>
    </row>
    <row r="41" spans="1:10" ht="18" customHeight="1" x14ac:dyDescent="0.35">
      <c r="A41" s="84"/>
      <c r="B41" s="43" t="s">
        <v>41</v>
      </c>
      <c r="C41" s="47">
        <v>512</v>
      </c>
      <c r="D41" s="47">
        <v>512</v>
      </c>
      <c r="E41" s="47">
        <v>138</v>
      </c>
      <c r="F41" s="47">
        <v>138</v>
      </c>
      <c r="G41" s="47">
        <f t="shared" si="8"/>
        <v>650</v>
      </c>
      <c r="H41" s="47">
        <f t="shared" si="8"/>
        <v>650</v>
      </c>
      <c r="I41" s="20"/>
      <c r="J41" s="1"/>
    </row>
    <row r="42" spans="1:10" ht="18" customHeight="1" x14ac:dyDescent="0.35">
      <c r="A42" s="84"/>
      <c r="B42" s="34" t="s">
        <v>48</v>
      </c>
      <c r="C42" s="51">
        <v>323</v>
      </c>
      <c r="D42" s="51"/>
      <c r="E42" s="47">
        <v>87</v>
      </c>
      <c r="F42" s="47"/>
      <c r="G42" s="47">
        <f t="shared" si="8"/>
        <v>410</v>
      </c>
      <c r="H42" s="47">
        <f t="shared" si="8"/>
        <v>0</v>
      </c>
      <c r="I42" s="20"/>
      <c r="J42" s="1"/>
    </row>
    <row r="43" spans="1:10" ht="18" customHeight="1" x14ac:dyDescent="0.35">
      <c r="A43" s="85"/>
      <c r="B43" s="9" t="s">
        <v>7</v>
      </c>
      <c r="C43" s="27">
        <f t="shared" ref="C43:H43" si="9">SUM(C36:C42)</f>
        <v>5783</v>
      </c>
      <c r="D43" s="27">
        <f t="shared" si="9"/>
        <v>3967</v>
      </c>
      <c r="E43" s="27">
        <f t="shared" si="9"/>
        <v>1561</v>
      </c>
      <c r="F43" s="27">
        <f t="shared" si="9"/>
        <v>790</v>
      </c>
      <c r="G43" s="27">
        <f t="shared" si="9"/>
        <v>7344</v>
      </c>
      <c r="H43" s="27">
        <f t="shared" si="9"/>
        <v>4757</v>
      </c>
      <c r="I43" s="19"/>
      <c r="J43" s="1"/>
    </row>
    <row r="44" spans="1:10" ht="24" customHeight="1" x14ac:dyDescent="0.35">
      <c r="A44" s="83" t="s">
        <v>9</v>
      </c>
      <c r="B44" s="80" t="s">
        <v>15</v>
      </c>
      <c r="C44" s="80"/>
      <c r="D44" s="80"/>
      <c r="E44" s="80"/>
      <c r="F44" s="80"/>
      <c r="G44" s="80"/>
      <c r="H44" s="62"/>
      <c r="I44" s="24"/>
      <c r="J44" s="1"/>
    </row>
    <row r="45" spans="1:10" s="59" customFormat="1" ht="37.5" customHeight="1" x14ac:dyDescent="0.35">
      <c r="A45" s="86"/>
      <c r="B45" s="45" t="s">
        <v>23</v>
      </c>
      <c r="C45" s="47">
        <v>1600</v>
      </c>
      <c r="D45" s="47">
        <v>1573</v>
      </c>
      <c r="E45" s="47">
        <v>432</v>
      </c>
      <c r="F45" s="47">
        <v>392</v>
      </c>
      <c r="G45" s="48">
        <v>2032</v>
      </c>
      <c r="H45" s="47">
        <f t="shared" si="8"/>
        <v>1965</v>
      </c>
      <c r="I45" s="60"/>
      <c r="J45" s="58"/>
    </row>
    <row r="46" spans="1:10" s="59" customFormat="1" ht="36" x14ac:dyDescent="0.35">
      <c r="A46" s="86"/>
      <c r="B46" s="43" t="s">
        <v>24</v>
      </c>
      <c r="C46" s="47">
        <v>1600</v>
      </c>
      <c r="D46" s="47">
        <v>261</v>
      </c>
      <c r="E46" s="47">
        <v>432</v>
      </c>
      <c r="F46" s="47">
        <v>18</v>
      </c>
      <c r="G46" s="48">
        <v>2032</v>
      </c>
      <c r="H46" s="47">
        <f t="shared" si="8"/>
        <v>279</v>
      </c>
      <c r="I46" s="60"/>
      <c r="J46" s="58"/>
    </row>
    <row r="47" spans="1:10" ht="17.25" customHeight="1" x14ac:dyDescent="0.35">
      <c r="A47" s="86"/>
      <c r="B47" s="45" t="s">
        <v>25</v>
      </c>
      <c r="C47" s="47">
        <v>787</v>
      </c>
      <c r="D47" s="47">
        <v>404</v>
      </c>
      <c r="E47" s="44">
        <v>213</v>
      </c>
      <c r="F47" s="44">
        <v>94</v>
      </c>
      <c r="G47" s="49">
        <f t="shared" ref="G47:H52" si="10">C47+E47</f>
        <v>1000</v>
      </c>
      <c r="H47" s="47">
        <f t="shared" si="8"/>
        <v>498</v>
      </c>
      <c r="I47" s="20"/>
      <c r="J47" s="1"/>
    </row>
    <row r="48" spans="1:10" s="59" customFormat="1" ht="34.5" customHeight="1" x14ac:dyDescent="0.35">
      <c r="A48" s="86"/>
      <c r="B48" s="45" t="s">
        <v>51</v>
      </c>
      <c r="C48" s="44">
        <v>1200</v>
      </c>
      <c r="D48" s="44"/>
      <c r="E48" s="44">
        <v>324</v>
      </c>
      <c r="F48" s="44"/>
      <c r="G48" s="67">
        <f t="shared" si="10"/>
        <v>1524</v>
      </c>
      <c r="H48" s="44">
        <f t="shared" si="8"/>
        <v>0</v>
      </c>
      <c r="I48" s="60"/>
      <c r="J48" s="58"/>
    </row>
    <row r="49" spans="1:10" ht="34.5" customHeight="1" x14ac:dyDescent="0.35">
      <c r="A49" s="86"/>
      <c r="B49" s="45" t="s">
        <v>54</v>
      </c>
      <c r="C49" s="47">
        <v>215</v>
      </c>
      <c r="D49" s="47">
        <v>215</v>
      </c>
      <c r="E49" s="47">
        <v>58</v>
      </c>
      <c r="F49" s="47">
        <v>58</v>
      </c>
      <c r="G49" s="48">
        <f t="shared" si="10"/>
        <v>273</v>
      </c>
      <c r="H49" s="47">
        <f t="shared" si="8"/>
        <v>273</v>
      </c>
      <c r="I49" s="20"/>
      <c r="J49" s="1"/>
    </row>
    <row r="50" spans="1:10" ht="17.25" customHeight="1" x14ac:dyDescent="0.35">
      <c r="A50" s="86"/>
      <c r="B50" s="45" t="s">
        <v>37</v>
      </c>
      <c r="C50" s="47">
        <v>1448</v>
      </c>
      <c r="D50" s="47">
        <v>454</v>
      </c>
      <c r="E50" s="44">
        <v>391</v>
      </c>
      <c r="F50" s="44">
        <v>123</v>
      </c>
      <c r="G50" s="49">
        <f t="shared" si="10"/>
        <v>1839</v>
      </c>
      <c r="H50" s="47">
        <f t="shared" si="8"/>
        <v>577</v>
      </c>
      <c r="I50" s="20"/>
      <c r="J50" s="1"/>
    </row>
    <row r="51" spans="1:10" ht="35.25" customHeight="1" x14ac:dyDescent="0.35">
      <c r="A51" s="86"/>
      <c r="B51" s="45" t="s">
        <v>22</v>
      </c>
      <c r="C51" s="47">
        <v>600</v>
      </c>
      <c r="D51" s="47">
        <v>104</v>
      </c>
      <c r="E51" s="47">
        <v>162</v>
      </c>
      <c r="F51" s="47">
        <v>0</v>
      </c>
      <c r="G51" s="50">
        <f t="shared" si="10"/>
        <v>762</v>
      </c>
      <c r="H51" s="47">
        <f t="shared" si="10"/>
        <v>104</v>
      </c>
      <c r="I51" s="20"/>
      <c r="J51" s="1"/>
    </row>
    <row r="52" spans="1:10" ht="18" customHeight="1" x14ac:dyDescent="0.35">
      <c r="A52" s="86"/>
      <c r="B52" s="2" t="s">
        <v>18</v>
      </c>
      <c r="C52" s="47">
        <v>1504</v>
      </c>
      <c r="D52" s="47">
        <v>2697</v>
      </c>
      <c r="E52" s="44">
        <v>406</v>
      </c>
      <c r="F52" s="44">
        <v>323</v>
      </c>
      <c r="G52" s="49">
        <f t="shared" si="10"/>
        <v>1910</v>
      </c>
      <c r="H52" s="47">
        <f t="shared" si="10"/>
        <v>3020</v>
      </c>
      <c r="I52" s="20"/>
    </row>
    <row r="53" spans="1:10" ht="19.95" customHeight="1" x14ac:dyDescent="0.3">
      <c r="A53" s="86"/>
      <c r="B53" s="53" t="s">
        <v>7</v>
      </c>
      <c r="C53" s="30">
        <f t="shared" ref="C53:H53" si="11">SUM(C45:C52)</f>
        <v>8954</v>
      </c>
      <c r="D53" s="30">
        <f t="shared" si="11"/>
        <v>5708</v>
      </c>
      <c r="E53" s="30">
        <f t="shared" si="11"/>
        <v>2418</v>
      </c>
      <c r="F53" s="30">
        <f t="shared" si="11"/>
        <v>1008</v>
      </c>
      <c r="G53" s="30">
        <f t="shared" si="11"/>
        <v>11372</v>
      </c>
      <c r="H53" s="30">
        <f t="shared" si="11"/>
        <v>6716</v>
      </c>
      <c r="I53" s="25"/>
    </row>
    <row r="54" spans="1:10" ht="19.95" customHeight="1" x14ac:dyDescent="0.3">
      <c r="A54" s="86"/>
      <c r="B54" s="10" t="s">
        <v>16</v>
      </c>
      <c r="C54" s="29">
        <f t="shared" ref="C54:H54" si="12">SUM(C34+C43+C53)</f>
        <v>21437</v>
      </c>
      <c r="D54" s="29">
        <f t="shared" si="12"/>
        <v>12388</v>
      </c>
      <c r="E54" s="29">
        <f t="shared" si="12"/>
        <v>5788</v>
      </c>
      <c r="F54" s="29">
        <f t="shared" si="12"/>
        <v>2342</v>
      </c>
      <c r="G54" s="29">
        <f t="shared" si="12"/>
        <v>27225</v>
      </c>
      <c r="H54" s="29">
        <f t="shared" si="12"/>
        <v>14730</v>
      </c>
      <c r="I54" s="21"/>
    </row>
    <row r="55" spans="1:10" ht="19.95" customHeight="1" x14ac:dyDescent="0.25">
      <c r="A55" s="87"/>
      <c r="B55" s="11" t="s">
        <v>17</v>
      </c>
      <c r="C55" s="31">
        <f t="shared" ref="C55:H55" si="13">SUM(C54,C24)</f>
        <v>27408</v>
      </c>
      <c r="D55" s="31">
        <f t="shared" si="13"/>
        <v>15486</v>
      </c>
      <c r="E55" s="31">
        <f t="shared" si="13"/>
        <v>7180</v>
      </c>
      <c r="F55" s="31">
        <f t="shared" si="13"/>
        <v>3177</v>
      </c>
      <c r="G55" s="31">
        <f t="shared" si="13"/>
        <v>34793</v>
      </c>
      <c r="H55" s="31">
        <f t="shared" si="13"/>
        <v>18663</v>
      </c>
      <c r="I55" s="26"/>
    </row>
  </sheetData>
  <mergeCells count="16">
    <mergeCell ref="B44:G44"/>
    <mergeCell ref="A15:A19"/>
    <mergeCell ref="A20:A23"/>
    <mergeCell ref="A25:A43"/>
    <mergeCell ref="A44:A55"/>
    <mergeCell ref="A1:H1"/>
    <mergeCell ref="A4:H4"/>
    <mergeCell ref="A8:A14"/>
    <mergeCell ref="B25:G25"/>
    <mergeCell ref="B35:G35"/>
    <mergeCell ref="A2:G2"/>
    <mergeCell ref="A3:G3"/>
    <mergeCell ref="C6:D6"/>
    <mergeCell ref="E6:F6"/>
    <mergeCell ref="G6:H6"/>
    <mergeCell ref="B8:H8"/>
  </mergeCells>
  <phoneticPr fontId="0" type="noConversion"/>
  <pageMargins left="0.4" right="0.21" top="0.33" bottom="0.17" header="0.31496062992125984" footer="0.31"/>
  <pageSetup paperSize="9" scale="71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</vt:lpstr>
      <vt:lpstr>karbantartás!Nyomtatási_terület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2021-05-14T08:33:42Z</cp:lastPrinted>
  <dcterms:created xsi:type="dcterms:W3CDTF">1997-01-17T14:02:09Z</dcterms:created>
  <dcterms:modified xsi:type="dcterms:W3CDTF">2021-05-14T08:33:44Z</dcterms:modified>
</cp:coreProperties>
</file>