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20" yWindow="-120" windowWidth="24240" windowHeight="13740"/>
  </bookViews>
  <sheets>
    <sheet name="karbantartás" sheetId="1" r:id="rId1"/>
  </sheets>
  <definedNames>
    <definedName name="_xlnm.Print_Area" localSheetId="0">karbantartás!$A$1:$E$53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/>
  <c r="D50" l="1"/>
  <c r="E49" l="1"/>
  <c r="E38"/>
  <c r="D31"/>
  <c r="E31" s="1"/>
  <c r="D30"/>
  <c r="E30" s="1"/>
  <c r="D21"/>
  <c r="E21" s="1"/>
  <c r="D20"/>
  <c r="E20" s="1"/>
  <c r="D19"/>
  <c r="E19" s="1"/>
  <c r="D14"/>
  <c r="E14" s="1"/>
  <c r="D13"/>
  <c r="E13" s="1"/>
  <c r="D11"/>
  <c r="D12"/>
  <c r="D10"/>
  <c r="D8"/>
  <c r="D9"/>
  <c r="D16"/>
  <c r="D17"/>
  <c r="E16" l="1"/>
  <c r="E45" l="1"/>
  <c r="E46"/>
  <c r="E35" l="1"/>
  <c r="E36"/>
  <c r="E39" l="1"/>
  <c r="E41"/>
  <c r="E12" l="1"/>
  <c r="D18" l="1"/>
  <c r="C18"/>
  <c r="D22"/>
  <c r="C22"/>
  <c r="C15"/>
  <c r="D15"/>
  <c r="C23" l="1"/>
  <c r="E42"/>
  <c r="D32" l="1"/>
  <c r="C32"/>
  <c r="D23" l="1"/>
  <c r="E17"/>
  <c r="E11"/>
  <c r="E40"/>
  <c r="E28"/>
  <c r="D51"/>
  <c r="C51"/>
  <c r="D43"/>
  <c r="C43"/>
  <c r="E9"/>
  <c r="E10"/>
  <c r="E8"/>
  <c r="E47"/>
  <c r="E48"/>
  <c r="E50"/>
  <c r="E37"/>
  <c r="E34"/>
  <c r="E26"/>
  <c r="E27"/>
  <c r="E29"/>
  <c r="E25"/>
  <c r="E15" l="1"/>
  <c r="C52"/>
  <c r="C53" s="1"/>
  <c r="E18"/>
  <c r="E32"/>
  <c r="E22"/>
  <c r="E43"/>
  <c r="D52"/>
  <c r="E51"/>
  <c r="E23" l="1"/>
  <c r="E52"/>
  <c r="D53"/>
  <c r="E53" l="1"/>
</calcChain>
</file>

<file path=xl/sharedStrings.xml><?xml version="1.0" encoding="utf-8"?>
<sst xmlns="http://schemas.openxmlformats.org/spreadsheetml/2006/main" count="60" uniqueCount="55">
  <si>
    <t>Karbantartások</t>
  </si>
  <si>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</si>
  <si>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</si>
  <si>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</si>
  <si>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</si>
  <si>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</si>
  <si>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</si>
  <si>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</si>
  <si>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</si>
  <si>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</si>
  <si>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Város-gazdálkodás</t>
  </si>
  <si>
    <t>Csapadékvíz elvezetés karbantartása</t>
  </si>
  <si>
    <t>Hótolás, síkosság mentesítés</t>
  </si>
  <si>
    <t>Kresz táblák pótlása, útburkolati jelek felfestése</t>
  </si>
  <si>
    <t>Buszöblök, megállóhelyek karbantartása</t>
  </si>
  <si>
    <t>Saját v. bérelt ingatlan</t>
  </si>
  <si>
    <t>Önkormányzat mindösszesen:</t>
  </si>
  <si>
    <t>Hivatal épületének karbantartása</t>
  </si>
  <si>
    <t>Városi Könyvtár és Művelődési- Felnőttképzési Központ</t>
  </si>
  <si>
    <t>Városi Önkormányzat Egészségügyi Központja</t>
  </si>
  <si>
    <t xml:space="preserve">Mezőgazdasági utak karbantartása </t>
  </si>
  <si>
    <t>Önkormányzati ingatlanok karbantartása, állagmegóvása</t>
  </si>
  <si>
    <t>Önkormányzati lakások karbantartása, állagmegóvása</t>
  </si>
  <si>
    <t>Temető karbantartási munkái</t>
  </si>
  <si>
    <t>Batthyány és Ady úti óvoda</t>
  </si>
  <si>
    <t>Gépek, eszközök karbantartása</t>
  </si>
  <si>
    <t>Belvárosi utak kátyúzása, karbantartása</t>
  </si>
  <si>
    <t>Tuskómarás, fakivágás</t>
  </si>
  <si>
    <t>Étellift karbantartása (Batthyány u.)</t>
  </si>
  <si>
    <t>EÜ gépek kötelező karbantartása</t>
  </si>
  <si>
    <t xml:space="preserve">Faültetés, virágosítás </t>
  </si>
  <si>
    <t>Zalaszentgróti Napközi Otthonos Óvoda-Bölcsőde</t>
  </si>
  <si>
    <t>Játszóterek karbantartása</t>
  </si>
  <si>
    <t>Közútak, hidak, átereszek karbantartása</t>
  </si>
  <si>
    <t>Bútorjavítás, burkolatcsere (Batthyány u.)</t>
  </si>
  <si>
    <t>Esővízcsatornák javítása</t>
  </si>
  <si>
    <t>Marton L. u. útjavítási munkálatok</t>
  </si>
  <si>
    <t>2 pilléres városrészi útkarbantartás céltartaléka</t>
  </si>
  <si>
    <t>Karácsonyi fények fel- és leszerelése</t>
  </si>
  <si>
    <t>Önkormányzat összesen:</t>
  </si>
  <si>
    <t xml:space="preserve"> 2022. év</t>
  </si>
  <si>
    <t>Szennyvízcsatorna (gyerekorvosi rendelő dugulás)</t>
  </si>
  <si>
    <t>Festés (Pöttyös labda és Szívecske csoport) (Batthyány u.)</t>
  </si>
  <si>
    <t>Festés (Katica csoport) (Ady u.)</t>
  </si>
  <si>
    <t>Bútorjavítás, burkolatcsere (Ady u.)</t>
  </si>
  <si>
    <t>Nyílászáró karbantartás (árajánlat alapján)</t>
  </si>
  <si>
    <t>Előtér-lépcsőház burkolása (anyaggal) (Batthyány u.) (áraj.)</t>
  </si>
  <si>
    <t>Tetőjavítás (klubterem)</t>
  </si>
  <si>
    <t>VMK és Corvinus közötti terület rendezése</t>
  </si>
  <si>
    <t>Fürdő és Zala közötti árok tisztítása</t>
  </si>
  <si>
    <t>Szabadság u.-Iparterület átkötő út karbantartása</t>
  </si>
  <si>
    <t>Mozgáskorlátozott mosdók ajtók jav., áthidalók beépítése</t>
  </si>
  <si>
    <t>Hátsó feljáró rámpa beépítése</t>
  </si>
  <si>
    <t>Munka- és villámvédelemmel kapcsolatos karbantartási munkák (ZAFFIR villámvéd. Kiépítésével együtt)</t>
  </si>
  <si>
    <t xml:space="preserve">1. melléklet </t>
  </si>
</sst>
</file>

<file path=xl/styles.xml><?xml version="1.0" encoding="utf-8"?>
<styleSheet xmlns="http://schemas.openxmlformats.org/spreadsheetml/2006/main">
  <fonts count="20"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0"/>
      <name val="Arial CE"/>
      <charset val="238"/>
    </font>
    <font>
      <b/>
      <sz val="22"/>
      <name val="Times New Roman"/>
      <family val="1"/>
      <charset val="238"/>
    </font>
    <font>
      <b/>
      <sz val="1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 CE"/>
      <charset val="238"/>
    </font>
    <font>
      <sz val="13"/>
      <color indexed="8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5" borderId="0" applyNumberFormat="0" applyBorder="0" applyAlignment="0" applyProtection="0"/>
  </cellStyleXfs>
  <cellXfs count="76">
    <xf numFmtId="0" fontId="0" fillId="0" borderId="0" xfId="0"/>
    <xf numFmtId="1" fontId="2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1" fontId="13" fillId="0" borderId="0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1" fontId="12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12" fillId="4" borderId="1" xfId="1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3" fontId="15" fillId="0" borderId="1" xfId="1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1" fontId="3" fillId="0" borderId="0" xfId="0" applyNumberFormat="1" applyFont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" fontId="16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" fontId="1" fillId="4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3" fillId="0" borderId="0" xfId="0" applyFont="1" applyAlignment="1">
      <alignment vertical="center"/>
    </xf>
    <xf numFmtId="1" fontId="12" fillId="0" borderId="1" xfId="0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3" fontId="14" fillId="0" borderId="0" xfId="0" applyNumberFormat="1" applyFont="1" applyBorder="1" applyAlignment="1">
      <alignment horizontal="left" vertical="center" wrapText="1"/>
    </xf>
    <xf numFmtId="0" fontId="14" fillId="0" borderId="0" xfId="0" applyFont="1"/>
    <xf numFmtId="1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shrinkToFit="1"/>
    </xf>
    <xf numFmtId="3" fontId="14" fillId="0" borderId="8" xfId="0" applyNumberFormat="1" applyFont="1" applyBorder="1" applyAlignment="1">
      <alignment horizontal="left" vertical="center" wrapText="1"/>
    </xf>
    <xf numFmtId="3" fontId="14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3"/>
  <sheetViews>
    <sheetView tabSelected="1" view="pageBreakPreview" zoomScale="90" zoomScaleNormal="90" zoomScaleSheetLayoutView="90" workbookViewId="0">
      <selection activeCell="N34" sqref="N34"/>
    </sheetView>
  </sheetViews>
  <sheetFormatPr defaultColWidth="8.85546875" defaultRowHeight="15"/>
  <cols>
    <col min="1" max="1" width="21.7109375" style="53" customWidth="1"/>
    <col min="2" max="2" width="52.28515625" style="54" customWidth="1"/>
    <col min="3" max="5" width="9.28515625" style="54" customWidth="1"/>
    <col min="6" max="6" width="10.42578125" style="27" customWidth="1"/>
    <col min="7" max="9" width="8.85546875" style="27"/>
    <col min="10" max="10" width="7.5703125" style="27" customWidth="1"/>
    <col min="11" max="11" width="9" style="27" customWidth="1"/>
    <col min="12" max="16384" width="8.85546875" style="27"/>
  </cols>
  <sheetData>
    <row r="1" spans="1:7" ht="18.75" customHeight="1">
      <c r="A1" s="66" t="s">
        <v>54</v>
      </c>
      <c r="B1" s="67"/>
      <c r="C1" s="67"/>
      <c r="D1" s="67"/>
      <c r="E1" s="67"/>
      <c r="F1" s="26"/>
    </row>
    <row r="2" spans="1:7" ht="31.15" customHeight="1">
      <c r="A2" s="68" t="s">
        <v>0</v>
      </c>
      <c r="B2" s="68"/>
      <c r="C2" s="68"/>
      <c r="D2" s="68"/>
      <c r="E2" s="68"/>
      <c r="F2" s="28"/>
      <c r="G2" s="29"/>
    </row>
    <row r="3" spans="1:7" ht="23.45" customHeight="1">
      <c r="A3" s="68" t="s">
        <v>40</v>
      </c>
      <c r="B3" s="68"/>
      <c r="C3" s="68"/>
      <c r="D3" s="68"/>
      <c r="E3" s="68"/>
      <c r="F3" s="28"/>
      <c r="G3" s="29"/>
    </row>
    <row r="4" spans="1:7" ht="16.149999999999999" customHeight="1">
      <c r="A4" s="69" t="s">
        <v>1</v>
      </c>
      <c r="B4" s="69"/>
      <c r="C4" s="69"/>
      <c r="D4" s="69"/>
      <c r="E4" s="69"/>
      <c r="F4" s="30"/>
      <c r="G4" s="29"/>
    </row>
    <row r="5" spans="1:7" ht="9.6" customHeight="1">
      <c r="A5" s="31"/>
      <c r="B5" s="32"/>
      <c r="C5" s="32"/>
      <c r="D5" s="32"/>
      <c r="E5" s="32"/>
      <c r="F5" s="30"/>
      <c r="G5" s="29"/>
    </row>
    <row r="6" spans="1:7" s="36" customFormat="1" ht="21.75" customHeight="1">
      <c r="A6" s="6" t="s">
        <v>2</v>
      </c>
      <c r="B6" s="6" t="s">
        <v>3</v>
      </c>
      <c r="C6" s="33" t="s">
        <v>4</v>
      </c>
      <c r="D6" s="33" t="s">
        <v>5</v>
      </c>
      <c r="E6" s="33" t="s">
        <v>6</v>
      </c>
      <c r="F6" s="34"/>
      <c r="G6" s="35"/>
    </row>
    <row r="7" spans="1:7" ht="18.75">
      <c r="A7" s="61" t="s">
        <v>31</v>
      </c>
      <c r="B7" s="62" t="s">
        <v>24</v>
      </c>
      <c r="C7" s="63"/>
      <c r="D7" s="63"/>
      <c r="E7" s="64"/>
      <c r="F7" s="37"/>
      <c r="G7" s="29"/>
    </row>
    <row r="8" spans="1:7" ht="18.75">
      <c r="A8" s="61"/>
      <c r="B8" s="7" t="s">
        <v>28</v>
      </c>
      <c r="C8" s="38">
        <v>126</v>
      </c>
      <c r="D8" s="15">
        <f>C8*0.27</f>
        <v>34.020000000000003</v>
      </c>
      <c r="E8" s="18">
        <f>SUM(C8:D8)</f>
        <v>160.02000000000001</v>
      </c>
      <c r="F8" s="39"/>
      <c r="G8" s="29"/>
    </row>
    <row r="9" spans="1:7" ht="18.75">
      <c r="A9" s="61"/>
      <c r="B9" s="7" t="s">
        <v>42</v>
      </c>
      <c r="C9" s="38">
        <v>118</v>
      </c>
      <c r="D9" s="15">
        <f>C9*0.27</f>
        <v>31.860000000000003</v>
      </c>
      <c r="E9" s="18">
        <f>SUM(C9:D9)</f>
        <v>149.86000000000001</v>
      </c>
      <c r="F9" s="39"/>
      <c r="G9" s="29"/>
    </row>
    <row r="10" spans="1:7" ht="18.75">
      <c r="A10" s="61"/>
      <c r="B10" s="40" t="s">
        <v>34</v>
      </c>
      <c r="C10" s="38">
        <v>236</v>
      </c>
      <c r="D10" s="15">
        <f>C10*0.27</f>
        <v>63.720000000000006</v>
      </c>
      <c r="E10" s="18">
        <f>SUM(C10:D10)</f>
        <v>299.72000000000003</v>
      </c>
      <c r="F10" s="39"/>
      <c r="G10" s="29"/>
    </row>
    <row r="11" spans="1:7" ht="18.75" customHeight="1">
      <c r="A11" s="61"/>
      <c r="B11" s="58" t="s">
        <v>46</v>
      </c>
      <c r="C11" s="38">
        <v>736</v>
      </c>
      <c r="D11" s="15">
        <f t="shared" ref="D11:D14" si="0">C11*0.27</f>
        <v>198.72000000000003</v>
      </c>
      <c r="E11" s="18">
        <f>SUM(C11:D11)</f>
        <v>934.72</v>
      </c>
      <c r="F11" s="39"/>
      <c r="G11" s="29"/>
    </row>
    <row r="12" spans="1:7" ht="18.75">
      <c r="A12" s="61"/>
      <c r="B12" s="40" t="s">
        <v>43</v>
      </c>
      <c r="C12" s="38">
        <v>79</v>
      </c>
      <c r="D12" s="15">
        <f t="shared" si="0"/>
        <v>21.330000000000002</v>
      </c>
      <c r="E12" s="18">
        <f>SUM(C12:D12)</f>
        <v>100.33</v>
      </c>
      <c r="F12" s="39"/>
      <c r="G12" s="29"/>
    </row>
    <row r="13" spans="1:7" ht="18.75">
      <c r="A13" s="61"/>
      <c r="B13" s="41" t="s">
        <v>44</v>
      </c>
      <c r="C13" s="15">
        <v>118</v>
      </c>
      <c r="D13" s="15">
        <f t="shared" si="0"/>
        <v>31.860000000000003</v>
      </c>
      <c r="E13" s="42">
        <f>C13+D13</f>
        <v>149.86000000000001</v>
      </c>
      <c r="F13" s="39"/>
      <c r="G13" s="29"/>
    </row>
    <row r="14" spans="1:7" ht="18.75">
      <c r="A14" s="61"/>
      <c r="B14" s="41" t="s">
        <v>45</v>
      </c>
      <c r="C14" s="15">
        <v>83</v>
      </c>
      <c r="D14" s="15">
        <f t="shared" si="0"/>
        <v>22.41</v>
      </c>
      <c r="E14" s="42">
        <f>C14+D14</f>
        <v>105.41</v>
      </c>
      <c r="F14" s="39"/>
      <c r="G14" s="29"/>
    </row>
    <row r="15" spans="1:7" ht="18.75">
      <c r="A15" s="61"/>
      <c r="B15" s="11" t="s">
        <v>7</v>
      </c>
      <c r="C15" s="16">
        <f>SUM(C8:C14)</f>
        <v>1496</v>
      </c>
      <c r="D15" s="16">
        <f>SUM(D8:D14)</f>
        <v>403.92000000000007</v>
      </c>
      <c r="E15" s="16">
        <f>SUM(E8:E14)</f>
        <v>1899.9200000000003</v>
      </c>
      <c r="F15" s="1"/>
      <c r="G15" s="43"/>
    </row>
    <row r="16" spans="1:7" ht="18.75">
      <c r="A16" s="61" t="s">
        <v>19</v>
      </c>
      <c r="B16" s="41" t="s">
        <v>29</v>
      </c>
      <c r="C16" s="15">
        <v>1500</v>
      </c>
      <c r="D16" s="15">
        <f>C16*0.27</f>
        <v>405</v>
      </c>
      <c r="E16" s="42">
        <f>C16+D16</f>
        <v>1905</v>
      </c>
      <c r="F16" s="39"/>
      <c r="G16" s="29"/>
    </row>
    <row r="17" spans="1:11" ht="18.75">
      <c r="A17" s="61"/>
      <c r="B17" s="41" t="s">
        <v>41</v>
      </c>
      <c r="C17" s="17">
        <v>1000</v>
      </c>
      <c r="D17" s="17">
        <f>C17*0.27</f>
        <v>270</v>
      </c>
      <c r="E17" s="42">
        <f>C17+D17</f>
        <v>1270</v>
      </c>
      <c r="F17" s="39"/>
      <c r="G17" s="29"/>
    </row>
    <row r="18" spans="1:11" s="46" customFormat="1" ht="28.5" customHeight="1">
      <c r="A18" s="61"/>
      <c r="B18" s="45" t="s">
        <v>7</v>
      </c>
      <c r="C18" s="16">
        <f>SUM(C16:C17)</f>
        <v>2500</v>
      </c>
      <c r="D18" s="16">
        <f>SUM(D16:D17)</f>
        <v>675</v>
      </c>
      <c r="E18" s="16">
        <f>SUM(E16:E17)</f>
        <v>3175</v>
      </c>
      <c r="F18" s="1"/>
      <c r="G18" s="43"/>
    </row>
    <row r="19" spans="1:11" s="46" customFormat="1" ht="15.75">
      <c r="A19" s="70" t="s">
        <v>18</v>
      </c>
      <c r="B19" s="41" t="s">
        <v>35</v>
      </c>
      <c r="C19" s="15">
        <v>360</v>
      </c>
      <c r="D19" s="15">
        <f>C19*0.27</f>
        <v>97.2</v>
      </c>
      <c r="E19" s="42">
        <f>C19+D19</f>
        <v>457.2</v>
      </c>
      <c r="F19" s="59"/>
      <c r="G19" s="60"/>
      <c r="H19" s="60"/>
      <c r="I19" s="60"/>
      <c r="J19" s="60"/>
      <c r="K19" s="60"/>
    </row>
    <row r="20" spans="1:11" s="46" customFormat="1" ht="15.75">
      <c r="A20" s="70"/>
      <c r="B20" s="8" t="s">
        <v>47</v>
      </c>
      <c r="C20" s="17">
        <v>2000</v>
      </c>
      <c r="D20" s="15">
        <f>C20*0.27</f>
        <v>540</v>
      </c>
      <c r="E20" s="42">
        <f>C20+D20</f>
        <v>2540</v>
      </c>
      <c r="F20" s="55"/>
      <c r="G20" s="55"/>
      <c r="H20" s="55"/>
      <c r="I20" s="55"/>
      <c r="J20" s="55"/>
      <c r="K20" s="55"/>
    </row>
    <row r="21" spans="1:11" s="46" customFormat="1" ht="15.75">
      <c r="A21" s="70"/>
      <c r="B21" s="8" t="s">
        <v>52</v>
      </c>
      <c r="C21" s="17">
        <v>200</v>
      </c>
      <c r="D21" s="15">
        <f t="shared" ref="D21" si="1">C21*0.27</f>
        <v>54</v>
      </c>
      <c r="E21" s="18">
        <f>C21+D21</f>
        <v>254</v>
      </c>
      <c r="F21" s="55"/>
      <c r="G21" s="55"/>
      <c r="H21" s="55"/>
      <c r="I21" s="55"/>
      <c r="J21" s="55"/>
      <c r="K21" s="55"/>
    </row>
    <row r="22" spans="1:11" ht="18.75">
      <c r="A22" s="71"/>
      <c r="B22" s="47" t="s">
        <v>7</v>
      </c>
      <c r="C22" s="19">
        <f>SUM(C19:C21)</f>
        <v>2560</v>
      </c>
      <c r="D22" s="19">
        <f>SUM(D19:D21)</f>
        <v>691.2</v>
      </c>
      <c r="E22" s="19">
        <f>SUM(E19:E21)</f>
        <v>3251.2</v>
      </c>
      <c r="F22" s="1"/>
      <c r="G22" s="29"/>
    </row>
    <row r="23" spans="1:11" s="49" customFormat="1" ht="18.75">
      <c r="A23" s="14"/>
      <c r="B23" s="9" t="s">
        <v>8</v>
      </c>
      <c r="C23" s="20">
        <f>SUM(C15,C18,C22)</f>
        <v>6556</v>
      </c>
      <c r="D23" s="20">
        <f>SUM(D15,D18,D22)</f>
        <v>1770.1200000000001</v>
      </c>
      <c r="E23" s="20">
        <f>SUM(E15,E18,E22)</f>
        <v>8326.119999999999</v>
      </c>
      <c r="F23" s="4"/>
      <c r="G23" s="48"/>
    </row>
    <row r="24" spans="1:11" ht="18.75">
      <c r="A24" s="72" t="s">
        <v>9</v>
      </c>
      <c r="B24" s="65" t="s">
        <v>10</v>
      </c>
      <c r="C24" s="65"/>
      <c r="D24" s="65"/>
      <c r="E24" s="65"/>
      <c r="F24" s="3"/>
      <c r="G24" s="29"/>
    </row>
    <row r="25" spans="1:11" ht="18.75">
      <c r="A25" s="73"/>
      <c r="B25" s="10" t="s">
        <v>11</v>
      </c>
      <c r="C25" s="17">
        <v>3150</v>
      </c>
      <c r="D25" s="17">
        <v>850</v>
      </c>
      <c r="E25" s="17">
        <f t="shared" ref="E25:E29" si="2">C25+D25</f>
        <v>4000</v>
      </c>
      <c r="F25" s="2"/>
      <c r="G25" s="29"/>
    </row>
    <row r="26" spans="1:11" ht="18.75">
      <c r="A26" s="73"/>
      <c r="B26" s="10" t="s">
        <v>12</v>
      </c>
      <c r="C26" s="17">
        <v>788</v>
      </c>
      <c r="D26" s="15">
        <v>212</v>
      </c>
      <c r="E26" s="17">
        <f t="shared" si="2"/>
        <v>1000</v>
      </c>
      <c r="F26" s="2"/>
      <c r="G26" s="29"/>
    </row>
    <row r="27" spans="1:11" ht="18.75">
      <c r="A27" s="73"/>
      <c r="B27" s="10" t="s">
        <v>30</v>
      </c>
      <c r="C27" s="17">
        <v>1000</v>
      </c>
      <c r="D27" s="17">
        <v>270</v>
      </c>
      <c r="E27" s="17">
        <f t="shared" si="2"/>
        <v>1270</v>
      </c>
      <c r="F27" s="2"/>
      <c r="G27" s="29"/>
    </row>
    <row r="28" spans="1:11" ht="18.75">
      <c r="A28" s="73"/>
      <c r="B28" s="10" t="s">
        <v>32</v>
      </c>
      <c r="C28" s="17">
        <v>494</v>
      </c>
      <c r="D28" s="17">
        <v>133</v>
      </c>
      <c r="E28" s="17">
        <f>C28+D28</f>
        <v>627</v>
      </c>
      <c r="F28" s="2"/>
      <c r="G28" s="29"/>
    </row>
    <row r="29" spans="1:11" ht="18.75">
      <c r="A29" s="73"/>
      <c r="B29" s="10" t="s">
        <v>27</v>
      </c>
      <c r="C29" s="22">
        <v>1000</v>
      </c>
      <c r="D29" s="17">
        <v>270</v>
      </c>
      <c r="E29" s="17">
        <f t="shared" si="2"/>
        <v>1270</v>
      </c>
      <c r="F29" s="2"/>
      <c r="G29" s="29"/>
    </row>
    <row r="30" spans="1:11" ht="18.75">
      <c r="A30" s="73"/>
      <c r="B30" s="10" t="s">
        <v>25</v>
      </c>
      <c r="C30" s="22">
        <v>1200</v>
      </c>
      <c r="D30" s="15">
        <f t="shared" ref="D30:D31" si="3">C30*0.27</f>
        <v>324</v>
      </c>
      <c r="E30" s="17">
        <f t="shared" ref="E30:E31" si="4">C30+D30</f>
        <v>1524</v>
      </c>
      <c r="G30" s="29"/>
    </row>
    <row r="31" spans="1:11" ht="18.75">
      <c r="A31" s="73"/>
      <c r="B31" s="10" t="s">
        <v>38</v>
      </c>
      <c r="C31" s="22">
        <v>1500</v>
      </c>
      <c r="D31" s="15">
        <f t="shared" si="3"/>
        <v>405</v>
      </c>
      <c r="E31" s="17">
        <f t="shared" si="4"/>
        <v>1905</v>
      </c>
      <c r="F31" s="56"/>
      <c r="G31" s="29"/>
    </row>
    <row r="32" spans="1:11" ht="18.75">
      <c r="A32" s="73"/>
      <c r="B32" s="11" t="s">
        <v>7</v>
      </c>
      <c r="C32" s="16">
        <f>SUM(C25:C31)</f>
        <v>9132</v>
      </c>
      <c r="D32" s="16">
        <f>SUM(D25:D31)</f>
        <v>2464</v>
      </c>
      <c r="E32" s="16">
        <f>SUM(E25:E31)</f>
        <v>11596</v>
      </c>
      <c r="F32" s="2"/>
      <c r="G32" s="29"/>
    </row>
    <row r="33" spans="1:7" ht="18.75">
      <c r="A33" s="73"/>
      <c r="B33" s="65" t="s">
        <v>33</v>
      </c>
      <c r="C33" s="65"/>
      <c r="D33" s="65"/>
      <c r="E33" s="65"/>
      <c r="F33" s="3"/>
      <c r="G33" s="29"/>
    </row>
    <row r="34" spans="1:7" ht="18.75">
      <c r="A34" s="73"/>
      <c r="B34" s="10" t="s">
        <v>13</v>
      </c>
      <c r="C34" s="17">
        <v>600</v>
      </c>
      <c r="D34" s="17">
        <v>162</v>
      </c>
      <c r="E34" s="17">
        <f t="shared" ref="E34:E42" si="5">C34+D34</f>
        <v>762</v>
      </c>
      <c r="F34" s="2"/>
      <c r="G34" s="29"/>
    </row>
    <row r="35" spans="1:7" s="44" customFormat="1" ht="18.75">
      <c r="A35" s="73"/>
      <c r="B35" s="10" t="s">
        <v>20</v>
      </c>
      <c r="C35" s="17">
        <v>4788</v>
      </c>
      <c r="D35" s="17">
        <v>1292</v>
      </c>
      <c r="E35" s="17">
        <f t="shared" si="5"/>
        <v>6080</v>
      </c>
      <c r="F35" s="5"/>
      <c r="G35" s="50"/>
    </row>
    <row r="36" spans="1:7" s="44" customFormat="1" ht="18.75">
      <c r="A36" s="73"/>
      <c r="B36" s="51" t="s">
        <v>26</v>
      </c>
      <c r="C36" s="17">
        <v>2500</v>
      </c>
      <c r="D36" s="17">
        <v>675</v>
      </c>
      <c r="E36" s="17">
        <f t="shared" si="5"/>
        <v>3175</v>
      </c>
      <c r="F36" s="5"/>
      <c r="G36" s="50"/>
    </row>
    <row r="37" spans="1:7" ht="18.75">
      <c r="A37" s="73"/>
      <c r="B37" s="10" t="s">
        <v>14</v>
      </c>
      <c r="C37" s="17">
        <v>788</v>
      </c>
      <c r="D37" s="15">
        <v>212</v>
      </c>
      <c r="E37" s="17">
        <f t="shared" si="5"/>
        <v>1000</v>
      </c>
      <c r="F37" s="56"/>
      <c r="G37" s="29"/>
    </row>
    <row r="38" spans="1:7" ht="18.75">
      <c r="A38" s="73"/>
      <c r="B38" s="10" t="s">
        <v>50</v>
      </c>
      <c r="C38" s="17">
        <v>1000</v>
      </c>
      <c r="D38" s="17">
        <v>540</v>
      </c>
      <c r="E38" s="17">
        <f t="shared" ref="E38" si="6">C38+D38</f>
        <v>1540</v>
      </c>
      <c r="F38" s="56"/>
      <c r="G38" s="29"/>
    </row>
    <row r="39" spans="1:7" ht="18.75">
      <c r="A39" s="73"/>
      <c r="B39" s="10" t="s">
        <v>36</v>
      </c>
      <c r="C39" s="17">
        <v>1000</v>
      </c>
      <c r="D39" s="17">
        <v>270</v>
      </c>
      <c r="E39" s="17">
        <f>C39+D39</f>
        <v>1270</v>
      </c>
      <c r="F39" s="56"/>
      <c r="G39" s="29"/>
    </row>
    <row r="40" spans="1:7" ht="18.75">
      <c r="A40" s="73"/>
      <c r="B40" s="10" t="s">
        <v>48</v>
      </c>
      <c r="C40" s="17">
        <v>1575</v>
      </c>
      <c r="D40" s="17">
        <f>C40*0.27</f>
        <v>425.25</v>
      </c>
      <c r="E40" s="17">
        <f>C40+D40</f>
        <v>2000.25</v>
      </c>
      <c r="F40" s="2"/>
      <c r="G40" s="29"/>
    </row>
    <row r="41" spans="1:7" ht="18.600000000000001" customHeight="1">
      <c r="A41" s="73"/>
      <c r="B41" s="10" t="s">
        <v>49</v>
      </c>
      <c r="C41" s="17">
        <v>2000</v>
      </c>
      <c r="D41" s="17">
        <v>540</v>
      </c>
      <c r="E41" s="17">
        <f t="shared" si="5"/>
        <v>2540</v>
      </c>
      <c r="F41" s="56"/>
      <c r="G41" s="29"/>
    </row>
    <row r="42" spans="1:7" ht="18.75">
      <c r="A42" s="73"/>
      <c r="B42" s="12" t="s">
        <v>37</v>
      </c>
      <c r="C42" s="21">
        <v>3150</v>
      </c>
      <c r="D42" s="17">
        <v>850</v>
      </c>
      <c r="E42" s="17">
        <f t="shared" si="5"/>
        <v>4000</v>
      </c>
      <c r="F42" s="2"/>
      <c r="G42" s="29"/>
    </row>
    <row r="43" spans="1:7" ht="18.75">
      <c r="A43" s="73"/>
      <c r="B43" s="11" t="s">
        <v>7</v>
      </c>
      <c r="C43" s="16">
        <f>SUM(C34:C42)</f>
        <v>17401</v>
      </c>
      <c r="D43" s="16">
        <f>SUM(D34:D42)</f>
        <v>4966.25</v>
      </c>
      <c r="E43" s="16">
        <f>SUM(E34:E42)</f>
        <v>22367.25</v>
      </c>
      <c r="F43" s="1"/>
      <c r="G43" s="29"/>
    </row>
    <row r="44" spans="1:7" ht="18.75">
      <c r="A44" s="74"/>
      <c r="B44" s="65" t="s">
        <v>15</v>
      </c>
      <c r="C44" s="65"/>
      <c r="D44" s="65"/>
      <c r="E44" s="65"/>
      <c r="F44" s="3"/>
      <c r="G44" s="29"/>
    </row>
    <row r="45" spans="1:7" s="44" customFormat="1" ht="18.75">
      <c r="A45" s="74"/>
      <c r="B45" s="10" t="s">
        <v>21</v>
      </c>
      <c r="C45" s="17">
        <v>2000</v>
      </c>
      <c r="D45" s="17">
        <v>540</v>
      </c>
      <c r="E45" s="22">
        <f t="shared" ref="E45:E50" si="7">C45+D45</f>
        <v>2540</v>
      </c>
      <c r="F45" s="5"/>
      <c r="G45" s="50"/>
    </row>
    <row r="46" spans="1:7" s="44" customFormat="1" ht="18.75">
      <c r="A46" s="74"/>
      <c r="B46" s="10" t="s">
        <v>22</v>
      </c>
      <c r="C46" s="17">
        <v>1600</v>
      </c>
      <c r="D46" s="17">
        <v>432</v>
      </c>
      <c r="E46" s="22">
        <f t="shared" si="7"/>
        <v>2032</v>
      </c>
      <c r="F46" s="5"/>
      <c r="G46" s="50"/>
    </row>
    <row r="47" spans="1:7" ht="18.75">
      <c r="A47" s="74"/>
      <c r="B47" s="10" t="s">
        <v>23</v>
      </c>
      <c r="C47" s="17">
        <v>787</v>
      </c>
      <c r="D47" s="17">
        <v>213</v>
      </c>
      <c r="E47" s="22">
        <f t="shared" si="7"/>
        <v>1000</v>
      </c>
      <c r="F47" s="2"/>
      <c r="G47" s="29"/>
    </row>
    <row r="48" spans="1:7" ht="31.5">
      <c r="A48" s="74"/>
      <c r="B48" s="10" t="s">
        <v>53</v>
      </c>
      <c r="C48" s="17">
        <v>1700</v>
      </c>
      <c r="D48" s="17">
        <v>460</v>
      </c>
      <c r="E48" s="23">
        <f t="shared" si="7"/>
        <v>2160</v>
      </c>
      <c r="F48" s="2"/>
      <c r="G48" s="29"/>
    </row>
    <row r="49" spans="1:7" ht="18.75">
      <c r="A49" s="74"/>
      <c r="B49" s="7" t="s">
        <v>51</v>
      </c>
      <c r="C49" s="17">
        <v>500</v>
      </c>
      <c r="D49" s="17">
        <v>135</v>
      </c>
      <c r="E49" s="18">
        <f>C49+D49</f>
        <v>635</v>
      </c>
      <c r="F49" s="2"/>
      <c r="G49" s="29"/>
    </row>
    <row r="50" spans="1:7" ht="18.75">
      <c r="A50" s="74"/>
      <c r="B50" s="57" t="s">
        <v>17</v>
      </c>
      <c r="C50" s="17">
        <v>2756</v>
      </c>
      <c r="D50" s="17">
        <f>C50*0.27</f>
        <v>744.12</v>
      </c>
      <c r="E50" s="22">
        <f t="shared" si="7"/>
        <v>3500.12</v>
      </c>
      <c r="F50" s="2"/>
    </row>
    <row r="51" spans="1:7" ht="18.75">
      <c r="A51" s="74"/>
      <c r="B51" s="11" t="s">
        <v>7</v>
      </c>
      <c r="C51" s="24">
        <f>SUM(C45:C50)</f>
        <v>9343</v>
      </c>
      <c r="D51" s="24">
        <f>SUM(D45:D50)</f>
        <v>2524.12</v>
      </c>
      <c r="E51" s="24">
        <f>SUM(E45:E50)</f>
        <v>11867.119999999999</v>
      </c>
      <c r="F51" s="4"/>
    </row>
    <row r="52" spans="1:7" ht="18.75">
      <c r="A52" s="74"/>
      <c r="B52" s="52" t="s">
        <v>39</v>
      </c>
      <c r="C52" s="20">
        <f>SUM(C32+C43+C51)</f>
        <v>35876</v>
      </c>
      <c r="D52" s="20">
        <f>SUM(D32+D43+D51)</f>
        <v>9954.369999999999</v>
      </c>
      <c r="E52" s="20">
        <f>SUM(E32+E43+E51)</f>
        <v>45830.369999999995</v>
      </c>
      <c r="F52" s="4"/>
    </row>
    <row r="53" spans="1:7" ht="18.75">
      <c r="A53" s="75"/>
      <c r="B53" s="13" t="s">
        <v>16</v>
      </c>
      <c r="C53" s="25">
        <f>SUM(C52,C23)</f>
        <v>42432</v>
      </c>
      <c r="D53" s="25">
        <f>SUM(D52,D23)</f>
        <v>11724.49</v>
      </c>
      <c r="E53" s="25">
        <f>SUM(E52,E23)</f>
        <v>54156.489999999991</v>
      </c>
      <c r="F53" s="4"/>
    </row>
  </sheetData>
  <mergeCells count="13">
    <mergeCell ref="A1:E1"/>
    <mergeCell ref="A2:E2"/>
    <mergeCell ref="A3:E3"/>
    <mergeCell ref="A4:E4"/>
    <mergeCell ref="B44:E44"/>
    <mergeCell ref="A16:A18"/>
    <mergeCell ref="A19:A22"/>
    <mergeCell ref="A24:A53"/>
    <mergeCell ref="F19:K19"/>
    <mergeCell ref="A7:A15"/>
    <mergeCell ref="B7:E7"/>
    <mergeCell ref="B24:E24"/>
    <mergeCell ref="B33:E33"/>
  </mergeCells>
  <phoneticPr fontId="0" type="noConversion"/>
  <pageMargins left="0.98425196850393704" right="0.59055118110236227" top="0.39370078740157483" bottom="0.39370078740157483" header="0.19685039370078741" footer="0.19685039370078741"/>
  <pageSetup paperSize="9" scale="79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</vt:lpstr>
      <vt:lpstr>karbantartás!Nyomtatási_terület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PH_004</cp:lastModifiedBy>
  <cp:lastPrinted>2022-02-11T07:22:36Z</cp:lastPrinted>
  <dcterms:created xsi:type="dcterms:W3CDTF">1997-01-17T14:02:09Z</dcterms:created>
  <dcterms:modified xsi:type="dcterms:W3CDTF">2022-02-11T07:23:40Z</dcterms:modified>
</cp:coreProperties>
</file>