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rendelet mellékletei\"/>
    </mc:Choice>
  </mc:AlternateContent>
  <xr:revisionPtr revIDLastSave="0" documentId="13_ncr:1_{AA92CB90-5B89-405D-8120-E480AFAEA1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ruházási kiad." sheetId="1" r:id="rId1"/>
  </sheets>
  <definedNames>
    <definedName name="_xlnm.Print_Area" localSheetId="0">'beruházási kiad.'!$A$1:$E$56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21" i="1"/>
  <c r="D20" i="1"/>
  <c r="E18" i="1"/>
  <c r="C11" i="1"/>
  <c r="E10" i="1"/>
  <c r="E27" i="1"/>
  <c r="E28" i="1" l="1"/>
  <c r="E26" i="1"/>
  <c r="E25" i="1"/>
  <c r="D30" i="1"/>
  <c r="C30" i="1"/>
  <c r="E34" i="1"/>
  <c r="E22" i="1"/>
  <c r="C22" i="1"/>
  <c r="D22" i="1"/>
  <c r="D40" i="1"/>
  <c r="D52" i="1"/>
  <c r="D51" i="1"/>
  <c r="D50" i="1"/>
  <c r="D48" i="1"/>
  <c r="D8" i="1"/>
  <c r="E9" i="1"/>
  <c r="E12" i="1"/>
  <c r="E8" i="1" l="1"/>
  <c r="D11" i="1"/>
  <c r="E41" i="1"/>
  <c r="E17" i="1"/>
  <c r="D43" i="1"/>
  <c r="D42" i="1"/>
  <c r="D37" i="1" l="1"/>
  <c r="E16" i="1"/>
  <c r="E19" i="1"/>
  <c r="E15" i="1"/>
  <c r="D13" i="1"/>
  <c r="E13" i="1" s="1"/>
  <c r="E43" i="1"/>
  <c r="C53" i="1"/>
  <c r="D53" i="1"/>
  <c r="E52" i="1"/>
  <c r="E51" i="1"/>
  <c r="E50" i="1"/>
  <c r="E49" i="1"/>
  <c r="E48" i="1"/>
  <c r="C46" i="1"/>
  <c r="C20" i="1"/>
  <c r="C14" i="1"/>
  <c r="D14" i="1" l="1"/>
  <c r="E53" i="1"/>
  <c r="E54" i="1"/>
  <c r="D46" i="1"/>
  <c r="E29" i="1"/>
  <c r="E30" i="1" s="1"/>
  <c r="E45" i="1"/>
  <c r="E44" i="1"/>
  <c r="C55" i="1"/>
  <c r="E14" i="1" l="1"/>
  <c r="E37" i="1" l="1"/>
  <c r="E38" i="1"/>
  <c r="E36" i="1"/>
  <c r="D55" i="1"/>
  <c r="E42" i="1"/>
  <c r="E33" i="1"/>
  <c r="E35" i="1"/>
  <c r="E39" i="1"/>
  <c r="E40" i="1"/>
  <c r="E32" i="1"/>
  <c r="E7" i="1"/>
  <c r="E11" i="1" s="1"/>
  <c r="E46" i="1" l="1"/>
  <c r="C23" i="1"/>
  <c r="D23" i="1"/>
  <c r="C56" i="1" l="1"/>
  <c r="E23" i="1"/>
  <c r="D56" i="1"/>
  <c r="E55" i="1" l="1"/>
  <c r="E56" i="1" l="1"/>
</calcChain>
</file>

<file path=xl/sharedStrings.xml><?xml version="1.0" encoding="utf-8"?>
<sst xmlns="http://schemas.openxmlformats.org/spreadsheetml/2006/main" count="64" uniqueCount="59">
  <si>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</si>
  <si>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</si>
  <si>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</si>
  <si>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</si>
  <si>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</si>
  <si>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</si>
  <si>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</si>
  <si>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</si>
  <si>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</si>
  <si>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</si>
  <si>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</si>
  <si>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</si>
  <si>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</si>
  <si>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</si>
  <si>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</si>
  <si>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</si>
  <si>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</si>
  <si>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</si>
  <si>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</si>
  <si>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</si>
  <si>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</si>
  <si>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</si>
  <si>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Műszaki tervezési költségek</t>
  </si>
  <si>
    <t>Porszívó (Bölcsőde)</t>
  </si>
  <si>
    <t>Napelemes közvilágítási lámpatestek beszerzése</t>
  </si>
  <si>
    <t>Óvodai játszóeszközök telepítése,TÜV vizsgálata</t>
  </si>
  <si>
    <t>Városrészi beruházások:</t>
  </si>
  <si>
    <t>Városrészi beruházások összesen:</t>
  </si>
  <si>
    <t xml:space="preserve">Beruházási kiadások 2022. évi előirányzata </t>
  </si>
  <si>
    <t>Porszívó (többfunkciós)</t>
  </si>
  <si>
    <t>Videó digitalizáló videószerkesztő szoftverrel</t>
  </si>
  <si>
    <t>Canva program</t>
  </si>
  <si>
    <t>Színpadhoz színpadszoknya és háttérfüggöny</t>
  </si>
  <si>
    <t>Házasságkötő terem sötétítő függönyök beszerz.</t>
  </si>
  <si>
    <t>EMI EMT-TE-21 pályázat önrész (kazáncsere)</t>
  </si>
  <si>
    <t>TOP és egyéb pályázatok célonként:</t>
  </si>
  <si>
    <t>Hátsó előtetők fedése</t>
  </si>
  <si>
    <t>Közvilágítási hálózat bővítése</t>
  </si>
  <si>
    <t>Autó beszerzés városüzemeltetéshez</t>
  </si>
  <si>
    <t>Játszótéri elemek, közösségi terek fejlesztése</t>
  </si>
  <si>
    <t>Csáford buszforduló térkövezés, Lombos árkolás</t>
  </si>
  <si>
    <t>Zalaudvarnok kultúrház női mosdó átalakítás</t>
  </si>
  <si>
    <t>Tüskeszentpéter kultúrház előtető lépcső fölé</t>
  </si>
  <si>
    <t>Kisszentgrót játszótér kialakítás Templom udvarba</t>
  </si>
  <si>
    <t>TOP és egyéb pályázatok összesen:</t>
  </si>
  <si>
    <t>EFOP 1.2.11. Fecskeház program újragondolva</t>
  </si>
  <si>
    <t xml:space="preserve">Közmunka kisértékű eszközbeszerzés </t>
  </si>
  <si>
    <t>Infó kommunikációs fejl., és eszközök beszerzése</t>
  </si>
  <si>
    <t>Berendezés, számítás- és ügyviteltech.eszk., televízió beszerzése</t>
  </si>
  <si>
    <t>Aranyod Víztározó u. csap.víz elvezetési munkák</t>
  </si>
  <si>
    <t>T.sz.péter-Türjei út átkötő sz. tanulm.terv kész.</t>
  </si>
  <si>
    <t>KEHOP pályázat Zgrót agglom. SZV tisztítása</t>
  </si>
  <si>
    <t>TOP 3.1.1. Zgrót fenntarth. közl.fejl. területvétel</t>
  </si>
  <si>
    <t>LEADER HACS VP6 Rendezvény eszk.beszerz.</t>
  </si>
  <si>
    <t>TOP 2.1.1-21 Önk.épületek energetikai fejl.</t>
  </si>
  <si>
    <t>5. melléklet a 2022. évi költségvetésről szóló 3/2022. (II.16.) önkormányzati rendelethez</t>
  </si>
  <si>
    <t>Számítás- és ügyviteltechnikai eszközök beszerzése</t>
  </si>
  <si>
    <t>EMI EMT-TE-21 pályázat (kazáncsere)</t>
  </si>
  <si>
    <t>EFOP-2.2.19-17-2017-00046 Járóbeteg szakellátó fejelsztése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</si>
</sst>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\ _F_t"/>
    <numFmt numFmtId="165" formatCode="_-* #,##0_-;\-* #,##0_-;_-* &quot;-&quot;??_-;_-@_-"/>
  </numFmts>
  <fonts count="14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wrapText="1"/>
    </xf>
    <xf numFmtId="0" fontId="0" fillId="0" borderId="1" xfId="0" applyBorder="1"/>
    <xf numFmtId="164" fontId="5" fillId="3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3" fontId="5" fillId="0" borderId="1" xfId="0" applyNumberFormat="1" applyFont="1" applyBorder="1" applyAlignment="1">
      <alignment vertical="center"/>
    </xf>
    <xf numFmtId="0" fontId="0" fillId="0" borderId="0" xfId="0"/>
    <xf numFmtId="3" fontId="0" fillId="0" borderId="0" xfId="0" applyNumberFormat="1"/>
    <xf numFmtId="16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0" fillId="0" borderId="0" xfId="0" applyFill="1"/>
    <xf numFmtId="0" fontId="8" fillId="0" borderId="0" xfId="0" applyFont="1" applyFill="1"/>
    <xf numFmtId="0" fontId="5" fillId="0" borderId="1" xfId="0" applyFont="1" applyFill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5" borderId="1" xfId="0" applyFont="1" applyFill="1" applyBorder="1" applyAlignment="1">
      <alignment horizontal="left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vertical="center" wrapText="1"/>
    </xf>
    <xf numFmtId="0" fontId="0" fillId="5" borderId="0" xfId="0" applyFill="1" applyBorder="1"/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3" fontId="0" fillId="5" borderId="0" xfId="0" applyNumberFormat="1" applyFill="1"/>
    <xf numFmtId="0" fontId="7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wrapText="1"/>
    </xf>
    <xf numFmtId="3" fontId="6" fillId="5" borderId="0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165" fontId="5" fillId="5" borderId="1" xfId="1" applyNumberFormat="1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3" fontId="12" fillId="5" borderId="6" xfId="0" applyNumberFormat="1" applyFont="1" applyFill="1" applyBorder="1" applyAlignment="1">
      <alignment horizontal="left" vertical="center" wrapText="1"/>
    </xf>
    <xf numFmtId="3" fontId="12" fillId="5" borderId="0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M58"/>
  <sheetViews>
    <sheetView tabSelected="1" view="pageBreakPreview" zoomScaleNormal="100" zoomScaleSheetLayoutView="100" workbookViewId="0">
      <selection activeCell="E23" sqref="E23"/>
    </sheetView>
  </sheetViews>
  <sheetFormatPr defaultRowHeight="13.8" x14ac:dyDescent="0.25"/>
  <cols>
    <col min="1" max="1" width="21.6640625" style="18" customWidth="1"/>
    <col min="2" max="2" width="43.33203125" style="25" customWidth="1"/>
    <col min="3" max="3" width="12" customWidth="1"/>
    <col min="4" max="4" width="11.44140625" customWidth="1"/>
    <col min="5" max="5" width="11.88671875" customWidth="1"/>
  </cols>
  <sheetData>
    <row r="1" spans="1:11" ht="30" customHeight="1" x14ac:dyDescent="0.3">
      <c r="A1" s="81" t="s">
        <v>55</v>
      </c>
      <c r="B1" s="82"/>
      <c r="C1" s="82"/>
      <c r="D1" s="82"/>
      <c r="E1" s="82"/>
    </row>
    <row r="2" spans="1:11" ht="36.6" customHeight="1" x14ac:dyDescent="0.4">
      <c r="A2" s="83" t="s">
        <v>28</v>
      </c>
      <c r="B2" s="83"/>
      <c r="C2" s="83"/>
      <c r="D2" s="83"/>
      <c r="E2" s="83"/>
    </row>
    <row r="3" spans="1:11" ht="18" customHeight="1" x14ac:dyDescent="0.4">
      <c r="A3" s="16"/>
      <c r="B3" s="19"/>
      <c r="C3" s="1"/>
      <c r="D3" s="1"/>
      <c r="E3" s="1"/>
    </row>
    <row r="4" spans="1:11" ht="19.2" customHeight="1" x14ac:dyDescent="0.25">
      <c r="A4" s="84" t="s">
        <v>0</v>
      </c>
      <c r="B4" s="84"/>
      <c r="C4" s="84"/>
      <c r="D4" s="84"/>
      <c r="E4" s="84"/>
    </row>
    <row r="5" spans="1:11" ht="9" customHeight="1" x14ac:dyDescent="0.3">
      <c r="A5" s="17"/>
      <c r="B5" s="20"/>
      <c r="C5" s="4"/>
      <c r="D5" s="4"/>
      <c r="E5" s="4"/>
    </row>
    <row r="6" spans="1:11" ht="21" customHeight="1" x14ac:dyDescent="0.3">
      <c r="A6" s="21" t="s">
        <v>1</v>
      </c>
      <c r="B6" s="21" t="s">
        <v>2</v>
      </c>
      <c r="C6" s="3" t="s">
        <v>3</v>
      </c>
      <c r="D6" s="3" t="s">
        <v>4</v>
      </c>
      <c r="E6" s="3" t="s">
        <v>5</v>
      </c>
    </row>
    <row r="7" spans="1:11" ht="31.2" customHeight="1" x14ac:dyDescent="0.3">
      <c r="A7" s="79" t="s">
        <v>14</v>
      </c>
      <c r="B7" s="37" t="s">
        <v>48</v>
      </c>
      <c r="C7" s="35">
        <v>1969</v>
      </c>
      <c r="D7" s="35">
        <v>531</v>
      </c>
      <c r="E7" s="35">
        <f>C7+D7</f>
        <v>2500</v>
      </c>
      <c r="F7" s="42"/>
    </row>
    <row r="8" spans="1:11" s="46" customFormat="1" ht="18.75" customHeight="1" x14ac:dyDescent="0.3">
      <c r="A8" s="79"/>
      <c r="B8" s="52" t="s">
        <v>36</v>
      </c>
      <c r="C8" s="51">
        <v>1181</v>
      </c>
      <c r="D8" s="50">
        <f>C8*0.27</f>
        <v>318.87</v>
      </c>
      <c r="E8" s="48">
        <f t="shared" ref="E8:E10" si="0">C8+D8</f>
        <v>1499.87</v>
      </c>
      <c r="F8" s="54"/>
    </row>
    <row r="9" spans="1:11" s="46" customFormat="1" ht="18.75" customHeight="1" x14ac:dyDescent="0.3">
      <c r="A9" s="79"/>
      <c r="B9" s="52" t="s">
        <v>38</v>
      </c>
      <c r="C9" s="51">
        <v>4725</v>
      </c>
      <c r="D9" s="50">
        <v>1275</v>
      </c>
      <c r="E9" s="48">
        <f t="shared" si="0"/>
        <v>6000</v>
      </c>
      <c r="F9" s="54"/>
    </row>
    <row r="10" spans="1:11" s="46" customFormat="1" ht="31.2" x14ac:dyDescent="0.3">
      <c r="A10" s="79"/>
      <c r="B10" s="52" t="s">
        <v>56</v>
      </c>
      <c r="C10" s="51">
        <v>1998</v>
      </c>
      <c r="D10" s="50">
        <v>539</v>
      </c>
      <c r="E10" s="48">
        <f t="shared" si="0"/>
        <v>2537</v>
      </c>
      <c r="F10" s="54"/>
    </row>
    <row r="11" spans="1:11" ht="22.95" customHeight="1" x14ac:dyDescent="0.3">
      <c r="A11" s="80"/>
      <c r="B11" s="22" t="s">
        <v>6</v>
      </c>
      <c r="C11" s="31">
        <f>SUM(C7:C10)</f>
        <v>9873</v>
      </c>
      <c r="D11" s="31">
        <f t="shared" ref="D11:E11" si="1">SUM(D7:D10)</f>
        <v>2663.87</v>
      </c>
      <c r="E11" s="31">
        <f t="shared" si="1"/>
        <v>12536.869999999999</v>
      </c>
    </row>
    <row r="12" spans="1:11" s="8" customFormat="1" ht="18.75" customHeight="1" x14ac:dyDescent="0.35">
      <c r="A12" s="79" t="s">
        <v>16</v>
      </c>
      <c r="B12" s="49" t="s">
        <v>23</v>
      </c>
      <c r="C12" s="50">
        <v>36</v>
      </c>
      <c r="D12" s="50">
        <v>9</v>
      </c>
      <c r="E12" s="48">
        <f>C12+D12</f>
        <v>45</v>
      </c>
      <c r="F12"/>
      <c r="G12" s="43"/>
      <c r="H12" s="6"/>
      <c r="I12" s="7"/>
      <c r="J12" s="7"/>
      <c r="K12" s="7"/>
    </row>
    <row r="13" spans="1:11" s="8" customFormat="1" ht="19.2" customHeight="1" x14ac:dyDescent="0.35">
      <c r="A13" s="79"/>
      <c r="B13" s="57" t="s">
        <v>25</v>
      </c>
      <c r="C13" s="35">
        <v>700</v>
      </c>
      <c r="D13" s="35">
        <f>C13*0.27</f>
        <v>189</v>
      </c>
      <c r="E13" s="14">
        <f>C13+D13</f>
        <v>889</v>
      </c>
      <c r="F13" s="44"/>
      <c r="G13" s="43"/>
      <c r="H13" s="6"/>
      <c r="I13" s="7"/>
      <c r="J13" s="7"/>
      <c r="K13" s="7"/>
    </row>
    <row r="14" spans="1:11" s="8" customFormat="1" ht="19.2" customHeight="1" x14ac:dyDescent="0.35">
      <c r="A14" s="80"/>
      <c r="B14" s="12" t="s">
        <v>6</v>
      </c>
      <c r="C14" s="33">
        <f>SUM(C12:C13)</f>
        <v>736</v>
      </c>
      <c r="D14" s="33">
        <f>SUM(D12:D13)</f>
        <v>198</v>
      </c>
      <c r="E14" s="33">
        <f>SUM(E12:E13)</f>
        <v>934</v>
      </c>
      <c r="F14"/>
      <c r="G14" s="43"/>
      <c r="H14" s="6"/>
      <c r="I14" s="7"/>
      <c r="J14" s="7"/>
      <c r="K14" s="7"/>
    </row>
    <row r="15" spans="1:11" s="8" customFormat="1" ht="18.75" customHeight="1" x14ac:dyDescent="0.3">
      <c r="A15" s="79" t="s">
        <v>10</v>
      </c>
      <c r="B15" s="24" t="s">
        <v>29</v>
      </c>
      <c r="C15" s="36">
        <v>59</v>
      </c>
      <c r="D15" s="35">
        <v>16</v>
      </c>
      <c r="E15" s="35">
        <f>C15+D15</f>
        <v>75</v>
      </c>
      <c r="F15"/>
      <c r="G15" s="5"/>
      <c r="H15" s="9"/>
      <c r="I15" s="10"/>
      <c r="J15" s="7"/>
      <c r="K15" s="10"/>
    </row>
    <row r="16" spans="1:11" s="8" customFormat="1" ht="18.75" customHeight="1" x14ac:dyDescent="0.3">
      <c r="A16" s="79"/>
      <c r="B16" s="24" t="s">
        <v>30</v>
      </c>
      <c r="C16" s="36">
        <v>16</v>
      </c>
      <c r="D16" s="35">
        <v>4</v>
      </c>
      <c r="E16" s="35">
        <f>C16+D16</f>
        <v>20</v>
      </c>
      <c r="F16"/>
      <c r="G16" s="43"/>
      <c r="H16" s="9"/>
      <c r="I16" s="10"/>
      <c r="J16" s="7"/>
      <c r="K16" s="10"/>
    </row>
    <row r="17" spans="1:13" s="8" customFormat="1" ht="18.75" customHeight="1" x14ac:dyDescent="0.3">
      <c r="A17" s="79"/>
      <c r="B17" s="24" t="s">
        <v>31</v>
      </c>
      <c r="C17" s="36">
        <v>32</v>
      </c>
      <c r="D17" s="35">
        <v>8</v>
      </c>
      <c r="E17" s="35">
        <f>C17+D17</f>
        <v>40</v>
      </c>
      <c r="F17"/>
      <c r="G17" s="43"/>
      <c r="H17" s="9"/>
      <c r="I17" s="10"/>
      <c r="J17" s="7"/>
      <c r="K17" s="10"/>
    </row>
    <row r="18" spans="1:13" s="8" customFormat="1" ht="18.75" customHeight="1" x14ac:dyDescent="0.3">
      <c r="A18" s="79"/>
      <c r="B18" s="49" t="s">
        <v>57</v>
      </c>
      <c r="C18" s="51">
        <v>9449</v>
      </c>
      <c r="D18" s="50">
        <v>2551</v>
      </c>
      <c r="E18" s="50">
        <f>C18+D18</f>
        <v>12000</v>
      </c>
      <c r="F18" s="46"/>
      <c r="G18" s="43"/>
      <c r="H18" s="9"/>
      <c r="I18" s="10"/>
      <c r="J18" s="7"/>
      <c r="K18" s="10"/>
    </row>
    <row r="19" spans="1:13" s="8" customFormat="1" ht="18.75" customHeight="1" x14ac:dyDescent="0.3">
      <c r="A19" s="79"/>
      <c r="B19" s="24" t="s">
        <v>34</v>
      </c>
      <c r="C19" s="36">
        <v>3179</v>
      </c>
      <c r="D19" s="35">
        <v>858</v>
      </c>
      <c r="E19" s="35">
        <f>C19+D19</f>
        <v>4037</v>
      </c>
      <c r="F19" s="54"/>
      <c r="G19" s="43"/>
      <c r="H19" s="9"/>
      <c r="I19" s="10"/>
      <c r="J19" s="7"/>
      <c r="K19" s="10"/>
    </row>
    <row r="20" spans="1:13" s="8" customFormat="1" ht="22.5" customHeight="1" x14ac:dyDescent="0.35">
      <c r="A20" s="79"/>
      <c r="B20" s="12" t="s">
        <v>6</v>
      </c>
      <c r="C20" s="32">
        <f>SUM(C15:C19)</f>
        <v>12735</v>
      </c>
      <c r="D20" s="32">
        <f>SUM(D15:D19)</f>
        <v>3437</v>
      </c>
      <c r="E20" s="69">
        <f t="shared" ref="E20:E21" si="2">C20+D20</f>
        <v>16172</v>
      </c>
      <c r="F20" s="2"/>
      <c r="G20" s="5"/>
      <c r="H20" s="6"/>
      <c r="I20" s="7"/>
      <c r="J20" s="7"/>
      <c r="K20" s="10"/>
    </row>
    <row r="21" spans="1:13" s="62" customFormat="1" ht="31.2" x14ac:dyDescent="0.25">
      <c r="A21" s="71" t="s">
        <v>11</v>
      </c>
      <c r="B21" s="59" t="s">
        <v>58</v>
      </c>
      <c r="C21" s="70">
        <v>198251</v>
      </c>
      <c r="D21" s="60">
        <v>53528</v>
      </c>
      <c r="E21" s="50">
        <f t="shared" si="2"/>
        <v>251779</v>
      </c>
      <c r="F21" s="77"/>
      <c r="G21" s="78"/>
      <c r="H21" s="78"/>
      <c r="I21" s="78"/>
      <c r="J21" s="78"/>
      <c r="K21" s="78"/>
      <c r="L21" s="61"/>
      <c r="M21" s="61"/>
    </row>
    <row r="22" spans="1:13" s="62" customFormat="1" ht="23.25" customHeight="1" x14ac:dyDescent="0.3">
      <c r="A22" s="71"/>
      <c r="B22" s="63" t="s">
        <v>6</v>
      </c>
      <c r="C22" s="64">
        <f>SUM(C21:C21)</f>
        <v>198251</v>
      </c>
      <c r="D22" s="64">
        <f>SUM(D21:D21)</f>
        <v>53528</v>
      </c>
      <c r="E22" s="64">
        <f>SUM(E21:E21)</f>
        <v>251779</v>
      </c>
      <c r="F22" s="65"/>
      <c r="G22" s="66"/>
      <c r="H22" s="67"/>
      <c r="J22" s="68"/>
      <c r="K22" s="68"/>
    </row>
    <row r="23" spans="1:13" s="56" customFormat="1" ht="18" customHeight="1" x14ac:dyDescent="0.25">
      <c r="A23" s="34"/>
      <c r="B23" s="39" t="s">
        <v>8</v>
      </c>
      <c r="C23" s="40">
        <f>SUM(C11+C14+C20+C22)</f>
        <v>221595</v>
      </c>
      <c r="D23" s="40">
        <f>SUM(D11+D14+D20+D22)</f>
        <v>59826.87</v>
      </c>
      <c r="E23" s="40">
        <f>SUM(E11+E14+E20+E22)</f>
        <v>281421.87</v>
      </c>
    </row>
    <row r="24" spans="1:13" ht="19.95" customHeight="1" x14ac:dyDescent="0.25">
      <c r="A24" s="72" t="s">
        <v>15</v>
      </c>
      <c r="B24" s="12" t="s">
        <v>35</v>
      </c>
      <c r="C24" s="15"/>
      <c r="D24" s="11"/>
      <c r="E24" s="15"/>
    </row>
    <row r="25" spans="1:13" s="46" customFormat="1" ht="19.95" customHeight="1" x14ac:dyDescent="0.25">
      <c r="A25" s="73"/>
      <c r="B25" s="49" t="s">
        <v>45</v>
      </c>
      <c r="C25" s="48">
        <v>3016</v>
      </c>
      <c r="D25" s="48">
        <v>814</v>
      </c>
      <c r="E25" s="53">
        <f t="shared" ref="E25:E29" si="3">SUM(C25:D25)</f>
        <v>3830</v>
      </c>
    </row>
    <row r="26" spans="1:13" s="46" customFormat="1" ht="19.95" customHeight="1" x14ac:dyDescent="0.25">
      <c r="A26" s="73"/>
      <c r="B26" s="49" t="s">
        <v>51</v>
      </c>
      <c r="C26" s="48">
        <v>3891899</v>
      </c>
      <c r="D26" s="48">
        <v>10031</v>
      </c>
      <c r="E26" s="53">
        <f t="shared" si="3"/>
        <v>3901930</v>
      </c>
    </row>
    <row r="27" spans="1:13" s="46" customFormat="1" ht="19.95" customHeight="1" x14ac:dyDescent="0.25">
      <c r="A27" s="73"/>
      <c r="B27" s="49" t="s">
        <v>54</v>
      </c>
      <c r="C27" s="48">
        <v>420</v>
      </c>
      <c r="D27" s="48">
        <v>0</v>
      </c>
      <c r="E27" s="53">
        <f t="shared" si="3"/>
        <v>420</v>
      </c>
    </row>
    <row r="28" spans="1:13" s="46" customFormat="1" ht="19.95" customHeight="1" x14ac:dyDescent="0.25">
      <c r="A28" s="73"/>
      <c r="B28" s="49" t="s">
        <v>52</v>
      </c>
      <c r="C28" s="48">
        <v>858</v>
      </c>
      <c r="D28" s="48">
        <v>232</v>
      </c>
      <c r="E28" s="53">
        <f t="shared" ref="E28" si="4">SUM(C28:D28)</f>
        <v>1090</v>
      </c>
    </row>
    <row r="29" spans="1:13" ht="19.95" customHeight="1" x14ac:dyDescent="0.25">
      <c r="A29" s="75"/>
      <c r="B29" s="24" t="s">
        <v>53</v>
      </c>
      <c r="C29" s="14">
        <v>329</v>
      </c>
      <c r="D29" s="14">
        <v>89</v>
      </c>
      <c r="E29" s="38">
        <f t="shared" si="3"/>
        <v>418</v>
      </c>
      <c r="F29" s="42"/>
    </row>
    <row r="30" spans="1:13" ht="19.2" customHeight="1" x14ac:dyDescent="0.25">
      <c r="A30" s="76"/>
      <c r="B30" s="39" t="s">
        <v>44</v>
      </c>
      <c r="C30" s="41">
        <f>SUM(C25:C29)</f>
        <v>3896522</v>
      </c>
      <c r="D30" s="41">
        <f>SUM(D25:D29)</f>
        <v>11166</v>
      </c>
      <c r="E30" s="41">
        <f>SUM(E25:E29)</f>
        <v>3907688</v>
      </c>
    </row>
    <row r="31" spans="1:13" ht="18.600000000000001" customHeight="1" x14ac:dyDescent="0.25">
      <c r="A31" s="72" t="s">
        <v>15</v>
      </c>
      <c r="B31" s="12" t="s">
        <v>12</v>
      </c>
      <c r="C31" s="15"/>
      <c r="D31" s="11"/>
      <c r="E31" s="29"/>
    </row>
    <row r="32" spans="1:13" ht="18.600000000000001" customHeight="1" x14ac:dyDescent="0.25">
      <c r="A32" s="73"/>
      <c r="B32" s="24" t="s">
        <v>17</v>
      </c>
      <c r="C32" s="14">
        <v>3000</v>
      </c>
      <c r="D32" s="14">
        <v>810</v>
      </c>
      <c r="E32" s="14">
        <f>C32+D32</f>
        <v>3810</v>
      </c>
    </row>
    <row r="33" spans="1:9" ht="18.600000000000001" customHeight="1" x14ac:dyDescent="0.25">
      <c r="A33" s="73"/>
      <c r="B33" s="23" t="s">
        <v>22</v>
      </c>
      <c r="C33" s="14">
        <v>787</v>
      </c>
      <c r="D33" s="14">
        <v>213</v>
      </c>
      <c r="E33" s="13">
        <f t="shared" ref="E33:E43" si="5">C33+D33</f>
        <v>1000</v>
      </c>
    </row>
    <row r="34" spans="1:9" s="46" customFormat="1" ht="18" customHeight="1" x14ac:dyDescent="0.25">
      <c r="A34" s="73"/>
      <c r="B34" s="23" t="s">
        <v>50</v>
      </c>
      <c r="C34" s="48">
        <v>1000</v>
      </c>
      <c r="D34" s="48">
        <v>270</v>
      </c>
      <c r="E34" s="13">
        <f t="shared" si="5"/>
        <v>1270</v>
      </c>
    </row>
    <row r="35" spans="1:9" ht="18.600000000000001" customHeight="1" x14ac:dyDescent="0.25">
      <c r="A35" s="73"/>
      <c r="B35" s="24" t="s">
        <v>18</v>
      </c>
      <c r="C35" s="14">
        <v>16000</v>
      </c>
      <c r="D35" s="14">
        <v>4320</v>
      </c>
      <c r="E35" s="14">
        <f t="shared" si="5"/>
        <v>20320</v>
      </c>
      <c r="I35" s="2"/>
    </row>
    <row r="36" spans="1:9" ht="18" customHeight="1" x14ac:dyDescent="0.25">
      <c r="A36" s="73"/>
      <c r="B36" s="57" t="s">
        <v>19</v>
      </c>
      <c r="C36" s="14">
        <v>5000</v>
      </c>
      <c r="D36" s="14">
        <v>1350</v>
      </c>
      <c r="E36" s="14">
        <f t="shared" si="5"/>
        <v>6350</v>
      </c>
      <c r="I36" s="2"/>
    </row>
    <row r="37" spans="1:9" ht="18.600000000000001" customHeight="1" x14ac:dyDescent="0.25">
      <c r="A37" s="73"/>
      <c r="B37" s="24" t="s">
        <v>21</v>
      </c>
      <c r="C37" s="48">
        <v>1120</v>
      </c>
      <c r="D37" s="50">
        <f t="shared" ref="D37" si="6">C37*0.27</f>
        <v>302.40000000000003</v>
      </c>
      <c r="E37" s="48">
        <f t="shared" si="5"/>
        <v>1422.4</v>
      </c>
      <c r="F37" s="44"/>
      <c r="I37" s="2"/>
    </row>
    <row r="38" spans="1:9" ht="18.600000000000001" customHeight="1" x14ac:dyDescent="0.25">
      <c r="A38" s="73"/>
      <c r="B38" s="49" t="s">
        <v>24</v>
      </c>
      <c r="C38" s="48">
        <v>394</v>
      </c>
      <c r="D38" s="48">
        <v>106</v>
      </c>
      <c r="E38" s="48">
        <f t="shared" si="5"/>
        <v>500</v>
      </c>
      <c r="I38" s="2"/>
    </row>
    <row r="39" spans="1:9" ht="31.2" x14ac:dyDescent="0.25">
      <c r="A39" s="73"/>
      <c r="B39" s="49" t="s">
        <v>20</v>
      </c>
      <c r="C39" s="48">
        <v>568</v>
      </c>
      <c r="D39" s="48">
        <v>0</v>
      </c>
      <c r="E39" s="48">
        <f t="shared" si="5"/>
        <v>568</v>
      </c>
      <c r="I39" s="2"/>
    </row>
    <row r="40" spans="1:9" ht="15.6" x14ac:dyDescent="0.25">
      <c r="A40" s="73"/>
      <c r="B40" s="49" t="s">
        <v>39</v>
      </c>
      <c r="C40" s="48">
        <v>3669</v>
      </c>
      <c r="D40" s="48">
        <f>C40*0.27</f>
        <v>990.63000000000011</v>
      </c>
      <c r="E40" s="48">
        <f t="shared" si="5"/>
        <v>4659.63</v>
      </c>
      <c r="F40" s="42"/>
      <c r="I40" s="2"/>
    </row>
    <row r="41" spans="1:9" s="46" customFormat="1" ht="15.6" x14ac:dyDescent="0.25">
      <c r="A41" s="73"/>
      <c r="B41" s="49" t="s">
        <v>37</v>
      </c>
      <c r="C41" s="53">
        <v>788</v>
      </c>
      <c r="D41" s="53">
        <v>212</v>
      </c>
      <c r="E41" s="45">
        <f t="shared" ref="E41" si="7">C41+D41</f>
        <v>1000</v>
      </c>
      <c r="F41" s="44"/>
      <c r="I41" s="47"/>
    </row>
    <row r="42" spans="1:9" ht="18" customHeight="1" x14ac:dyDescent="0.25">
      <c r="A42" s="73"/>
      <c r="B42" s="23" t="s">
        <v>32</v>
      </c>
      <c r="C42" s="30">
        <v>300</v>
      </c>
      <c r="D42" s="38">
        <f>C42*0.27</f>
        <v>81</v>
      </c>
      <c r="E42" s="30">
        <f t="shared" si="5"/>
        <v>381</v>
      </c>
      <c r="F42" s="42"/>
      <c r="I42" s="2"/>
    </row>
    <row r="43" spans="1:9" ht="18" customHeight="1" x14ac:dyDescent="0.25">
      <c r="A43" s="73"/>
      <c r="B43" s="23" t="s">
        <v>33</v>
      </c>
      <c r="C43" s="30">
        <v>150</v>
      </c>
      <c r="D43" s="38">
        <f>C43*0.27</f>
        <v>40.5</v>
      </c>
      <c r="E43" s="30">
        <f t="shared" si="5"/>
        <v>190.5</v>
      </c>
      <c r="F43" s="42"/>
      <c r="I43" s="2"/>
    </row>
    <row r="44" spans="1:9" ht="18" customHeight="1" x14ac:dyDescent="0.25">
      <c r="A44" s="73"/>
      <c r="B44" s="24" t="s">
        <v>46</v>
      </c>
      <c r="C44" s="48">
        <v>236</v>
      </c>
      <c r="D44" s="48">
        <v>64</v>
      </c>
      <c r="E44" s="48">
        <f t="shared" ref="E44:E54" si="8">C44+D44</f>
        <v>300</v>
      </c>
      <c r="I44" s="2"/>
    </row>
    <row r="45" spans="1:9" ht="18" customHeight="1" x14ac:dyDescent="0.25">
      <c r="A45" s="73"/>
      <c r="B45" s="57" t="s">
        <v>47</v>
      </c>
      <c r="C45" s="14">
        <v>1472</v>
      </c>
      <c r="D45" s="14">
        <v>398</v>
      </c>
      <c r="E45" s="14">
        <f t="shared" si="8"/>
        <v>1870</v>
      </c>
      <c r="I45" s="2"/>
    </row>
    <row r="46" spans="1:9" ht="18" customHeight="1" x14ac:dyDescent="0.25">
      <c r="A46" s="73"/>
      <c r="B46" s="39" t="s">
        <v>13</v>
      </c>
      <c r="C46" s="41">
        <f>SUM(C32:C45)</f>
        <v>34484</v>
      </c>
      <c r="D46" s="41">
        <f>SUM(D32:D45)</f>
        <v>9157.5299999999988</v>
      </c>
      <c r="E46" s="41">
        <f>SUM(E32:E45)</f>
        <v>43641.53</v>
      </c>
      <c r="I46" s="2"/>
    </row>
    <row r="47" spans="1:9" ht="18.600000000000001" customHeight="1" x14ac:dyDescent="0.25">
      <c r="A47" s="73"/>
      <c r="B47" s="12" t="s">
        <v>26</v>
      </c>
      <c r="C47" s="15"/>
      <c r="D47" s="11"/>
      <c r="E47" s="29"/>
    </row>
    <row r="48" spans="1:9" ht="15.75" customHeight="1" x14ac:dyDescent="0.25">
      <c r="A48" s="73"/>
      <c r="B48" s="57" t="s">
        <v>40</v>
      </c>
      <c r="C48" s="14">
        <v>534</v>
      </c>
      <c r="D48" s="14">
        <f>C48*0.27</f>
        <v>144.18</v>
      </c>
      <c r="E48" s="14">
        <f t="shared" ref="E48:E52" si="9">C48+D48</f>
        <v>678.18000000000006</v>
      </c>
      <c r="F48" s="42"/>
      <c r="I48" s="2"/>
    </row>
    <row r="49" spans="1:9" ht="15.6" x14ac:dyDescent="0.25">
      <c r="A49" s="73"/>
      <c r="B49" s="24" t="s">
        <v>41</v>
      </c>
      <c r="C49" s="14">
        <v>788</v>
      </c>
      <c r="D49" s="14">
        <v>212</v>
      </c>
      <c r="E49" s="14">
        <f t="shared" si="9"/>
        <v>1000</v>
      </c>
      <c r="I49" s="2"/>
    </row>
    <row r="50" spans="1:9" ht="18" customHeight="1" x14ac:dyDescent="0.25">
      <c r="A50" s="73"/>
      <c r="B50" s="23" t="s">
        <v>42</v>
      </c>
      <c r="C50" s="30">
        <v>551</v>
      </c>
      <c r="D50" s="48">
        <f>C50*0.27</f>
        <v>148.77000000000001</v>
      </c>
      <c r="E50" s="30">
        <f t="shared" si="9"/>
        <v>699.77</v>
      </c>
      <c r="F50" s="42"/>
      <c r="I50" s="2"/>
    </row>
    <row r="51" spans="1:9" ht="18" customHeight="1" x14ac:dyDescent="0.25">
      <c r="A51" s="73"/>
      <c r="B51" s="58" t="s">
        <v>43</v>
      </c>
      <c r="C51" s="14">
        <v>1181</v>
      </c>
      <c r="D51" s="48">
        <f>C51*0.27</f>
        <v>318.87</v>
      </c>
      <c r="E51" s="14">
        <f t="shared" si="9"/>
        <v>1499.87</v>
      </c>
      <c r="I51" s="2"/>
    </row>
    <row r="52" spans="1:9" ht="18" customHeight="1" x14ac:dyDescent="0.25">
      <c r="A52" s="73"/>
      <c r="B52" s="57" t="s">
        <v>49</v>
      </c>
      <c r="C52" s="14">
        <v>394</v>
      </c>
      <c r="D52" s="48">
        <f>C52*0.27</f>
        <v>106.38000000000001</v>
      </c>
      <c r="E52" s="14">
        <f t="shared" si="9"/>
        <v>500.38</v>
      </c>
      <c r="I52" s="2"/>
    </row>
    <row r="53" spans="1:9" ht="18" customHeight="1" x14ac:dyDescent="0.25">
      <c r="A53" s="73"/>
      <c r="B53" s="39" t="s">
        <v>27</v>
      </c>
      <c r="C53" s="41">
        <f>SUM(C48:C52)</f>
        <v>3448</v>
      </c>
      <c r="D53" s="41">
        <f>SUM(D48:D52)</f>
        <v>930.2</v>
      </c>
      <c r="E53" s="41">
        <f>SUM(E48:E52)</f>
        <v>4378.2</v>
      </c>
      <c r="I53" s="2"/>
    </row>
    <row r="54" spans="1:9" ht="18" customHeight="1" x14ac:dyDescent="0.25">
      <c r="A54" s="73"/>
      <c r="B54" s="24" t="s">
        <v>9</v>
      </c>
      <c r="C54" s="30">
        <v>9857</v>
      </c>
      <c r="D54" s="30"/>
      <c r="E54" s="14">
        <f t="shared" si="8"/>
        <v>9857</v>
      </c>
      <c r="F54" s="42"/>
    </row>
    <row r="55" spans="1:9" s="55" customFormat="1" ht="20.399999999999999" customHeight="1" x14ac:dyDescent="0.25">
      <c r="A55" s="74"/>
      <c r="B55" s="39" t="s">
        <v>6</v>
      </c>
      <c r="C55" s="41">
        <f>SUM(C54,C53,C46,C30,)</f>
        <v>3944311</v>
      </c>
      <c r="D55" s="41">
        <f>SUM(D54,D53,D46,D30,)</f>
        <v>21253.73</v>
      </c>
      <c r="E55" s="41">
        <f>SUM(E54,E53,E46,E30,)</f>
        <v>3965564.73</v>
      </c>
    </row>
    <row r="56" spans="1:9" s="55" customFormat="1" ht="22.95" customHeight="1" x14ac:dyDescent="0.3">
      <c r="A56" s="26"/>
      <c r="B56" s="27" t="s">
        <v>7</v>
      </c>
      <c r="C56" s="28">
        <f>SUM(C55,C23)</f>
        <v>4165906</v>
      </c>
      <c r="D56" s="28">
        <f>SUM(D55,D23)</f>
        <v>81080.600000000006</v>
      </c>
      <c r="E56" s="28">
        <f>SUM(E55,E23)</f>
        <v>4246986.5999999996</v>
      </c>
    </row>
    <row r="57" spans="1:9" ht="16.5" customHeight="1" x14ac:dyDescent="0.25"/>
    <row r="58" spans="1:9" ht="16.5" customHeight="1" x14ac:dyDescent="0.25"/>
  </sheetData>
  <mergeCells count="10">
    <mergeCell ref="A1:E1"/>
    <mergeCell ref="A2:E2"/>
    <mergeCell ref="A4:E4"/>
    <mergeCell ref="A15:A20"/>
    <mergeCell ref="A12:A14"/>
    <mergeCell ref="A21:A22"/>
    <mergeCell ref="A31:A55"/>
    <mergeCell ref="A24:A30"/>
    <mergeCell ref="F21:K21"/>
    <mergeCell ref="A7:A11"/>
  </mergeCells>
  <phoneticPr fontId="0" type="noConversion"/>
  <pageMargins left="0.82677165354330717" right="0.59055118110236227" top="0.43307086614173229" bottom="0.35433070866141736" header="0.39370078740157483" footer="0.39370078740157483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2022-02-09T08:35:30Z</cp:lastPrinted>
  <dcterms:created xsi:type="dcterms:W3CDTF">1997-01-17T14:02:09Z</dcterms:created>
  <dcterms:modified xsi:type="dcterms:W3CDTF">2022-02-11T08:24:18Z</dcterms:modified>
</cp:coreProperties>
</file>