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fileSharing userName="Lepsényi Adrienn" algorithmName="SHA-512" hashValue="qoCDYcb/vH9kIM+m9mKT74q31FlbRMe0qcgCgbpu/4Kn6Oxz/3h6eUKOmF6KS/HhaMbUpvHa9AErcCZlLcRSOg==" saltValue="yCA4IbipbWTEhufeJRcXXw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2\3_módosítások\Év végi módosítások_új\2_Módosítás\Zalaszentgrót-SZV\"/>
    </mc:Choice>
  </mc:AlternateContent>
  <xr:revisionPtr revIDLastSave="0" documentId="13_ncr:10001_{0B193F00-5078-4FE1-AFB6-C932FCDAD930}" xr6:coauthVersionLast="47" xr6:coauthVersionMax="47" xr10:uidLastSave="{00000000-0000-0000-0000-000000000000}"/>
  <bookViews>
    <workbookView xWindow="-120" yWindow="-120" windowWidth="20730" windowHeight="11160" tabRatio="647" activeTab="5" xr2:uid="{00000000-000D-0000-FFFF-FFFF00000000}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86" i="84" l="1"/>
  <c r="C293" i="84"/>
  <c r="C292" i="84"/>
  <c r="O19" i="84" l="1"/>
  <c r="A19" i="84"/>
  <c r="B19" i="84"/>
  <c r="C19" i="84"/>
  <c r="D19" i="84"/>
  <c r="E19" i="84"/>
  <c r="F19" i="84"/>
  <c r="G19" i="84"/>
  <c r="H19" i="84"/>
  <c r="I19" i="84"/>
  <c r="J19" i="84"/>
  <c r="K19" i="84"/>
  <c r="L19" i="84"/>
  <c r="M19" i="84"/>
  <c r="N19" i="84"/>
  <c r="J15" i="81"/>
  <c r="O83" i="84"/>
  <c r="J83" i="84" s="1"/>
  <c r="B83" i="84"/>
  <c r="C83" i="84"/>
  <c r="D83" i="84"/>
  <c r="E83" i="84"/>
  <c r="F83" i="84"/>
  <c r="G83" i="84"/>
  <c r="H83" i="84"/>
  <c r="I83" i="84"/>
  <c r="K83" i="84"/>
  <c r="L83" i="84"/>
  <c r="M83" i="84"/>
  <c r="N83" i="84"/>
  <c r="A83" i="84"/>
  <c r="J80" i="81"/>
  <c r="O190" i="84"/>
  <c r="J190" i="84" s="1"/>
  <c r="B190" i="84"/>
  <c r="C190" i="84"/>
  <c r="D190" i="84"/>
  <c r="E190" i="84"/>
  <c r="F190" i="84"/>
  <c r="G190" i="84"/>
  <c r="H190" i="84"/>
  <c r="I190" i="84"/>
  <c r="K190" i="84"/>
  <c r="L190" i="84"/>
  <c r="M190" i="84"/>
  <c r="N190" i="84"/>
  <c r="A190" i="84"/>
  <c r="J158" i="86"/>
  <c r="J187" i="81"/>
  <c r="J157" i="85"/>
  <c r="J158" i="82"/>
  <c r="J158" i="83"/>
  <c r="O20" i="84"/>
  <c r="J20" i="84" s="1"/>
  <c r="B20" i="84"/>
  <c r="C20" i="84"/>
  <c r="D20" i="84"/>
  <c r="E20" i="84"/>
  <c r="F20" i="84"/>
  <c r="G20" i="84"/>
  <c r="H20" i="84"/>
  <c r="I20" i="84"/>
  <c r="K20" i="84"/>
  <c r="L20" i="84"/>
  <c r="M20" i="84"/>
  <c r="N20" i="84"/>
  <c r="A20" i="84"/>
  <c r="J15" i="86"/>
  <c r="J16" i="81"/>
  <c r="J15" i="85"/>
  <c r="J15" i="82"/>
  <c r="J15" i="83"/>
  <c r="A84" i="84"/>
  <c r="B84" i="84"/>
  <c r="C84" i="84"/>
  <c r="D84" i="84"/>
  <c r="E84" i="84"/>
  <c r="F84" i="84"/>
  <c r="G84" i="84"/>
  <c r="H84" i="84"/>
  <c r="I84" i="84"/>
  <c r="K84" i="84"/>
  <c r="L84" i="84"/>
  <c r="M84" i="84"/>
  <c r="N84" i="84"/>
  <c r="O84" i="84"/>
  <c r="J84" i="84" s="1"/>
  <c r="A85" i="84"/>
  <c r="B85" i="84"/>
  <c r="C85" i="84"/>
  <c r="D85" i="84"/>
  <c r="E85" i="84"/>
  <c r="F85" i="84"/>
  <c r="G85" i="84"/>
  <c r="H85" i="84"/>
  <c r="I85" i="84"/>
  <c r="K85" i="84"/>
  <c r="L85" i="84"/>
  <c r="M85" i="84"/>
  <c r="N85" i="84"/>
  <c r="O85" i="84"/>
  <c r="J85" i="84" s="1"/>
  <c r="A86" i="84"/>
  <c r="B86" i="84"/>
  <c r="C86" i="84"/>
  <c r="D86" i="84"/>
  <c r="E86" i="84"/>
  <c r="F86" i="84"/>
  <c r="G86" i="84"/>
  <c r="H86" i="84"/>
  <c r="I86" i="84"/>
  <c r="K86" i="84"/>
  <c r="L86" i="84"/>
  <c r="M86" i="84"/>
  <c r="N86" i="84"/>
  <c r="O86" i="84"/>
  <c r="J86" i="84" s="1"/>
  <c r="A87" i="84"/>
  <c r="B87" i="84"/>
  <c r="C87" i="84"/>
  <c r="D87" i="84"/>
  <c r="E87" i="84"/>
  <c r="F87" i="84"/>
  <c r="G87" i="84"/>
  <c r="H87" i="84"/>
  <c r="I87" i="84"/>
  <c r="K87" i="84"/>
  <c r="L87" i="84"/>
  <c r="M87" i="84"/>
  <c r="N87" i="84"/>
  <c r="O87" i="84"/>
  <c r="J87" i="84" s="1"/>
  <c r="A88" i="84"/>
  <c r="B88" i="84"/>
  <c r="C88" i="84"/>
  <c r="D88" i="84"/>
  <c r="E88" i="84"/>
  <c r="F88" i="84"/>
  <c r="G88" i="84"/>
  <c r="H88" i="84"/>
  <c r="I88" i="84"/>
  <c r="K88" i="84"/>
  <c r="L88" i="84"/>
  <c r="M88" i="84"/>
  <c r="N88" i="84"/>
  <c r="O88" i="84"/>
  <c r="J88" i="84" s="1"/>
  <c r="A89" i="84"/>
  <c r="B89" i="84"/>
  <c r="C89" i="84"/>
  <c r="D89" i="84"/>
  <c r="E89" i="84"/>
  <c r="F89" i="84"/>
  <c r="G89" i="84"/>
  <c r="H89" i="84"/>
  <c r="I89" i="84"/>
  <c r="K89" i="84"/>
  <c r="L89" i="84"/>
  <c r="M89" i="84"/>
  <c r="N89" i="84"/>
  <c r="O89" i="84"/>
  <c r="J89" i="84" s="1"/>
  <c r="J64" i="86"/>
  <c r="J63" i="86"/>
  <c r="J62" i="86"/>
  <c r="J61" i="86"/>
  <c r="J60" i="86"/>
  <c r="J59" i="86"/>
  <c r="J86" i="81"/>
  <c r="J85" i="81"/>
  <c r="J84" i="81"/>
  <c r="J83" i="81"/>
  <c r="J82" i="81"/>
  <c r="J81" i="81"/>
  <c r="J63" i="85"/>
  <c r="J62" i="85"/>
  <c r="J61" i="85"/>
  <c r="J60" i="85"/>
  <c r="J59" i="85"/>
  <c r="J58" i="85"/>
  <c r="J64" i="82"/>
  <c r="J63" i="82"/>
  <c r="J62" i="82"/>
  <c r="J61" i="82"/>
  <c r="J60" i="82"/>
  <c r="J59" i="82"/>
  <c r="J64" i="83"/>
  <c r="J63" i="83"/>
  <c r="J62" i="83"/>
  <c r="J61" i="83"/>
  <c r="J60" i="83"/>
  <c r="J59" i="83"/>
  <c r="C291" i="84"/>
  <c r="K198" i="86"/>
  <c r="K283" i="81"/>
  <c r="K197" i="85"/>
  <c r="K198" i="82"/>
  <c r="K198" i="83"/>
  <c r="O76" i="84"/>
  <c r="O77" i="84"/>
  <c r="O78" i="84"/>
  <c r="O79" i="84"/>
  <c r="O80" i="84"/>
  <c r="O81" i="84"/>
  <c r="O82" i="84"/>
  <c r="O75" i="84"/>
  <c r="A195" i="84" l="1"/>
  <c r="B195" i="84"/>
  <c r="C195" i="84"/>
  <c r="D195" i="84"/>
  <c r="E195" i="84"/>
  <c r="F195" i="84"/>
  <c r="G195" i="84"/>
  <c r="H195" i="84"/>
  <c r="I195" i="84"/>
  <c r="K195" i="84"/>
  <c r="L195" i="84"/>
  <c r="M195" i="84"/>
  <c r="N195" i="84"/>
  <c r="A205" i="84"/>
  <c r="B205" i="84"/>
  <c r="C205" i="84"/>
  <c r="D205" i="84"/>
  <c r="E205" i="84"/>
  <c r="F205" i="84"/>
  <c r="G205" i="84"/>
  <c r="H205" i="84"/>
  <c r="I205" i="84"/>
  <c r="K205" i="84"/>
  <c r="L205" i="84"/>
  <c r="M205" i="84"/>
  <c r="N205" i="84"/>
  <c r="O205" i="84"/>
  <c r="P205" i="84"/>
  <c r="Q205" i="84"/>
  <c r="Q204" i="84"/>
  <c r="B204" i="84"/>
  <c r="C204" i="84"/>
  <c r="D204" i="84"/>
  <c r="E204" i="84"/>
  <c r="F204" i="84"/>
  <c r="G204" i="84"/>
  <c r="H204" i="84"/>
  <c r="I204" i="84"/>
  <c r="K204" i="84"/>
  <c r="L204" i="84"/>
  <c r="M204" i="84"/>
  <c r="N204" i="84"/>
  <c r="O204" i="84"/>
  <c r="P204" i="84"/>
  <c r="A204" i="84"/>
  <c r="P98" i="84"/>
  <c r="P124" i="84"/>
  <c r="Q124" i="84"/>
  <c r="R124" i="84"/>
  <c r="S124" i="84"/>
  <c r="S123" i="84"/>
  <c r="P123" i="84"/>
  <c r="Q123" i="84"/>
  <c r="J72" i="82"/>
  <c r="J204" i="84" l="1"/>
  <c r="J205" i="84"/>
  <c r="X167" i="84"/>
  <c r="J167" i="84" s="1"/>
  <c r="X168" i="84"/>
  <c r="J168" i="84" s="1"/>
  <c r="X169" i="84"/>
  <c r="J169" i="84" s="1"/>
  <c r="B167" i="84"/>
  <c r="C167" i="84"/>
  <c r="D167" i="84"/>
  <c r="E167" i="84"/>
  <c r="F167" i="84"/>
  <c r="G167" i="84"/>
  <c r="H167" i="84"/>
  <c r="I167" i="84"/>
  <c r="K167" i="84"/>
  <c r="L167" i="84"/>
  <c r="M167" i="84"/>
  <c r="N167" i="84"/>
  <c r="B168" i="84"/>
  <c r="C168" i="84"/>
  <c r="D168" i="84"/>
  <c r="E168" i="84"/>
  <c r="F168" i="84"/>
  <c r="G168" i="84"/>
  <c r="H168" i="84"/>
  <c r="I168" i="84"/>
  <c r="K168" i="84"/>
  <c r="L168" i="84"/>
  <c r="M168" i="84"/>
  <c r="N168" i="84"/>
  <c r="B169" i="84"/>
  <c r="C169" i="84"/>
  <c r="D169" i="84"/>
  <c r="E169" i="84"/>
  <c r="F169" i="84"/>
  <c r="G169" i="84"/>
  <c r="H169" i="84"/>
  <c r="I169" i="84"/>
  <c r="K169" i="84"/>
  <c r="L169" i="84"/>
  <c r="M169" i="84"/>
  <c r="N169" i="84"/>
  <c r="A167" i="84"/>
  <c r="A168" i="84"/>
  <c r="A169" i="84"/>
  <c r="J137" i="86"/>
  <c r="J136" i="86"/>
  <c r="J135" i="86"/>
  <c r="J163" i="81"/>
  <c r="J166" i="81"/>
  <c r="J165" i="81"/>
  <c r="J164" i="81"/>
  <c r="J136" i="85"/>
  <c r="J135" i="85"/>
  <c r="J134" i="85"/>
  <c r="J137" i="82"/>
  <c r="J136" i="82"/>
  <c r="J135" i="82"/>
  <c r="J137" i="83"/>
  <c r="J136" i="83"/>
  <c r="J135" i="83"/>
  <c r="Q117" i="84"/>
  <c r="J117" i="84" s="1"/>
  <c r="Q118" i="84"/>
  <c r="J118" i="84" s="1"/>
  <c r="Q119" i="84"/>
  <c r="J119" i="84" s="1"/>
  <c r="B117" i="84"/>
  <c r="C117" i="84"/>
  <c r="D117" i="84"/>
  <c r="E117" i="84"/>
  <c r="F117" i="84"/>
  <c r="G117" i="84"/>
  <c r="H117" i="84"/>
  <c r="I117" i="84"/>
  <c r="K117" i="84"/>
  <c r="L117" i="84"/>
  <c r="M117" i="84"/>
  <c r="N117" i="84"/>
  <c r="B118" i="84"/>
  <c r="C118" i="84"/>
  <c r="D118" i="84"/>
  <c r="E118" i="84"/>
  <c r="F118" i="84"/>
  <c r="G118" i="84"/>
  <c r="H118" i="84"/>
  <c r="I118" i="84"/>
  <c r="K118" i="84"/>
  <c r="L118" i="84"/>
  <c r="M118" i="84"/>
  <c r="N118" i="84"/>
  <c r="B119" i="84"/>
  <c r="C119" i="84"/>
  <c r="D119" i="84"/>
  <c r="E119" i="84"/>
  <c r="F119" i="84"/>
  <c r="G119" i="84"/>
  <c r="H119" i="84"/>
  <c r="I119" i="84"/>
  <c r="K119" i="84"/>
  <c r="L119" i="84"/>
  <c r="M119" i="84"/>
  <c r="N119" i="84"/>
  <c r="A117" i="84"/>
  <c r="A118" i="84"/>
  <c r="A119" i="84"/>
  <c r="J93" i="86"/>
  <c r="J92" i="86"/>
  <c r="J91" i="86"/>
  <c r="J116" i="81"/>
  <c r="J115" i="81"/>
  <c r="J114" i="81"/>
  <c r="J92" i="85"/>
  <c r="J91" i="85"/>
  <c r="J90" i="85"/>
  <c r="J93" i="82"/>
  <c r="J92" i="82"/>
  <c r="J91" i="82"/>
  <c r="J92" i="83"/>
  <c r="J93" i="83"/>
  <c r="J91" i="83"/>
  <c r="P90" i="84"/>
  <c r="J90" i="84" s="1"/>
  <c r="B90" i="84"/>
  <c r="C90" i="84"/>
  <c r="D90" i="84"/>
  <c r="E90" i="84"/>
  <c r="F90" i="84"/>
  <c r="G90" i="84"/>
  <c r="H90" i="84"/>
  <c r="I90" i="84"/>
  <c r="K90" i="84"/>
  <c r="L90" i="84"/>
  <c r="M90" i="84"/>
  <c r="N90" i="84"/>
  <c r="A90" i="84"/>
  <c r="J65" i="86"/>
  <c r="J87" i="81"/>
  <c r="J64" i="85"/>
  <c r="J65" i="82"/>
  <c r="J65" i="83"/>
  <c r="W152" i="84"/>
  <c r="W151" i="84"/>
  <c r="B131" i="84"/>
  <c r="C131" i="84"/>
  <c r="D131" i="84"/>
  <c r="E131" i="84"/>
  <c r="F131" i="84"/>
  <c r="G131" i="84"/>
  <c r="H131" i="84"/>
  <c r="I131" i="84"/>
  <c r="K131" i="84"/>
  <c r="L131" i="84"/>
  <c r="M131" i="84"/>
  <c r="N131" i="84"/>
  <c r="A131" i="84"/>
  <c r="R131" i="84"/>
  <c r="J131" i="84" s="1"/>
  <c r="J102" i="86"/>
  <c r="J128" i="81"/>
  <c r="J101" i="85"/>
  <c r="J102" i="82"/>
  <c r="J102" i="83"/>
  <c r="B184" i="84"/>
  <c r="C184" i="84"/>
  <c r="D184" i="84"/>
  <c r="E184" i="84"/>
  <c r="F184" i="84"/>
  <c r="G184" i="84"/>
  <c r="H184" i="84"/>
  <c r="I184" i="84"/>
  <c r="K184" i="84"/>
  <c r="L184" i="84"/>
  <c r="M184" i="84"/>
  <c r="N184" i="84"/>
  <c r="B185" i="84"/>
  <c r="C185" i="84"/>
  <c r="D185" i="84"/>
  <c r="E185" i="84"/>
  <c r="F185" i="84"/>
  <c r="G185" i="84"/>
  <c r="H185" i="84"/>
  <c r="I185" i="84"/>
  <c r="K185" i="84"/>
  <c r="L185" i="84"/>
  <c r="M185" i="84"/>
  <c r="N185" i="84"/>
  <c r="B186" i="84"/>
  <c r="C186" i="84"/>
  <c r="D186" i="84"/>
  <c r="E186" i="84"/>
  <c r="F186" i="84"/>
  <c r="G186" i="84"/>
  <c r="H186" i="84"/>
  <c r="I186" i="84"/>
  <c r="K186" i="84"/>
  <c r="L186" i="84"/>
  <c r="M186" i="84"/>
  <c r="N186" i="84"/>
  <c r="B187" i="84"/>
  <c r="C187" i="84"/>
  <c r="D187" i="84"/>
  <c r="E187" i="84"/>
  <c r="F187" i="84"/>
  <c r="G187" i="84"/>
  <c r="H187" i="84"/>
  <c r="I187" i="84"/>
  <c r="K187" i="84"/>
  <c r="L187" i="84"/>
  <c r="M187" i="84"/>
  <c r="N187" i="84"/>
  <c r="B188" i="84"/>
  <c r="C188" i="84"/>
  <c r="D188" i="84"/>
  <c r="E188" i="84"/>
  <c r="F188" i="84"/>
  <c r="G188" i="84"/>
  <c r="H188" i="84"/>
  <c r="I188" i="84"/>
  <c r="K188" i="84"/>
  <c r="L188" i="84"/>
  <c r="M188" i="84"/>
  <c r="N188" i="84"/>
  <c r="A184" i="84"/>
  <c r="A185" i="84"/>
  <c r="A186" i="84"/>
  <c r="A187" i="84"/>
  <c r="A188" i="84"/>
  <c r="Z184" i="84"/>
  <c r="J184" i="84" s="1"/>
  <c r="Z185" i="84"/>
  <c r="J185" i="84" s="1"/>
  <c r="Z186" i="84"/>
  <c r="J186" i="84" s="1"/>
  <c r="Z187" i="84"/>
  <c r="J187" i="84" s="1"/>
  <c r="Z188" i="84"/>
  <c r="J188" i="84" s="1"/>
  <c r="J156" i="86"/>
  <c r="J155" i="86"/>
  <c r="J154" i="86"/>
  <c r="J153" i="86"/>
  <c r="J152" i="86"/>
  <c r="J185" i="81"/>
  <c r="J184" i="81"/>
  <c r="J183" i="81"/>
  <c r="J182" i="81"/>
  <c r="J181" i="81"/>
  <c r="J155" i="85"/>
  <c r="J154" i="85"/>
  <c r="J153" i="85"/>
  <c r="J152" i="85"/>
  <c r="J151" i="85"/>
  <c r="J156" i="82"/>
  <c r="J155" i="82"/>
  <c r="J154" i="82"/>
  <c r="J153" i="82"/>
  <c r="J152" i="82"/>
  <c r="J156" i="83"/>
  <c r="J155" i="83"/>
  <c r="J154" i="83"/>
  <c r="J153" i="83"/>
  <c r="J152" i="83"/>
  <c r="S135" i="84"/>
  <c r="J135" i="84" s="1"/>
  <c r="S136" i="84"/>
  <c r="J136" i="84" s="1"/>
  <c r="S137" i="84"/>
  <c r="J137" i="84" s="1"/>
  <c r="S138" i="84"/>
  <c r="J138" i="84" s="1"/>
  <c r="S139" i="84"/>
  <c r="J139" i="84" s="1"/>
  <c r="B135" i="84"/>
  <c r="C135" i="84"/>
  <c r="D135" i="84"/>
  <c r="E135" i="84"/>
  <c r="F135" i="84"/>
  <c r="G135" i="84"/>
  <c r="H135" i="84"/>
  <c r="I135" i="84"/>
  <c r="K135" i="84"/>
  <c r="L135" i="84"/>
  <c r="M135" i="84"/>
  <c r="N135" i="84"/>
  <c r="B136" i="84"/>
  <c r="C136" i="84"/>
  <c r="D136" i="84"/>
  <c r="E136" i="84"/>
  <c r="F136" i="84"/>
  <c r="G136" i="84"/>
  <c r="H136" i="84"/>
  <c r="I136" i="84"/>
  <c r="K136" i="84"/>
  <c r="L136" i="84"/>
  <c r="M136" i="84"/>
  <c r="N136" i="84"/>
  <c r="B137" i="84"/>
  <c r="C137" i="84"/>
  <c r="D137" i="84"/>
  <c r="E137" i="84"/>
  <c r="F137" i="84"/>
  <c r="G137" i="84"/>
  <c r="H137" i="84"/>
  <c r="I137" i="84"/>
  <c r="K137" i="84"/>
  <c r="L137" i="84"/>
  <c r="M137" i="84"/>
  <c r="N137" i="84"/>
  <c r="B138" i="84"/>
  <c r="C138" i="84"/>
  <c r="D138" i="84"/>
  <c r="E138" i="84"/>
  <c r="F138" i="84"/>
  <c r="G138" i="84"/>
  <c r="H138" i="84"/>
  <c r="I138" i="84"/>
  <c r="K138" i="84"/>
  <c r="L138" i="84"/>
  <c r="M138" i="84"/>
  <c r="N138" i="84"/>
  <c r="B139" i="84"/>
  <c r="C139" i="84"/>
  <c r="D139" i="84"/>
  <c r="E139" i="84"/>
  <c r="F139" i="84"/>
  <c r="G139" i="84"/>
  <c r="H139" i="84"/>
  <c r="I139" i="84"/>
  <c r="K139" i="84"/>
  <c r="L139" i="84"/>
  <c r="M139" i="84"/>
  <c r="N139" i="84"/>
  <c r="A135" i="84"/>
  <c r="A136" i="84"/>
  <c r="A137" i="84"/>
  <c r="A138" i="84"/>
  <c r="A139" i="84"/>
  <c r="J110" i="86"/>
  <c r="J109" i="86"/>
  <c r="J108" i="86"/>
  <c r="J107" i="86"/>
  <c r="J106" i="86"/>
  <c r="J136" i="81"/>
  <c r="J135" i="81"/>
  <c r="J134" i="81"/>
  <c r="J133" i="81"/>
  <c r="J132" i="81"/>
  <c r="J109" i="85"/>
  <c r="J108" i="85"/>
  <c r="J107" i="85"/>
  <c r="J106" i="85"/>
  <c r="J105" i="85"/>
  <c r="J110" i="82"/>
  <c r="J109" i="82"/>
  <c r="J108" i="82"/>
  <c r="J107" i="82"/>
  <c r="J106" i="82"/>
  <c r="J110" i="83"/>
  <c r="J109" i="83"/>
  <c r="J108" i="83"/>
  <c r="J107" i="83"/>
  <c r="J106" i="83"/>
  <c r="Y175" i="84"/>
  <c r="J175" i="84" s="1"/>
  <c r="Y176" i="84"/>
  <c r="J176" i="84" s="1"/>
  <c r="Y177" i="84"/>
  <c r="J177" i="84" s="1"/>
  <c r="Y178" i="84"/>
  <c r="J178" i="84" s="1"/>
  <c r="Y179" i="84"/>
  <c r="J179" i="84" s="1"/>
  <c r="B175" i="84"/>
  <c r="C175" i="84"/>
  <c r="D175" i="84"/>
  <c r="E175" i="84"/>
  <c r="F175" i="84"/>
  <c r="G175" i="84"/>
  <c r="H175" i="84"/>
  <c r="I175" i="84"/>
  <c r="K175" i="84"/>
  <c r="L175" i="84"/>
  <c r="M175" i="84"/>
  <c r="N175" i="84"/>
  <c r="B176" i="84"/>
  <c r="C176" i="84"/>
  <c r="D176" i="84"/>
  <c r="E176" i="84"/>
  <c r="F176" i="84"/>
  <c r="G176" i="84"/>
  <c r="H176" i="84"/>
  <c r="I176" i="84"/>
  <c r="K176" i="84"/>
  <c r="L176" i="84"/>
  <c r="M176" i="84"/>
  <c r="N176" i="84"/>
  <c r="B177" i="84"/>
  <c r="C177" i="84"/>
  <c r="D177" i="84"/>
  <c r="E177" i="84"/>
  <c r="F177" i="84"/>
  <c r="G177" i="84"/>
  <c r="H177" i="84"/>
  <c r="I177" i="84"/>
  <c r="K177" i="84"/>
  <c r="L177" i="84"/>
  <c r="M177" i="84"/>
  <c r="N177" i="84"/>
  <c r="B178" i="84"/>
  <c r="C178" i="84"/>
  <c r="D178" i="84"/>
  <c r="E178" i="84"/>
  <c r="F178" i="84"/>
  <c r="G178" i="84"/>
  <c r="H178" i="84"/>
  <c r="I178" i="84"/>
  <c r="K178" i="84"/>
  <c r="L178" i="84"/>
  <c r="M178" i="84"/>
  <c r="N178" i="84"/>
  <c r="B179" i="84"/>
  <c r="C179" i="84"/>
  <c r="D179" i="84"/>
  <c r="E179" i="84"/>
  <c r="F179" i="84"/>
  <c r="G179" i="84"/>
  <c r="H179" i="84"/>
  <c r="I179" i="84"/>
  <c r="K179" i="84"/>
  <c r="L179" i="84"/>
  <c r="M179" i="84"/>
  <c r="N179" i="84"/>
  <c r="B180" i="84"/>
  <c r="C180" i="84"/>
  <c r="D180" i="84"/>
  <c r="E180" i="84"/>
  <c r="F180" i="84"/>
  <c r="G180" i="84"/>
  <c r="H180" i="84"/>
  <c r="I180" i="84"/>
  <c r="K180" i="84"/>
  <c r="L180" i="84"/>
  <c r="M180" i="84"/>
  <c r="N180" i="84"/>
  <c r="A175" i="84"/>
  <c r="A176" i="84"/>
  <c r="A177" i="84"/>
  <c r="A178" i="84"/>
  <c r="A179" i="84"/>
  <c r="J147" i="86"/>
  <c r="J146" i="86"/>
  <c r="J145" i="86"/>
  <c r="J144" i="86"/>
  <c r="J143" i="86"/>
  <c r="J176" i="81"/>
  <c r="J175" i="81"/>
  <c r="J174" i="81"/>
  <c r="J173" i="81"/>
  <c r="J172" i="81"/>
  <c r="J146" i="85"/>
  <c r="J145" i="85"/>
  <c r="J144" i="85"/>
  <c r="J143" i="85"/>
  <c r="J142" i="85"/>
  <c r="J147" i="82"/>
  <c r="J146" i="82"/>
  <c r="J145" i="82"/>
  <c r="J144" i="82"/>
  <c r="J143" i="82"/>
  <c r="J147" i="83"/>
  <c r="J146" i="83"/>
  <c r="J145" i="83"/>
  <c r="J144" i="83"/>
  <c r="J143" i="83"/>
  <c r="B126" i="84"/>
  <c r="C126" i="84"/>
  <c r="D126" i="84"/>
  <c r="E126" i="84"/>
  <c r="F126" i="84"/>
  <c r="G126" i="84"/>
  <c r="H126" i="84"/>
  <c r="I126" i="84"/>
  <c r="K126" i="84"/>
  <c r="L126" i="84"/>
  <c r="M126" i="84"/>
  <c r="N126" i="84"/>
  <c r="B127" i="84"/>
  <c r="C127" i="84"/>
  <c r="D127" i="84"/>
  <c r="E127" i="84"/>
  <c r="F127" i="84"/>
  <c r="G127" i="84"/>
  <c r="H127" i="84"/>
  <c r="I127" i="84"/>
  <c r="K127" i="84"/>
  <c r="L127" i="84"/>
  <c r="M127" i="84"/>
  <c r="N127" i="84"/>
  <c r="B128" i="84"/>
  <c r="C128" i="84"/>
  <c r="D128" i="84"/>
  <c r="E128" i="84"/>
  <c r="F128" i="84"/>
  <c r="G128" i="84"/>
  <c r="H128" i="84"/>
  <c r="I128" i="84"/>
  <c r="K128" i="84"/>
  <c r="L128" i="84"/>
  <c r="M128" i="84"/>
  <c r="N128" i="84"/>
  <c r="B129" i="84"/>
  <c r="C129" i="84"/>
  <c r="D129" i="84"/>
  <c r="E129" i="84"/>
  <c r="F129" i="84"/>
  <c r="G129" i="84"/>
  <c r="H129" i="84"/>
  <c r="I129" i="84"/>
  <c r="K129" i="84"/>
  <c r="L129" i="84"/>
  <c r="M129" i="84"/>
  <c r="N129" i="84"/>
  <c r="B130" i="84"/>
  <c r="C130" i="84"/>
  <c r="D130" i="84"/>
  <c r="E130" i="84"/>
  <c r="F130" i="84"/>
  <c r="G130" i="84"/>
  <c r="H130" i="84"/>
  <c r="I130" i="84"/>
  <c r="K130" i="84"/>
  <c r="L130" i="84"/>
  <c r="M130" i="84"/>
  <c r="N130" i="84"/>
  <c r="A126" i="84"/>
  <c r="A127" i="84"/>
  <c r="A128" i="84"/>
  <c r="A129" i="84"/>
  <c r="A130" i="84"/>
  <c r="R126" i="84"/>
  <c r="J126" i="84" s="1"/>
  <c r="R127" i="84"/>
  <c r="J127" i="84" s="1"/>
  <c r="R128" i="84"/>
  <c r="J128" i="84" s="1"/>
  <c r="R129" i="84"/>
  <c r="J129" i="84" s="1"/>
  <c r="R130" i="84"/>
  <c r="J130" i="84" s="1"/>
  <c r="J101" i="86"/>
  <c r="J100" i="86"/>
  <c r="J99" i="86"/>
  <c r="J98" i="86"/>
  <c r="J97" i="86"/>
  <c r="J127" i="81"/>
  <c r="J126" i="81"/>
  <c r="J125" i="81"/>
  <c r="J124" i="81"/>
  <c r="J123" i="81"/>
  <c r="J100" i="85"/>
  <c r="J99" i="85"/>
  <c r="J98" i="85"/>
  <c r="J97" i="85"/>
  <c r="J96" i="85"/>
  <c r="J101" i="82"/>
  <c r="J100" i="82"/>
  <c r="J99" i="82"/>
  <c r="J98" i="82"/>
  <c r="J97" i="82"/>
  <c r="J101" i="83"/>
  <c r="J100" i="83"/>
  <c r="J99" i="83"/>
  <c r="J98" i="83"/>
  <c r="J97" i="83"/>
  <c r="R125" i="84"/>
  <c r="J125" i="84" s="1"/>
  <c r="B125" i="84"/>
  <c r="C125" i="84"/>
  <c r="D125" i="84"/>
  <c r="E125" i="84"/>
  <c r="F125" i="84"/>
  <c r="G125" i="84"/>
  <c r="H125" i="84"/>
  <c r="I125" i="84"/>
  <c r="K125" i="84"/>
  <c r="L125" i="84"/>
  <c r="M125" i="84"/>
  <c r="N125" i="84"/>
  <c r="A125" i="84"/>
  <c r="J96" i="86"/>
  <c r="J122" i="81"/>
  <c r="J95" i="85"/>
  <c r="J96" i="82"/>
  <c r="J96" i="83"/>
  <c r="B174" i="84"/>
  <c r="C174" i="84"/>
  <c r="D174" i="84"/>
  <c r="E174" i="84"/>
  <c r="F174" i="84"/>
  <c r="G174" i="84"/>
  <c r="H174" i="84"/>
  <c r="I174" i="84"/>
  <c r="K174" i="84"/>
  <c r="L174" i="84"/>
  <c r="M174" i="84"/>
  <c r="N174" i="84"/>
  <c r="A174" i="84"/>
  <c r="Y174" i="84"/>
  <c r="Q120" i="84" l="1"/>
  <c r="Q121" i="84"/>
  <c r="J121" i="84" s="1"/>
  <c r="Q122" i="84"/>
  <c r="Q116" i="84"/>
  <c r="J116" i="84" s="1"/>
  <c r="B116" i="84"/>
  <c r="C116" i="84"/>
  <c r="D116" i="84"/>
  <c r="E116" i="84"/>
  <c r="F116" i="84"/>
  <c r="G116" i="84"/>
  <c r="H116" i="84"/>
  <c r="I116" i="84"/>
  <c r="K116" i="84"/>
  <c r="L116" i="84"/>
  <c r="M116" i="84"/>
  <c r="N116" i="84"/>
  <c r="A116" i="84"/>
  <c r="J90" i="86"/>
  <c r="J113" i="81"/>
  <c r="J89" i="85"/>
  <c r="J90" i="82"/>
  <c r="J90" i="83"/>
  <c r="X158" i="84"/>
  <c r="J158" i="84" s="1"/>
  <c r="X159" i="84"/>
  <c r="J159" i="84" s="1"/>
  <c r="X160" i="84"/>
  <c r="J160" i="84" s="1"/>
  <c r="X161" i="84"/>
  <c r="J161" i="84" s="1"/>
  <c r="X162" i="84"/>
  <c r="J162" i="84" s="1"/>
  <c r="X157" i="84"/>
  <c r="B158" i="84"/>
  <c r="C158" i="84"/>
  <c r="D158" i="84"/>
  <c r="E158" i="84"/>
  <c r="F158" i="84"/>
  <c r="G158" i="84"/>
  <c r="H158" i="84"/>
  <c r="I158" i="84"/>
  <c r="K158" i="84"/>
  <c r="L158" i="84"/>
  <c r="M158" i="84"/>
  <c r="N158" i="84"/>
  <c r="B159" i="84"/>
  <c r="C159" i="84"/>
  <c r="D159" i="84"/>
  <c r="E159" i="84"/>
  <c r="F159" i="84"/>
  <c r="G159" i="84"/>
  <c r="H159" i="84"/>
  <c r="I159" i="84"/>
  <c r="K159" i="84"/>
  <c r="L159" i="84"/>
  <c r="M159" i="84"/>
  <c r="N159" i="84"/>
  <c r="B160" i="84"/>
  <c r="C160" i="84"/>
  <c r="D160" i="84"/>
  <c r="E160" i="84"/>
  <c r="F160" i="84"/>
  <c r="G160" i="84"/>
  <c r="H160" i="84"/>
  <c r="I160" i="84"/>
  <c r="K160" i="84"/>
  <c r="L160" i="84"/>
  <c r="M160" i="84"/>
  <c r="N160" i="84"/>
  <c r="B161" i="84"/>
  <c r="C161" i="84"/>
  <c r="D161" i="84"/>
  <c r="E161" i="84"/>
  <c r="F161" i="84"/>
  <c r="G161" i="84"/>
  <c r="H161" i="84"/>
  <c r="I161" i="84"/>
  <c r="K161" i="84"/>
  <c r="L161" i="84"/>
  <c r="M161" i="84"/>
  <c r="N161" i="84"/>
  <c r="B162" i="84"/>
  <c r="C162" i="84"/>
  <c r="D162" i="84"/>
  <c r="E162" i="84"/>
  <c r="F162" i="84"/>
  <c r="G162" i="84"/>
  <c r="H162" i="84"/>
  <c r="I162" i="84"/>
  <c r="K162" i="84"/>
  <c r="L162" i="84"/>
  <c r="M162" i="84"/>
  <c r="N162" i="84"/>
  <c r="A158" i="84"/>
  <c r="A159" i="84"/>
  <c r="A160" i="84"/>
  <c r="A161" i="84"/>
  <c r="A162" i="84"/>
  <c r="J133" i="86"/>
  <c r="J132" i="86"/>
  <c r="J131" i="86"/>
  <c r="J130" i="86"/>
  <c r="J129" i="86"/>
  <c r="J159" i="81"/>
  <c r="J158" i="81"/>
  <c r="J157" i="81"/>
  <c r="J156" i="81"/>
  <c r="J155" i="81"/>
  <c r="J132" i="85"/>
  <c r="J131" i="85"/>
  <c r="J130" i="85"/>
  <c r="J129" i="85"/>
  <c r="J128" i="85"/>
  <c r="J133" i="82"/>
  <c r="J132" i="82"/>
  <c r="J131" i="82"/>
  <c r="J130" i="82"/>
  <c r="J129" i="82"/>
  <c r="J133" i="83"/>
  <c r="J132" i="83"/>
  <c r="J131" i="83"/>
  <c r="J130" i="83"/>
  <c r="J129" i="83"/>
  <c r="Q110" i="84"/>
  <c r="J110" i="84" s="1"/>
  <c r="Q111" i="84"/>
  <c r="J111" i="84" s="1"/>
  <c r="Q112" i="84"/>
  <c r="J112" i="84" s="1"/>
  <c r="Q113" i="84"/>
  <c r="J113" i="84" s="1"/>
  <c r="Q114" i="84"/>
  <c r="J114" i="84" s="1"/>
  <c r="B110" i="84"/>
  <c r="C110" i="84"/>
  <c r="D110" i="84"/>
  <c r="E110" i="84"/>
  <c r="F110" i="84"/>
  <c r="G110" i="84"/>
  <c r="H110" i="84"/>
  <c r="I110" i="84"/>
  <c r="K110" i="84"/>
  <c r="L110" i="84"/>
  <c r="M110" i="84"/>
  <c r="N110" i="84"/>
  <c r="B111" i="84"/>
  <c r="C111" i="84"/>
  <c r="D111" i="84"/>
  <c r="E111" i="84"/>
  <c r="F111" i="84"/>
  <c r="G111" i="84"/>
  <c r="H111" i="84"/>
  <c r="I111" i="84"/>
  <c r="K111" i="84"/>
  <c r="L111" i="84"/>
  <c r="M111" i="84"/>
  <c r="N111" i="84"/>
  <c r="B112" i="84"/>
  <c r="C112" i="84"/>
  <c r="D112" i="84"/>
  <c r="E112" i="84"/>
  <c r="F112" i="84"/>
  <c r="G112" i="84"/>
  <c r="H112" i="84"/>
  <c r="I112" i="84"/>
  <c r="K112" i="84"/>
  <c r="L112" i="84"/>
  <c r="M112" i="84"/>
  <c r="N112" i="84"/>
  <c r="B113" i="84"/>
  <c r="C113" i="84"/>
  <c r="D113" i="84"/>
  <c r="E113" i="84"/>
  <c r="F113" i="84"/>
  <c r="G113" i="84"/>
  <c r="H113" i="84"/>
  <c r="I113" i="84"/>
  <c r="K113" i="84"/>
  <c r="L113" i="84"/>
  <c r="M113" i="84"/>
  <c r="N113" i="84"/>
  <c r="B114" i="84"/>
  <c r="C114" i="84"/>
  <c r="D114" i="84"/>
  <c r="E114" i="84"/>
  <c r="F114" i="84"/>
  <c r="G114" i="84"/>
  <c r="H114" i="84"/>
  <c r="I114" i="84"/>
  <c r="K114" i="84"/>
  <c r="L114" i="84"/>
  <c r="M114" i="84"/>
  <c r="N114" i="84"/>
  <c r="A110" i="84"/>
  <c r="A111" i="84"/>
  <c r="A112" i="84"/>
  <c r="A113" i="84"/>
  <c r="A114" i="84"/>
  <c r="J88" i="86"/>
  <c r="J87" i="86"/>
  <c r="J86" i="86"/>
  <c r="J85" i="86"/>
  <c r="J84" i="86"/>
  <c r="J111" i="81"/>
  <c r="J110" i="81"/>
  <c r="J109" i="81"/>
  <c r="J108" i="81"/>
  <c r="J107" i="81"/>
  <c r="J87" i="85"/>
  <c r="J86" i="85"/>
  <c r="J85" i="85"/>
  <c r="J84" i="85"/>
  <c r="J83" i="85"/>
  <c r="J88" i="82"/>
  <c r="J87" i="82"/>
  <c r="J86" i="82"/>
  <c r="J85" i="82"/>
  <c r="J84" i="82"/>
  <c r="J88" i="83"/>
  <c r="J87" i="83"/>
  <c r="J86" i="83"/>
  <c r="J85" i="83"/>
  <c r="J84" i="83"/>
  <c r="B183" i="84"/>
  <c r="C183" i="84"/>
  <c r="D183" i="84"/>
  <c r="E183" i="84"/>
  <c r="F183" i="84"/>
  <c r="G183" i="84"/>
  <c r="H183" i="84"/>
  <c r="I183" i="84"/>
  <c r="K183" i="84"/>
  <c r="L183" i="84"/>
  <c r="M183" i="84"/>
  <c r="N183" i="84"/>
  <c r="A183" i="84"/>
  <c r="Z183" i="84"/>
  <c r="J183" i="84" s="1"/>
  <c r="J151" i="86"/>
  <c r="J180" i="81"/>
  <c r="J150" i="85"/>
  <c r="J151" i="82"/>
  <c r="J151" i="83"/>
  <c r="B182" i="84"/>
  <c r="C182" i="84"/>
  <c r="D182" i="84"/>
  <c r="E182" i="84"/>
  <c r="F182" i="84"/>
  <c r="G182" i="84"/>
  <c r="H182" i="84"/>
  <c r="I182" i="84"/>
  <c r="K182" i="84"/>
  <c r="L182" i="84"/>
  <c r="M182" i="84"/>
  <c r="N182" i="84"/>
  <c r="A182" i="84"/>
  <c r="Z182" i="84"/>
  <c r="J182" i="84" s="1"/>
  <c r="J150" i="86"/>
  <c r="J179" i="81"/>
  <c r="J149" i="85"/>
  <c r="J150" i="82"/>
  <c r="J150" i="83"/>
  <c r="B181" i="84"/>
  <c r="C181" i="84"/>
  <c r="D181" i="84"/>
  <c r="E181" i="84"/>
  <c r="F181" i="84"/>
  <c r="G181" i="84"/>
  <c r="H181" i="84"/>
  <c r="I181" i="84"/>
  <c r="K181" i="84"/>
  <c r="L181" i="84"/>
  <c r="M181" i="84"/>
  <c r="N181" i="84"/>
  <c r="A181" i="84"/>
  <c r="Z181" i="84"/>
  <c r="J181" i="84" s="1"/>
  <c r="J149" i="86"/>
  <c r="J178" i="81"/>
  <c r="J148" i="85"/>
  <c r="J149" i="82"/>
  <c r="J149" i="83"/>
  <c r="X164" i="84"/>
  <c r="J164" i="84" s="1"/>
  <c r="X165" i="84"/>
  <c r="J165" i="84" s="1"/>
  <c r="B164" i="84"/>
  <c r="C164" i="84"/>
  <c r="D164" i="84"/>
  <c r="E164" i="84"/>
  <c r="F164" i="84"/>
  <c r="G164" i="84"/>
  <c r="H164" i="84"/>
  <c r="I164" i="84"/>
  <c r="K164" i="84"/>
  <c r="L164" i="84"/>
  <c r="M164" i="84"/>
  <c r="N164" i="84"/>
  <c r="B165" i="84"/>
  <c r="C165" i="84"/>
  <c r="D165" i="84"/>
  <c r="E165" i="84"/>
  <c r="F165" i="84"/>
  <c r="G165" i="84"/>
  <c r="H165" i="84"/>
  <c r="I165" i="84"/>
  <c r="K165" i="84"/>
  <c r="L165" i="84"/>
  <c r="M165" i="84"/>
  <c r="N165" i="84"/>
  <c r="A164" i="84"/>
  <c r="A165" i="84"/>
  <c r="J162" i="81"/>
  <c r="J161" i="81"/>
  <c r="B121" i="84"/>
  <c r="C121" i="84"/>
  <c r="D121" i="84"/>
  <c r="E121" i="84"/>
  <c r="F121" i="84"/>
  <c r="G121" i="84"/>
  <c r="H121" i="84"/>
  <c r="I121" i="84"/>
  <c r="K121" i="84"/>
  <c r="L121" i="84"/>
  <c r="M121" i="84"/>
  <c r="N121" i="84"/>
  <c r="B122" i="84"/>
  <c r="C122" i="84"/>
  <c r="D122" i="84"/>
  <c r="E122" i="84"/>
  <c r="F122" i="84"/>
  <c r="G122" i="84"/>
  <c r="H122" i="84"/>
  <c r="I122" i="84"/>
  <c r="J122" i="84"/>
  <c r="K122" i="84"/>
  <c r="L122" i="84"/>
  <c r="M122" i="84"/>
  <c r="N122" i="84"/>
  <c r="A121" i="84"/>
  <c r="A122" i="84"/>
  <c r="A120" i="84"/>
  <c r="B120" i="84"/>
  <c r="C120" i="84"/>
  <c r="D120" i="84"/>
  <c r="E120" i="84"/>
  <c r="F120" i="84"/>
  <c r="G120" i="84"/>
  <c r="H120" i="84"/>
  <c r="I120" i="84"/>
  <c r="K120" i="84"/>
  <c r="L120" i="84"/>
  <c r="M120" i="84"/>
  <c r="N120" i="84"/>
  <c r="J120" i="84"/>
  <c r="J119" i="81"/>
  <c r="J118" i="81"/>
  <c r="J117" i="81"/>
  <c r="A180" i="84"/>
  <c r="Z180" i="84"/>
  <c r="J180" i="84" s="1"/>
  <c r="J148" i="86"/>
  <c r="J177" i="81"/>
  <c r="J147" i="85"/>
  <c r="J148" i="82"/>
  <c r="J148" i="83"/>
  <c r="B173" i="84"/>
  <c r="C173" i="84"/>
  <c r="D173" i="84"/>
  <c r="E173" i="84"/>
  <c r="F173" i="84"/>
  <c r="G173" i="84"/>
  <c r="H173" i="84"/>
  <c r="I173" i="84"/>
  <c r="K173" i="84"/>
  <c r="L173" i="84"/>
  <c r="M173" i="84"/>
  <c r="N173" i="84"/>
  <c r="A173" i="84"/>
  <c r="Y173" i="84"/>
  <c r="J173" i="84" s="1"/>
  <c r="J141" i="86"/>
  <c r="J170" i="81"/>
  <c r="J140" i="85"/>
  <c r="J141" i="82"/>
  <c r="J141" i="83"/>
  <c r="B156" i="84"/>
  <c r="C156" i="84"/>
  <c r="D156" i="84"/>
  <c r="E156" i="84"/>
  <c r="F156" i="84"/>
  <c r="G156" i="84"/>
  <c r="H156" i="84"/>
  <c r="I156" i="84"/>
  <c r="K156" i="84"/>
  <c r="L156" i="84"/>
  <c r="M156" i="84"/>
  <c r="N156" i="84"/>
  <c r="B157" i="84"/>
  <c r="C157" i="84"/>
  <c r="D157" i="84"/>
  <c r="E157" i="84"/>
  <c r="F157" i="84"/>
  <c r="G157" i="84"/>
  <c r="H157" i="84"/>
  <c r="I157" i="84"/>
  <c r="K157" i="84"/>
  <c r="L157" i="84"/>
  <c r="M157" i="84"/>
  <c r="N157" i="84"/>
  <c r="A157" i="84"/>
  <c r="W157" i="84"/>
  <c r="J128" i="86"/>
  <c r="J154" i="81"/>
  <c r="J127" i="85"/>
  <c r="J128" i="82"/>
  <c r="J128" i="83"/>
  <c r="P99" i="84"/>
  <c r="P79" i="84"/>
  <c r="W156" i="84"/>
  <c r="J156" i="84" s="1"/>
  <c r="A156" i="84"/>
  <c r="J127" i="86"/>
  <c r="J153" i="81"/>
  <c r="J126" i="85"/>
  <c r="J127" i="82"/>
  <c r="J127" i="83"/>
  <c r="B155" i="84"/>
  <c r="C155" i="84"/>
  <c r="D155" i="84"/>
  <c r="E155" i="84"/>
  <c r="F155" i="84"/>
  <c r="G155" i="84"/>
  <c r="H155" i="84"/>
  <c r="I155" i="84"/>
  <c r="K155" i="84"/>
  <c r="L155" i="84"/>
  <c r="M155" i="84"/>
  <c r="N155" i="84"/>
  <c r="A155" i="84"/>
  <c r="W155" i="84"/>
  <c r="J155" i="84" s="1"/>
  <c r="J126" i="86"/>
  <c r="J152" i="81"/>
  <c r="J125" i="85"/>
  <c r="J126" i="82"/>
  <c r="J126" i="83"/>
  <c r="C211" i="84"/>
  <c r="J170" i="86"/>
  <c r="J169" i="86"/>
  <c r="J202" i="81"/>
  <c r="J201" i="81"/>
  <c r="J169" i="85"/>
  <c r="J168" i="85"/>
  <c r="J170" i="82"/>
  <c r="J169" i="82"/>
  <c r="J170" i="83"/>
  <c r="J169" i="83"/>
  <c r="P195" i="84"/>
  <c r="Q195" i="84"/>
  <c r="Q196" i="84"/>
  <c r="Q197" i="84"/>
  <c r="Q206" i="84"/>
  <c r="Q203" i="84"/>
  <c r="J160" i="86"/>
  <c r="J192" i="81"/>
  <c r="J159" i="85"/>
  <c r="J160" i="82"/>
  <c r="J160" i="83"/>
  <c r="P191" i="84"/>
  <c r="J191" i="84" s="1"/>
  <c r="R214" i="84"/>
  <c r="J214" i="84" s="1"/>
  <c r="R213" i="84"/>
  <c r="R212" i="84"/>
  <c r="J212" i="84" s="1"/>
  <c r="R211" i="84"/>
  <c r="R210" i="84"/>
  <c r="J210" i="84" s="1"/>
  <c r="R209" i="84"/>
  <c r="B209" i="84"/>
  <c r="C209" i="84"/>
  <c r="D209" i="84"/>
  <c r="E209" i="84"/>
  <c r="F209" i="84"/>
  <c r="G209" i="84"/>
  <c r="H209" i="84"/>
  <c r="I209" i="84"/>
  <c r="K209" i="84"/>
  <c r="L209" i="84"/>
  <c r="M209" i="84"/>
  <c r="N209" i="84"/>
  <c r="B210" i="84"/>
  <c r="C210" i="84"/>
  <c r="D210" i="84"/>
  <c r="E210" i="84"/>
  <c r="F210" i="84"/>
  <c r="G210" i="84"/>
  <c r="H210" i="84"/>
  <c r="I210" i="84"/>
  <c r="K210" i="84"/>
  <c r="L210" i="84"/>
  <c r="M210" i="84"/>
  <c r="N210" i="84"/>
  <c r="B211" i="84"/>
  <c r="D211" i="84"/>
  <c r="E211" i="84"/>
  <c r="F211" i="84"/>
  <c r="G211" i="84"/>
  <c r="H211" i="84"/>
  <c r="I211" i="84"/>
  <c r="K211" i="84"/>
  <c r="L211" i="84"/>
  <c r="M211" i="84"/>
  <c r="N211" i="84"/>
  <c r="B212" i="84"/>
  <c r="C212" i="84"/>
  <c r="D212" i="84"/>
  <c r="E212" i="84"/>
  <c r="F212" i="84"/>
  <c r="G212" i="84"/>
  <c r="H212" i="84"/>
  <c r="I212" i="84"/>
  <c r="K212" i="84"/>
  <c r="L212" i="84"/>
  <c r="M212" i="84"/>
  <c r="N212" i="84"/>
  <c r="B213" i="84"/>
  <c r="C213" i="84"/>
  <c r="D213" i="84"/>
  <c r="E213" i="84"/>
  <c r="F213" i="84"/>
  <c r="G213" i="84"/>
  <c r="H213" i="84"/>
  <c r="I213" i="84"/>
  <c r="K213" i="84"/>
  <c r="L213" i="84"/>
  <c r="M213" i="84"/>
  <c r="N213" i="84"/>
  <c r="B214" i="84"/>
  <c r="C214" i="84"/>
  <c r="D214" i="84"/>
  <c r="E214" i="84"/>
  <c r="F214" i="84"/>
  <c r="G214" i="84"/>
  <c r="H214" i="84"/>
  <c r="I214" i="84"/>
  <c r="K214" i="84"/>
  <c r="L214" i="84"/>
  <c r="M214" i="84"/>
  <c r="N214" i="84"/>
  <c r="B191" i="84"/>
  <c r="C191" i="84"/>
  <c r="D191" i="84"/>
  <c r="E191" i="84"/>
  <c r="F191" i="84"/>
  <c r="G191" i="84"/>
  <c r="H191" i="84"/>
  <c r="I191" i="84"/>
  <c r="K191" i="84"/>
  <c r="L191" i="84"/>
  <c r="M191" i="84"/>
  <c r="N191" i="84"/>
  <c r="A209" i="84"/>
  <c r="A210" i="84"/>
  <c r="A211" i="84"/>
  <c r="A212" i="84"/>
  <c r="A213" i="84"/>
  <c r="A214" i="84"/>
  <c r="A191" i="84"/>
  <c r="J178" i="86"/>
  <c r="J177" i="86"/>
  <c r="J176" i="86"/>
  <c r="J175" i="86"/>
  <c r="J174" i="86"/>
  <c r="J173" i="86"/>
  <c r="J159" i="86"/>
  <c r="J177" i="85"/>
  <c r="J176" i="85"/>
  <c r="J175" i="85"/>
  <c r="J174" i="85"/>
  <c r="J173" i="85"/>
  <c r="J172" i="85"/>
  <c r="J158" i="85"/>
  <c r="J178" i="82"/>
  <c r="J177" i="82"/>
  <c r="J176" i="82"/>
  <c r="J175" i="82"/>
  <c r="J174" i="82"/>
  <c r="J173" i="82"/>
  <c r="J159" i="82"/>
  <c r="J178" i="83"/>
  <c r="J177" i="83"/>
  <c r="J176" i="83"/>
  <c r="J175" i="83"/>
  <c r="J174" i="83"/>
  <c r="J173" i="83"/>
  <c r="J159" i="83"/>
  <c r="J188" i="81"/>
  <c r="J207" i="81"/>
  <c r="J208" i="81"/>
  <c r="J209" i="81"/>
  <c r="B49" i="84"/>
  <c r="C49" i="84"/>
  <c r="D49" i="84"/>
  <c r="E49" i="84"/>
  <c r="F49" i="84"/>
  <c r="G49" i="84"/>
  <c r="H49" i="84"/>
  <c r="I49" i="84"/>
  <c r="K49" i="84"/>
  <c r="L49" i="84"/>
  <c r="M49" i="84"/>
  <c r="N49" i="84"/>
  <c r="O49" i="84"/>
  <c r="P49" i="84"/>
  <c r="A49" i="84"/>
  <c r="J26" i="86"/>
  <c r="J46" i="81"/>
  <c r="J25" i="85"/>
  <c r="J26" i="82"/>
  <c r="J195" i="84" l="1"/>
  <c r="J157" i="84"/>
  <c r="J213" i="84"/>
  <c r="J211" i="84"/>
  <c r="J209" i="84"/>
  <c r="J49" i="84"/>
  <c r="J26" i="83"/>
  <c r="B21" i="84"/>
  <c r="C21" i="84"/>
  <c r="D21" i="84"/>
  <c r="E21" i="84"/>
  <c r="F21" i="84"/>
  <c r="G21" i="84"/>
  <c r="H21" i="84"/>
  <c r="I21" i="84"/>
  <c r="K21" i="84"/>
  <c r="L21" i="84"/>
  <c r="M21" i="84"/>
  <c r="N21" i="84"/>
  <c r="O21" i="84"/>
  <c r="P21" i="84"/>
  <c r="B22" i="84"/>
  <c r="C22" i="84"/>
  <c r="D22" i="84"/>
  <c r="E22" i="84"/>
  <c r="F22" i="84"/>
  <c r="G22" i="84"/>
  <c r="H22" i="84"/>
  <c r="I22" i="84"/>
  <c r="K22" i="84"/>
  <c r="L22" i="84"/>
  <c r="M22" i="84"/>
  <c r="N22" i="84"/>
  <c r="O22" i="84"/>
  <c r="P22" i="84"/>
  <c r="A21" i="84"/>
  <c r="A22" i="84"/>
  <c r="J18" i="81"/>
  <c r="J17" i="81"/>
  <c r="P12" i="85"/>
  <c r="Q12" i="85"/>
  <c r="R12" i="85"/>
  <c r="S12" i="85"/>
  <c r="T12" i="85"/>
  <c r="U12" i="85"/>
  <c r="V12" i="85"/>
  <c r="W12" i="85"/>
  <c r="X12" i="85"/>
  <c r="Y12" i="85"/>
  <c r="Z12" i="85"/>
  <c r="AA12" i="85"/>
  <c r="AB12" i="85"/>
  <c r="AC12" i="85"/>
  <c r="P12" i="83"/>
  <c r="Q12" i="83"/>
  <c r="R12" i="83"/>
  <c r="S12" i="83"/>
  <c r="T12" i="83"/>
  <c r="U12" i="83"/>
  <c r="V12" i="83"/>
  <c r="W12" i="83"/>
  <c r="X12" i="83"/>
  <c r="Y12" i="83"/>
  <c r="Z12" i="83"/>
  <c r="AA12" i="83"/>
  <c r="AB12" i="83"/>
  <c r="AC12" i="83"/>
  <c r="O12" i="83"/>
  <c r="J22" i="84" l="1"/>
  <c r="J21" i="84"/>
  <c r="J195" i="85"/>
  <c r="J197" i="86"/>
  <c r="J196" i="83"/>
  <c r="O198" i="83" l="1"/>
  <c r="P203" i="84" l="1"/>
  <c r="P75" i="84"/>
  <c r="P48" i="84"/>
  <c r="P25" i="84"/>
  <c r="A207" i="84" l="1"/>
  <c r="A208" i="84"/>
  <c r="A215" i="84"/>
  <c r="A216" i="84"/>
  <c r="J151" i="81"/>
  <c r="O25" i="84"/>
  <c r="Q100" i="84" l="1"/>
  <c r="R100" i="84"/>
  <c r="S100" i="84"/>
  <c r="T100" i="84"/>
  <c r="U100" i="84"/>
  <c r="V100" i="84"/>
  <c r="W100" i="84"/>
  <c r="X100" i="84"/>
  <c r="Y100" i="84"/>
  <c r="Z100" i="84"/>
  <c r="AA100" i="84"/>
  <c r="AB100" i="84"/>
  <c r="AC100" i="84"/>
  <c r="Q141" i="84"/>
  <c r="R141" i="84"/>
  <c r="S141" i="84"/>
  <c r="T141" i="84"/>
  <c r="U141" i="84"/>
  <c r="V141" i="84"/>
  <c r="W141" i="84"/>
  <c r="X141" i="84"/>
  <c r="Y141" i="84"/>
  <c r="Z141" i="84"/>
  <c r="AA141" i="84"/>
  <c r="AB141" i="84"/>
  <c r="AC141" i="84"/>
  <c r="Q101" i="84"/>
  <c r="R101" i="84"/>
  <c r="S101" i="84"/>
  <c r="T101" i="84"/>
  <c r="U101" i="84"/>
  <c r="V101" i="84"/>
  <c r="W101" i="84"/>
  <c r="X101" i="84"/>
  <c r="Y101" i="84"/>
  <c r="Z101" i="84"/>
  <c r="AA101" i="84"/>
  <c r="AB101" i="84"/>
  <c r="AC101" i="84"/>
  <c r="Q142" i="84"/>
  <c r="R142" i="84"/>
  <c r="S142" i="84"/>
  <c r="T142" i="84"/>
  <c r="U142" i="84"/>
  <c r="V142" i="84"/>
  <c r="W142" i="84"/>
  <c r="X142" i="84"/>
  <c r="Y142" i="84"/>
  <c r="Z142" i="84"/>
  <c r="AA142" i="84"/>
  <c r="AB142" i="84"/>
  <c r="AC142" i="84"/>
  <c r="Q102" i="84"/>
  <c r="R102" i="84"/>
  <c r="S102" i="84"/>
  <c r="T102" i="84"/>
  <c r="U102" i="84"/>
  <c r="V102" i="84"/>
  <c r="W102" i="84"/>
  <c r="X102" i="84"/>
  <c r="Y102" i="84"/>
  <c r="Z102" i="84"/>
  <c r="AA102" i="84"/>
  <c r="AB102" i="84"/>
  <c r="AC102" i="84"/>
  <c r="Q143" i="84"/>
  <c r="R143" i="84"/>
  <c r="S143" i="84"/>
  <c r="T143" i="84"/>
  <c r="U143" i="84"/>
  <c r="V143" i="84"/>
  <c r="W143" i="84"/>
  <c r="X143" i="84"/>
  <c r="Y143" i="84"/>
  <c r="Z143" i="84"/>
  <c r="AA143" i="84"/>
  <c r="AB143" i="84"/>
  <c r="AC143" i="84"/>
  <c r="Q103" i="84"/>
  <c r="R103" i="84"/>
  <c r="S103" i="84"/>
  <c r="T103" i="84"/>
  <c r="U103" i="84"/>
  <c r="V103" i="84"/>
  <c r="W103" i="84"/>
  <c r="X103" i="84"/>
  <c r="Y103" i="84"/>
  <c r="Z103" i="84"/>
  <c r="AA103" i="84"/>
  <c r="AB103" i="84"/>
  <c r="AC103" i="84"/>
  <c r="Q144" i="84"/>
  <c r="R144" i="84"/>
  <c r="S144" i="84"/>
  <c r="T144" i="84"/>
  <c r="U144" i="84"/>
  <c r="V144" i="84"/>
  <c r="W144" i="84"/>
  <c r="X144" i="84"/>
  <c r="Y144" i="84"/>
  <c r="Z144" i="84"/>
  <c r="AA144" i="84"/>
  <c r="AB144" i="84"/>
  <c r="AC144" i="84"/>
  <c r="Q104" i="84"/>
  <c r="R104" i="84"/>
  <c r="S104" i="84"/>
  <c r="T104" i="84"/>
  <c r="U104" i="84"/>
  <c r="V104" i="84"/>
  <c r="W104" i="84"/>
  <c r="X104" i="84"/>
  <c r="Y104" i="84"/>
  <c r="Z104" i="84"/>
  <c r="AA104" i="84"/>
  <c r="AB104" i="84"/>
  <c r="AC104" i="84"/>
  <c r="Q145" i="84"/>
  <c r="R145" i="84"/>
  <c r="S145" i="84"/>
  <c r="T145" i="84"/>
  <c r="U145" i="84"/>
  <c r="V145" i="84"/>
  <c r="W145" i="84"/>
  <c r="X145" i="84"/>
  <c r="Y145" i="84"/>
  <c r="Z145" i="84"/>
  <c r="AA145" i="84"/>
  <c r="AB145" i="84"/>
  <c r="AC145" i="84"/>
  <c r="Q105" i="84"/>
  <c r="R105" i="84"/>
  <c r="S105" i="84"/>
  <c r="T105" i="84"/>
  <c r="U105" i="84"/>
  <c r="V105" i="84"/>
  <c r="W105" i="84"/>
  <c r="X105" i="84"/>
  <c r="Y105" i="84"/>
  <c r="Z105" i="84"/>
  <c r="AA105" i="84"/>
  <c r="AB105" i="84"/>
  <c r="AC105" i="84"/>
  <c r="Q146" i="84"/>
  <c r="R146" i="84"/>
  <c r="S146" i="84"/>
  <c r="T146" i="84"/>
  <c r="U146" i="84"/>
  <c r="V146" i="84"/>
  <c r="W146" i="84"/>
  <c r="X146" i="84"/>
  <c r="Y146" i="84"/>
  <c r="Z146" i="84"/>
  <c r="AA146" i="84"/>
  <c r="AB146" i="84"/>
  <c r="AC146" i="84"/>
  <c r="Q106" i="84"/>
  <c r="R106" i="84"/>
  <c r="S106" i="84"/>
  <c r="T106" i="84"/>
  <c r="U106" i="84"/>
  <c r="V106" i="84"/>
  <c r="W106" i="84"/>
  <c r="X106" i="84"/>
  <c r="Y106" i="84"/>
  <c r="Z106" i="84"/>
  <c r="AA106" i="84"/>
  <c r="AB106" i="84"/>
  <c r="AC106" i="84"/>
  <c r="Q147" i="84"/>
  <c r="R147" i="84"/>
  <c r="S147" i="84"/>
  <c r="T147" i="84"/>
  <c r="U147" i="84"/>
  <c r="V147" i="84"/>
  <c r="W147" i="84"/>
  <c r="X147" i="84"/>
  <c r="Y147" i="84"/>
  <c r="Z147" i="84"/>
  <c r="AA147" i="84"/>
  <c r="AB147" i="84"/>
  <c r="AC147" i="84"/>
  <c r="Q107" i="84"/>
  <c r="R107" i="84"/>
  <c r="S107" i="84"/>
  <c r="T107" i="84"/>
  <c r="U107" i="84"/>
  <c r="V107" i="84"/>
  <c r="W107" i="84"/>
  <c r="X107" i="84"/>
  <c r="Y107" i="84"/>
  <c r="Z107" i="84"/>
  <c r="AA107" i="84"/>
  <c r="AB107" i="84"/>
  <c r="AC107" i="84"/>
  <c r="Q148" i="84"/>
  <c r="R148" i="84"/>
  <c r="S148" i="84"/>
  <c r="T148" i="84"/>
  <c r="U148" i="84"/>
  <c r="V148" i="84"/>
  <c r="W148" i="84"/>
  <c r="X148" i="84"/>
  <c r="Y148" i="84"/>
  <c r="Z148" i="84"/>
  <c r="AA148" i="84"/>
  <c r="AB148" i="84"/>
  <c r="AC148" i="84"/>
  <c r="Q108" i="84"/>
  <c r="R108" i="84"/>
  <c r="S108" i="84"/>
  <c r="T108" i="84"/>
  <c r="U108" i="84"/>
  <c r="V108" i="84"/>
  <c r="W108" i="84"/>
  <c r="X108" i="84"/>
  <c r="Y108" i="84"/>
  <c r="Z108" i="84"/>
  <c r="AA108" i="84"/>
  <c r="AB108" i="84"/>
  <c r="AC108" i="84"/>
  <c r="Q149" i="84"/>
  <c r="R149" i="84"/>
  <c r="S149" i="84"/>
  <c r="T149" i="84"/>
  <c r="U149" i="84"/>
  <c r="V149" i="84"/>
  <c r="W149" i="84"/>
  <c r="X149" i="84"/>
  <c r="Y149" i="84"/>
  <c r="Z149" i="84"/>
  <c r="AA149" i="84"/>
  <c r="AB149" i="84"/>
  <c r="AC149" i="84"/>
  <c r="Q109" i="84"/>
  <c r="R109" i="84"/>
  <c r="S109" i="84"/>
  <c r="T109" i="84"/>
  <c r="U109" i="84"/>
  <c r="V109" i="84"/>
  <c r="W109" i="84"/>
  <c r="X109" i="84"/>
  <c r="Y109" i="84"/>
  <c r="Z109" i="84"/>
  <c r="AA109" i="84"/>
  <c r="AB109" i="84"/>
  <c r="AC109" i="84"/>
  <c r="Q150" i="84"/>
  <c r="R150" i="84"/>
  <c r="S150" i="84"/>
  <c r="T150" i="84"/>
  <c r="U150" i="84"/>
  <c r="V150" i="84"/>
  <c r="W150" i="84"/>
  <c r="X150" i="84"/>
  <c r="Y150" i="84"/>
  <c r="Z150" i="84"/>
  <c r="AA150" i="84"/>
  <c r="AB150" i="84"/>
  <c r="AC150" i="84"/>
  <c r="P141" i="84"/>
  <c r="P101" i="84"/>
  <c r="P142" i="84"/>
  <c r="P102" i="84"/>
  <c r="P143" i="84"/>
  <c r="P103" i="84"/>
  <c r="P144" i="84"/>
  <c r="P104" i="84"/>
  <c r="P145" i="84"/>
  <c r="P105" i="84"/>
  <c r="P146" i="84"/>
  <c r="P106" i="84"/>
  <c r="P147" i="84"/>
  <c r="P107" i="84"/>
  <c r="P148" i="84"/>
  <c r="P108" i="84"/>
  <c r="P149" i="84"/>
  <c r="P109" i="84"/>
  <c r="P150" i="84"/>
  <c r="P100" i="84"/>
  <c r="B108" i="84"/>
  <c r="C108" i="84"/>
  <c r="D108" i="84"/>
  <c r="E108" i="84"/>
  <c r="F108" i="84"/>
  <c r="G108" i="84"/>
  <c r="H108" i="84"/>
  <c r="I108" i="84"/>
  <c r="K108" i="84"/>
  <c r="L108" i="84"/>
  <c r="M108" i="84"/>
  <c r="N108" i="84"/>
  <c r="O108" i="84"/>
  <c r="B149" i="84"/>
  <c r="C149" i="84"/>
  <c r="D149" i="84"/>
  <c r="E149" i="84"/>
  <c r="F149" i="84"/>
  <c r="G149" i="84"/>
  <c r="H149" i="84"/>
  <c r="I149" i="84"/>
  <c r="K149" i="84"/>
  <c r="L149" i="84"/>
  <c r="M149" i="84"/>
  <c r="N149" i="84"/>
  <c r="O149" i="84"/>
  <c r="B109" i="84"/>
  <c r="C109" i="84"/>
  <c r="D109" i="84"/>
  <c r="E109" i="84"/>
  <c r="F109" i="84"/>
  <c r="G109" i="84"/>
  <c r="H109" i="84"/>
  <c r="I109" i="84"/>
  <c r="K109" i="84"/>
  <c r="L109" i="84"/>
  <c r="M109" i="84"/>
  <c r="N109" i="84"/>
  <c r="O109" i="84"/>
  <c r="B150" i="84"/>
  <c r="C150" i="84"/>
  <c r="D150" i="84"/>
  <c r="E150" i="84"/>
  <c r="F150" i="84"/>
  <c r="G150" i="84"/>
  <c r="H150" i="84"/>
  <c r="I150" i="84"/>
  <c r="K150" i="84"/>
  <c r="L150" i="84"/>
  <c r="M150" i="84"/>
  <c r="N150" i="84"/>
  <c r="O150" i="84"/>
  <c r="A149" i="84"/>
  <c r="A109" i="84"/>
  <c r="A150" i="84"/>
  <c r="A108" i="84"/>
  <c r="B106" i="84"/>
  <c r="C106" i="84"/>
  <c r="D106" i="84"/>
  <c r="E106" i="84"/>
  <c r="F106" i="84"/>
  <c r="G106" i="84"/>
  <c r="H106" i="84"/>
  <c r="I106" i="84"/>
  <c r="K106" i="84"/>
  <c r="L106" i="84"/>
  <c r="M106" i="84"/>
  <c r="N106" i="84"/>
  <c r="O106" i="84"/>
  <c r="B147" i="84"/>
  <c r="C147" i="84"/>
  <c r="D147" i="84"/>
  <c r="E147" i="84"/>
  <c r="F147" i="84"/>
  <c r="G147" i="84"/>
  <c r="H147" i="84"/>
  <c r="I147" i="84"/>
  <c r="K147" i="84"/>
  <c r="L147" i="84"/>
  <c r="M147" i="84"/>
  <c r="N147" i="84"/>
  <c r="O147" i="84"/>
  <c r="B107" i="84"/>
  <c r="C107" i="84"/>
  <c r="D107" i="84"/>
  <c r="E107" i="84"/>
  <c r="F107" i="84"/>
  <c r="G107" i="84"/>
  <c r="H107" i="84"/>
  <c r="I107" i="84"/>
  <c r="K107" i="84"/>
  <c r="L107" i="84"/>
  <c r="M107" i="84"/>
  <c r="N107" i="84"/>
  <c r="O107" i="84"/>
  <c r="B148" i="84"/>
  <c r="C148" i="84"/>
  <c r="D148" i="84"/>
  <c r="E148" i="84"/>
  <c r="F148" i="84"/>
  <c r="G148" i="84"/>
  <c r="H148" i="84"/>
  <c r="I148" i="84"/>
  <c r="K148" i="84"/>
  <c r="L148" i="84"/>
  <c r="M148" i="84"/>
  <c r="N148" i="84"/>
  <c r="O148" i="84"/>
  <c r="A147" i="84"/>
  <c r="A107" i="84"/>
  <c r="A148" i="84"/>
  <c r="A106" i="84"/>
  <c r="B104" i="84"/>
  <c r="C104" i="84"/>
  <c r="D104" i="84"/>
  <c r="E104" i="84"/>
  <c r="F104" i="84"/>
  <c r="G104" i="84"/>
  <c r="H104" i="84"/>
  <c r="I104" i="84"/>
  <c r="K104" i="84"/>
  <c r="L104" i="84"/>
  <c r="M104" i="84"/>
  <c r="N104" i="84"/>
  <c r="O104" i="84"/>
  <c r="B145" i="84"/>
  <c r="C145" i="84"/>
  <c r="D145" i="84"/>
  <c r="E145" i="84"/>
  <c r="F145" i="84"/>
  <c r="G145" i="84"/>
  <c r="H145" i="84"/>
  <c r="I145" i="84"/>
  <c r="K145" i="84"/>
  <c r="L145" i="84"/>
  <c r="M145" i="84"/>
  <c r="N145" i="84"/>
  <c r="O145" i="84"/>
  <c r="B105" i="84"/>
  <c r="C105" i="84"/>
  <c r="D105" i="84"/>
  <c r="E105" i="84"/>
  <c r="F105" i="84"/>
  <c r="G105" i="84"/>
  <c r="H105" i="84"/>
  <c r="I105" i="84"/>
  <c r="K105" i="84"/>
  <c r="L105" i="84"/>
  <c r="M105" i="84"/>
  <c r="N105" i="84"/>
  <c r="O105" i="84"/>
  <c r="B146" i="84"/>
  <c r="C146" i="84"/>
  <c r="D146" i="84"/>
  <c r="E146" i="84"/>
  <c r="F146" i="84"/>
  <c r="G146" i="84"/>
  <c r="H146" i="84"/>
  <c r="I146" i="84"/>
  <c r="K146" i="84"/>
  <c r="L146" i="84"/>
  <c r="M146" i="84"/>
  <c r="N146" i="84"/>
  <c r="O146" i="84"/>
  <c r="A145" i="84"/>
  <c r="A105" i="84"/>
  <c r="A146" i="84"/>
  <c r="A104" i="84"/>
  <c r="B102" i="84"/>
  <c r="C102" i="84"/>
  <c r="D102" i="84"/>
  <c r="E102" i="84"/>
  <c r="F102" i="84"/>
  <c r="G102" i="84"/>
  <c r="H102" i="84"/>
  <c r="I102" i="84"/>
  <c r="K102" i="84"/>
  <c r="L102" i="84"/>
  <c r="M102" i="84"/>
  <c r="N102" i="84"/>
  <c r="O102" i="84"/>
  <c r="B143" i="84"/>
  <c r="C143" i="84"/>
  <c r="D143" i="84"/>
  <c r="E143" i="84"/>
  <c r="F143" i="84"/>
  <c r="G143" i="84"/>
  <c r="H143" i="84"/>
  <c r="I143" i="84"/>
  <c r="K143" i="84"/>
  <c r="L143" i="84"/>
  <c r="M143" i="84"/>
  <c r="N143" i="84"/>
  <c r="O143" i="84"/>
  <c r="B103" i="84"/>
  <c r="C103" i="84"/>
  <c r="D103" i="84"/>
  <c r="E103" i="84"/>
  <c r="F103" i="84"/>
  <c r="G103" i="84"/>
  <c r="H103" i="84"/>
  <c r="I103" i="84"/>
  <c r="K103" i="84"/>
  <c r="L103" i="84"/>
  <c r="M103" i="84"/>
  <c r="N103" i="84"/>
  <c r="O103" i="84"/>
  <c r="B144" i="84"/>
  <c r="C144" i="84"/>
  <c r="D144" i="84"/>
  <c r="E144" i="84"/>
  <c r="F144" i="84"/>
  <c r="G144" i="84"/>
  <c r="H144" i="84"/>
  <c r="I144" i="84"/>
  <c r="K144" i="84"/>
  <c r="L144" i="84"/>
  <c r="M144" i="84"/>
  <c r="N144" i="84"/>
  <c r="O144" i="84"/>
  <c r="A143" i="84"/>
  <c r="A103" i="84"/>
  <c r="A144" i="84"/>
  <c r="A102" i="84"/>
  <c r="B100" i="84"/>
  <c r="C100" i="84"/>
  <c r="D100" i="84"/>
  <c r="E100" i="84"/>
  <c r="F100" i="84"/>
  <c r="G100" i="84"/>
  <c r="H100" i="84"/>
  <c r="I100" i="84"/>
  <c r="K100" i="84"/>
  <c r="L100" i="84"/>
  <c r="M100" i="84"/>
  <c r="N100" i="84"/>
  <c r="O100" i="84"/>
  <c r="B141" i="84"/>
  <c r="C141" i="84"/>
  <c r="D141" i="84"/>
  <c r="E141" i="84"/>
  <c r="F141" i="84"/>
  <c r="G141" i="84"/>
  <c r="H141" i="84"/>
  <c r="I141" i="84"/>
  <c r="K141" i="84"/>
  <c r="L141" i="84"/>
  <c r="M141" i="84"/>
  <c r="N141" i="84"/>
  <c r="O141" i="84"/>
  <c r="B101" i="84"/>
  <c r="C101" i="84"/>
  <c r="D101" i="84"/>
  <c r="E101" i="84"/>
  <c r="F101" i="84"/>
  <c r="G101" i="84"/>
  <c r="H101" i="84"/>
  <c r="I101" i="84"/>
  <c r="K101" i="84"/>
  <c r="L101" i="84"/>
  <c r="M101" i="84"/>
  <c r="N101" i="84"/>
  <c r="O101" i="84"/>
  <c r="B142" i="84"/>
  <c r="C142" i="84"/>
  <c r="D142" i="84"/>
  <c r="E142" i="84"/>
  <c r="F142" i="84"/>
  <c r="G142" i="84"/>
  <c r="H142" i="84"/>
  <c r="I142" i="84"/>
  <c r="K142" i="84"/>
  <c r="L142" i="84"/>
  <c r="M142" i="84"/>
  <c r="N142" i="84"/>
  <c r="O142" i="84"/>
  <c r="A141" i="84"/>
  <c r="A101" i="84"/>
  <c r="A142" i="84"/>
  <c r="A100" i="84"/>
  <c r="Z172" i="84"/>
  <c r="Y171" i="84"/>
  <c r="Y172" i="84"/>
  <c r="Y170" i="84"/>
  <c r="X166" i="84"/>
  <c r="X170" i="84"/>
  <c r="X154" i="84"/>
  <c r="W174" i="84"/>
  <c r="W154" i="84"/>
  <c r="O174" i="84"/>
  <c r="P174" i="84"/>
  <c r="Q174" i="84"/>
  <c r="R174" i="84"/>
  <c r="S174" i="84"/>
  <c r="T174" i="84"/>
  <c r="U174" i="84"/>
  <c r="V174" i="84"/>
  <c r="X174" i="84"/>
  <c r="Z174" i="84"/>
  <c r="AA174" i="84"/>
  <c r="AB174" i="84"/>
  <c r="AC174" i="84"/>
  <c r="B154" i="84"/>
  <c r="C154" i="84"/>
  <c r="D154" i="84"/>
  <c r="E154" i="84"/>
  <c r="F154" i="84"/>
  <c r="G154" i="84"/>
  <c r="H154" i="84"/>
  <c r="I154" i="84"/>
  <c r="K154" i="84"/>
  <c r="L154" i="84"/>
  <c r="M154" i="84"/>
  <c r="N154" i="84"/>
  <c r="O154" i="84"/>
  <c r="P154" i="84"/>
  <c r="Q154" i="84"/>
  <c r="R154" i="84"/>
  <c r="S154" i="84"/>
  <c r="T154" i="84"/>
  <c r="U154" i="84"/>
  <c r="V154" i="84"/>
  <c r="Y154" i="84"/>
  <c r="Z154" i="84"/>
  <c r="AA154" i="84"/>
  <c r="AB154" i="84"/>
  <c r="AC154" i="84"/>
  <c r="B166" i="84"/>
  <c r="C166" i="84"/>
  <c r="D166" i="84"/>
  <c r="E166" i="84"/>
  <c r="F166" i="84"/>
  <c r="G166" i="84"/>
  <c r="H166" i="84"/>
  <c r="I166" i="84"/>
  <c r="K166" i="84"/>
  <c r="L166" i="84"/>
  <c r="M166" i="84"/>
  <c r="N166" i="84"/>
  <c r="O166" i="84"/>
  <c r="P166" i="84"/>
  <c r="Q166" i="84"/>
  <c r="R166" i="84"/>
  <c r="S166" i="84"/>
  <c r="T166" i="84"/>
  <c r="U166" i="84"/>
  <c r="AB166" i="84"/>
  <c r="AC166" i="84"/>
  <c r="B170" i="84"/>
  <c r="C170" i="84"/>
  <c r="D170" i="84"/>
  <c r="E170" i="84"/>
  <c r="F170" i="84"/>
  <c r="G170" i="84"/>
  <c r="H170" i="84"/>
  <c r="I170" i="84"/>
  <c r="K170" i="84"/>
  <c r="L170" i="84"/>
  <c r="M170" i="84"/>
  <c r="N170" i="84"/>
  <c r="O170" i="84"/>
  <c r="P170" i="84"/>
  <c r="Q170" i="84"/>
  <c r="R170" i="84"/>
  <c r="S170" i="84"/>
  <c r="T170" i="84"/>
  <c r="U170" i="84"/>
  <c r="V170" i="84"/>
  <c r="W170" i="84"/>
  <c r="Z170" i="84"/>
  <c r="AA170" i="84"/>
  <c r="AB170" i="84"/>
  <c r="AC170" i="84"/>
  <c r="B171" i="84"/>
  <c r="C171" i="84"/>
  <c r="D171" i="84"/>
  <c r="E171" i="84"/>
  <c r="F171" i="84"/>
  <c r="G171" i="84"/>
  <c r="H171" i="84"/>
  <c r="I171" i="84"/>
  <c r="K171" i="84"/>
  <c r="L171" i="84"/>
  <c r="M171" i="84"/>
  <c r="N171" i="84"/>
  <c r="O171" i="84"/>
  <c r="P171" i="84"/>
  <c r="Q171" i="84"/>
  <c r="R171" i="84"/>
  <c r="S171" i="84"/>
  <c r="T171" i="84"/>
  <c r="U171" i="84"/>
  <c r="V171" i="84"/>
  <c r="W171" i="84"/>
  <c r="X171" i="84"/>
  <c r="AA171" i="84"/>
  <c r="AB171" i="84"/>
  <c r="AC171" i="84"/>
  <c r="B172" i="84"/>
  <c r="C172" i="84"/>
  <c r="D172" i="84"/>
  <c r="E172" i="84"/>
  <c r="F172" i="84"/>
  <c r="G172" i="84"/>
  <c r="H172" i="84"/>
  <c r="I172" i="84"/>
  <c r="K172" i="84"/>
  <c r="L172" i="84"/>
  <c r="M172" i="84"/>
  <c r="N172" i="84"/>
  <c r="O172" i="84"/>
  <c r="P172" i="84"/>
  <c r="Q172" i="84"/>
  <c r="R172" i="84"/>
  <c r="S172" i="84"/>
  <c r="T172" i="84"/>
  <c r="U172" i="84"/>
  <c r="V172" i="84"/>
  <c r="W172" i="84"/>
  <c r="X172" i="84"/>
  <c r="AA172" i="84"/>
  <c r="AB172" i="84"/>
  <c r="AC172" i="84"/>
  <c r="A154" i="84"/>
  <c r="A166" i="84"/>
  <c r="A170" i="84"/>
  <c r="A171" i="84"/>
  <c r="A172" i="84"/>
  <c r="W153" i="84"/>
  <c r="T152" i="84"/>
  <c r="T140" i="84"/>
  <c r="B152" i="84"/>
  <c r="C152" i="84"/>
  <c r="D152" i="84"/>
  <c r="E152" i="84"/>
  <c r="F152" i="84"/>
  <c r="G152" i="84"/>
  <c r="H152" i="84"/>
  <c r="I152" i="84"/>
  <c r="K152" i="84"/>
  <c r="L152" i="84"/>
  <c r="M152" i="84"/>
  <c r="N152" i="84"/>
  <c r="O152" i="84"/>
  <c r="P152" i="84"/>
  <c r="Q152" i="84"/>
  <c r="R152" i="84"/>
  <c r="S152" i="84"/>
  <c r="U152" i="84"/>
  <c r="V152" i="84"/>
  <c r="X152" i="84"/>
  <c r="Y152" i="84"/>
  <c r="Z152" i="84"/>
  <c r="AA152" i="84"/>
  <c r="AB152" i="84"/>
  <c r="AC152" i="84"/>
  <c r="B140" i="84"/>
  <c r="C140" i="84"/>
  <c r="D140" i="84"/>
  <c r="E140" i="84"/>
  <c r="F140" i="84"/>
  <c r="G140" i="84"/>
  <c r="H140" i="84"/>
  <c r="I140" i="84"/>
  <c r="K140" i="84"/>
  <c r="L140" i="84"/>
  <c r="M140" i="84"/>
  <c r="N140" i="84"/>
  <c r="O140" i="84"/>
  <c r="P140" i="84"/>
  <c r="Q140" i="84"/>
  <c r="R140" i="84"/>
  <c r="S140" i="84"/>
  <c r="U140" i="84"/>
  <c r="V140" i="84"/>
  <c r="W140" i="84"/>
  <c r="X140" i="84"/>
  <c r="Y140" i="84"/>
  <c r="Z140" i="84"/>
  <c r="AA140" i="84"/>
  <c r="AB140" i="84"/>
  <c r="AC140" i="84"/>
  <c r="B153" i="84"/>
  <c r="C153" i="84"/>
  <c r="D153" i="84"/>
  <c r="E153" i="84"/>
  <c r="F153" i="84"/>
  <c r="G153" i="84"/>
  <c r="H153" i="84"/>
  <c r="I153" i="84"/>
  <c r="K153" i="84"/>
  <c r="L153" i="84"/>
  <c r="M153" i="84"/>
  <c r="N153" i="84"/>
  <c r="O153" i="84"/>
  <c r="P153" i="84"/>
  <c r="Q153" i="84"/>
  <c r="R153" i="84"/>
  <c r="S153" i="84"/>
  <c r="T153" i="84"/>
  <c r="U153" i="84"/>
  <c r="V153" i="84"/>
  <c r="X153" i="84"/>
  <c r="Y153" i="84"/>
  <c r="Z153" i="84"/>
  <c r="AA153" i="84"/>
  <c r="AB153" i="84"/>
  <c r="AC153" i="84"/>
  <c r="A140" i="84"/>
  <c r="A153" i="84"/>
  <c r="A152" i="84"/>
  <c r="J124" i="86"/>
  <c r="J111" i="86"/>
  <c r="J123" i="86"/>
  <c r="J123" i="85"/>
  <c r="J110" i="85"/>
  <c r="J122" i="85"/>
  <c r="J124" i="82"/>
  <c r="J111" i="82"/>
  <c r="J123" i="82"/>
  <c r="J124" i="83"/>
  <c r="J111" i="83"/>
  <c r="J123" i="83"/>
  <c r="B151" i="84"/>
  <c r="C151" i="84"/>
  <c r="D151" i="84"/>
  <c r="E151" i="84"/>
  <c r="F151" i="84"/>
  <c r="G151" i="84"/>
  <c r="H151" i="84"/>
  <c r="I151" i="84"/>
  <c r="K151" i="84"/>
  <c r="L151" i="84"/>
  <c r="M151" i="84"/>
  <c r="N151" i="84"/>
  <c r="O151" i="84"/>
  <c r="P151" i="84"/>
  <c r="Q151" i="84"/>
  <c r="R151" i="84"/>
  <c r="S151" i="84"/>
  <c r="A151" i="84"/>
  <c r="T134" i="84"/>
  <c r="S134" i="84"/>
  <c r="B134" i="84"/>
  <c r="C134" i="84"/>
  <c r="D134" i="84"/>
  <c r="E134" i="84"/>
  <c r="F134" i="84"/>
  <c r="G134" i="84"/>
  <c r="H134" i="84"/>
  <c r="I134" i="84"/>
  <c r="K134" i="84"/>
  <c r="L134" i="84"/>
  <c r="M134" i="84"/>
  <c r="N134" i="84"/>
  <c r="O134" i="84"/>
  <c r="P134" i="84"/>
  <c r="Q134" i="84"/>
  <c r="R134" i="84"/>
  <c r="U134" i="84"/>
  <c r="V134" i="84"/>
  <c r="W134" i="84"/>
  <c r="X134" i="84"/>
  <c r="Y134" i="84"/>
  <c r="Z134" i="84"/>
  <c r="AA134" i="84"/>
  <c r="AB134" i="84"/>
  <c r="AC134" i="84"/>
  <c r="A134" i="84"/>
  <c r="S77" i="84"/>
  <c r="S133" i="84"/>
  <c r="B77" i="84"/>
  <c r="C77" i="84"/>
  <c r="D77" i="84"/>
  <c r="E77" i="84"/>
  <c r="F77" i="84"/>
  <c r="G77" i="84"/>
  <c r="H77" i="84"/>
  <c r="I77" i="84"/>
  <c r="K77" i="84"/>
  <c r="L77" i="84"/>
  <c r="M77" i="84"/>
  <c r="N77" i="84"/>
  <c r="P77" i="84"/>
  <c r="Q77" i="84"/>
  <c r="R77" i="84"/>
  <c r="T77" i="84"/>
  <c r="U77" i="84"/>
  <c r="V77" i="84"/>
  <c r="W77" i="84"/>
  <c r="X77" i="84"/>
  <c r="Y77" i="84"/>
  <c r="Z77" i="84"/>
  <c r="AA77" i="84"/>
  <c r="AB77" i="84"/>
  <c r="AC77" i="84"/>
  <c r="B133" i="84"/>
  <c r="C133" i="84"/>
  <c r="D133" i="84"/>
  <c r="E133" i="84"/>
  <c r="F133" i="84"/>
  <c r="G133" i="84"/>
  <c r="H133" i="84"/>
  <c r="I133" i="84"/>
  <c r="K133" i="84"/>
  <c r="L133" i="84"/>
  <c r="M133" i="84"/>
  <c r="N133" i="84"/>
  <c r="O133" i="84"/>
  <c r="P133" i="84"/>
  <c r="Q133" i="84"/>
  <c r="R133" i="84"/>
  <c r="T133" i="84"/>
  <c r="U133" i="84"/>
  <c r="V133" i="84"/>
  <c r="W133" i="84"/>
  <c r="X133" i="84"/>
  <c r="Y133" i="84"/>
  <c r="Z133" i="84"/>
  <c r="AA133" i="84"/>
  <c r="AB133" i="84"/>
  <c r="AC133" i="84"/>
  <c r="A133" i="84"/>
  <c r="A77" i="84"/>
  <c r="S76" i="84"/>
  <c r="S132" i="84"/>
  <c r="B76" i="84"/>
  <c r="C76" i="84"/>
  <c r="D76" i="84"/>
  <c r="E76" i="84"/>
  <c r="F76" i="84"/>
  <c r="G76" i="84"/>
  <c r="H76" i="84"/>
  <c r="I76" i="84"/>
  <c r="K76" i="84"/>
  <c r="L76" i="84"/>
  <c r="M76" i="84"/>
  <c r="N76" i="84"/>
  <c r="P76" i="84"/>
  <c r="Q76" i="84"/>
  <c r="R76" i="84"/>
  <c r="T76" i="84"/>
  <c r="U76" i="84"/>
  <c r="V76" i="84"/>
  <c r="W76" i="84"/>
  <c r="X76" i="84"/>
  <c r="Y76" i="84"/>
  <c r="Z76" i="84"/>
  <c r="AA76" i="84"/>
  <c r="AB76" i="84"/>
  <c r="AC76" i="84"/>
  <c r="B132" i="84"/>
  <c r="C132" i="84"/>
  <c r="D132" i="84"/>
  <c r="E132" i="84"/>
  <c r="F132" i="84"/>
  <c r="G132" i="84"/>
  <c r="H132" i="84"/>
  <c r="I132" i="84"/>
  <c r="K132" i="84"/>
  <c r="L132" i="84"/>
  <c r="M132" i="84"/>
  <c r="N132" i="84"/>
  <c r="O132" i="84"/>
  <c r="P132" i="84"/>
  <c r="Q132" i="84"/>
  <c r="R132" i="84"/>
  <c r="T132" i="84"/>
  <c r="U132" i="84"/>
  <c r="V132" i="84"/>
  <c r="W132" i="84"/>
  <c r="X132" i="84"/>
  <c r="Y132" i="84"/>
  <c r="Z132" i="84"/>
  <c r="AA132" i="84"/>
  <c r="AB132" i="84"/>
  <c r="AC132" i="84"/>
  <c r="A132" i="84"/>
  <c r="A76" i="84"/>
  <c r="S81" i="84"/>
  <c r="AC81" i="84"/>
  <c r="AB81" i="84"/>
  <c r="AA81" i="84"/>
  <c r="Z81" i="84"/>
  <c r="Y81" i="84"/>
  <c r="X81" i="84"/>
  <c r="W81" i="84"/>
  <c r="V81" i="84"/>
  <c r="U81" i="84"/>
  <c r="T81" i="84"/>
  <c r="R81" i="84"/>
  <c r="Q81" i="84"/>
  <c r="P81" i="84"/>
  <c r="N81" i="84"/>
  <c r="M81" i="84"/>
  <c r="L81" i="84"/>
  <c r="K81" i="84"/>
  <c r="I81" i="84"/>
  <c r="H81" i="84"/>
  <c r="G81" i="84"/>
  <c r="F81" i="84"/>
  <c r="E81" i="84"/>
  <c r="D81" i="84"/>
  <c r="C81" i="84"/>
  <c r="B81" i="84"/>
  <c r="AC124" i="84"/>
  <c r="AB124" i="84"/>
  <c r="AA124" i="84"/>
  <c r="Z124" i="84"/>
  <c r="Y124" i="84"/>
  <c r="X124" i="84"/>
  <c r="W124" i="84"/>
  <c r="V124" i="84"/>
  <c r="U124" i="84"/>
  <c r="T124" i="84"/>
  <c r="O124" i="84"/>
  <c r="N124" i="84"/>
  <c r="M124" i="84"/>
  <c r="L124" i="84"/>
  <c r="K124" i="84"/>
  <c r="I124" i="84"/>
  <c r="H124" i="84"/>
  <c r="G124" i="84"/>
  <c r="F124" i="84"/>
  <c r="E124" i="84"/>
  <c r="D124" i="84"/>
  <c r="C124" i="84"/>
  <c r="B124" i="84"/>
  <c r="A81" i="84"/>
  <c r="A124" i="84"/>
  <c r="J57" i="86"/>
  <c r="J95" i="86"/>
  <c r="J56" i="85"/>
  <c r="J94" i="85"/>
  <c r="J57" i="82"/>
  <c r="J95" i="82"/>
  <c r="J57" i="83"/>
  <c r="J95" i="83"/>
  <c r="R123" i="84"/>
  <c r="B123" i="84"/>
  <c r="C123" i="84"/>
  <c r="D123" i="84"/>
  <c r="E123" i="84"/>
  <c r="F123" i="84"/>
  <c r="G123" i="84"/>
  <c r="H123" i="84"/>
  <c r="I123" i="84"/>
  <c r="K123" i="84"/>
  <c r="L123" i="84"/>
  <c r="M123" i="84"/>
  <c r="N123" i="84"/>
  <c r="O123" i="84"/>
  <c r="T123" i="84"/>
  <c r="U123" i="84"/>
  <c r="V123" i="84"/>
  <c r="W123" i="84"/>
  <c r="X123" i="84"/>
  <c r="Y123" i="84"/>
  <c r="Z123" i="84"/>
  <c r="AA123" i="84"/>
  <c r="AB123" i="84"/>
  <c r="AC123" i="84"/>
  <c r="A123" i="84"/>
  <c r="Q115" i="84"/>
  <c r="P115" i="84"/>
  <c r="P82" i="84"/>
  <c r="J166" i="84" l="1"/>
  <c r="J174" i="84"/>
  <c r="J81" i="84"/>
  <c r="J101" i="84"/>
  <c r="J100" i="84"/>
  <c r="J103" i="84"/>
  <c r="J102" i="84"/>
  <c r="J105" i="84"/>
  <c r="J104" i="84"/>
  <c r="J107" i="84"/>
  <c r="J106" i="84"/>
  <c r="J109" i="84"/>
  <c r="J108" i="84"/>
  <c r="J171" i="84"/>
  <c r="J154" i="84"/>
  <c r="J132" i="84"/>
  <c r="J76" i="84"/>
  <c r="J133" i="84"/>
  <c r="J77" i="84"/>
  <c r="J134" i="84"/>
  <c r="J123" i="84"/>
  <c r="J124" i="84"/>
  <c r="J151" i="84"/>
  <c r="J153" i="84"/>
  <c r="J140" i="84"/>
  <c r="J152" i="84"/>
  <c r="J172" i="84"/>
  <c r="J170" i="84"/>
  <c r="J142" i="84"/>
  <c r="J141" i="84"/>
  <c r="J144" i="84"/>
  <c r="J143" i="84"/>
  <c r="J146" i="84"/>
  <c r="J145" i="84"/>
  <c r="J148" i="84"/>
  <c r="J147" i="84"/>
  <c r="J150" i="84"/>
  <c r="J149" i="84"/>
  <c r="B82" i="84"/>
  <c r="C82" i="84"/>
  <c r="D82" i="84"/>
  <c r="E82" i="84"/>
  <c r="F82" i="84"/>
  <c r="G82" i="84"/>
  <c r="H82" i="84"/>
  <c r="I82" i="84"/>
  <c r="K82" i="84"/>
  <c r="L82" i="84"/>
  <c r="M82" i="84"/>
  <c r="N82" i="84"/>
  <c r="Q82" i="84"/>
  <c r="R82" i="84"/>
  <c r="S82" i="84"/>
  <c r="T82" i="84"/>
  <c r="U82" i="84"/>
  <c r="V82" i="84"/>
  <c r="W82" i="84"/>
  <c r="X82" i="84"/>
  <c r="Y82" i="84"/>
  <c r="Z82" i="84"/>
  <c r="AA82" i="84"/>
  <c r="AB82" i="84"/>
  <c r="AC82" i="84"/>
  <c r="B99" i="84"/>
  <c r="C99" i="84"/>
  <c r="D99" i="84"/>
  <c r="E99" i="84"/>
  <c r="F99" i="84"/>
  <c r="G99" i="84"/>
  <c r="H99" i="84"/>
  <c r="I99" i="84"/>
  <c r="K99" i="84"/>
  <c r="L99" i="84"/>
  <c r="M99" i="84"/>
  <c r="N99" i="84"/>
  <c r="O99" i="84"/>
  <c r="R99" i="84"/>
  <c r="S99" i="84"/>
  <c r="T99" i="84"/>
  <c r="U99" i="84"/>
  <c r="V99" i="84"/>
  <c r="W99" i="84"/>
  <c r="X99" i="84"/>
  <c r="Y99" i="84"/>
  <c r="Z99" i="84"/>
  <c r="AA99" i="84"/>
  <c r="AB99" i="84"/>
  <c r="AC99" i="84"/>
  <c r="B115" i="84"/>
  <c r="C115" i="84"/>
  <c r="D115" i="84"/>
  <c r="E115" i="84"/>
  <c r="F115" i="84"/>
  <c r="G115" i="84"/>
  <c r="H115" i="84"/>
  <c r="I115" i="84"/>
  <c r="K115" i="84"/>
  <c r="L115" i="84"/>
  <c r="M115" i="84"/>
  <c r="N115" i="84"/>
  <c r="O115" i="84"/>
  <c r="R115" i="84"/>
  <c r="S115" i="84"/>
  <c r="T115" i="84"/>
  <c r="U115" i="84"/>
  <c r="V115" i="84"/>
  <c r="W115" i="84"/>
  <c r="X115" i="84"/>
  <c r="Y115" i="84"/>
  <c r="Z115" i="84"/>
  <c r="AA115" i="84"/>
  <c r="AB115" i="84"/>
  <c r="AC115" i="84"/>
  <c r="A99" i="84"/>
  <c r="A115" i="84"/>
  <c r="A82" i="84"/>
  <c r="J89" i="86"/>
  <c r="J73" i="86"/>
  <c r="J58" i="86"/>
  <c r="J88" i="85"/>
  <c r="J72" i="85"/>
  <c r="J57" i="85"/>
  <c r="J89" i="82"/>
  <c r="J73" i="82"/>
  <c r="J58" i="82"/>
  <c r="J89" i="83"/>
  <c r="J73" i="83"/>
  <c r="J58" i="83"/>
  <c r="B98" i="84"/>
  <c r="C98" i="84"/>
  <c r="D98" i="84"/>
  <c r="E98" i="84"/>
  <c r="F98" i="84"/>
  <c r="G98" i="84"/>
  <c r="H98" i="84"/>
  <c r="I98" i="84"/>
  <c r="K98" i="84"/>
  <c r="L98" i="84"/>
  <c r="M98" i="84"/>
  <c r="N98" i="84"/>
  <c r="O98" i="84"/>
  <c r="Q98" i="84"/>
  <c r="R98" i="84"/>
  <c r="S98" i="84"/>
  <c r="T98" i="84"/>
  <c r="U98" i="84"/>
  <c r="V98" i="84"/>
  <c r="W98" i="84"/>
  <c r="X98" i="84"/>
  <c r="Y98" i="84"/>
  <c r="Z98" i="84"/>
  <c r="AA98" i="84"/>
  <c r="AB98" i="84"/>
  <c r="AC98" i="84"/>
  <c r="B79" i="84"/>
  <c r="C79" i="84"/>
  <c r="D79" i="84"/>
  <c r="E79" i="84"/>
  <c r="F79" i="84"/>
  <c r="G79" i="84"/>
  <c r="H79" i="84"/>
  <c r="I79" i="84"/>
  <c r="K79" i="84"/>
  <c r="L79" i="84"/>
  <c r="M79" i="84"/>
  <c r="N79" i="84"/>
  <c r="Q79" i="84"/>
  <c r="R79" i="84"/>
  <c r="S79" i="84"/>
  <c r="T79" i="84"/>
  <c r="U79" i="84"/>
  <c r="V79" i="84"/>
  <c r="W79" i="84"/>
  <c r="X79" i="84"/>
  <c r="Y79" i="84"/>
  <c r="Z79" i="84"/>
  <c r="AA79" i="84"/>
  <c r="AB79" i="84"/>
  <c r="AC79" i="84"/>
  <c r="A79" i="84"/>
  <c r="A98" i="84"/>
  <c r="P97" i="84"/>
  <c r="P80" i="84"/>
  <c r="B80" i="84"/>
  <c r="C80" i="84"/>
  <c r="D80" i="84"/>
  <c r="E80" i="84"/>
  <c r="F80" i="84"/>
  <c r="G80" i="84"/>
  <c r="H80" i="84"/>
  <c r="I80" i="84"/>
  <c r="K80" i="84"/>
  <c r="L80" i="84"/>
  <c r="M80" i="84"/>
  <c r="N80" i="84"/>
  <c r="Q80" i="84"/>
  <c r="R80" i="84"/>
  <c r="S80" i="84"/>
  <c r="T80" i="84"/>
  <c r="U80" i="84"/>
  <c r="V80" i="84"/>
  <c r="W80" i="84"/>
  <c r="X80" i="84"/>
  <c r="Y80" i="84"/>
  <c r="Z80" i="84"/>
  <c r="AA80" i="84"/>
  <c r="AB80" i="84"/>
  <c r="AC80" i="84"/>
  <c r="B97" i="84"/>
  <c r="C97" i="84"/>
  <c r="D97" i="84"/>
  <c r="E97" i="84"/>
  <c r="F97" i="84"/>
  <c r="G97" i="84"/>
  <c r="H97" i="84"/>
  <c r="I97" i="84"/>
  <c r="K97" i="84"/>
  <c r="L97" i="84"/>
  <c r="M97" i="84"/>
  <c r="N97" i="84"/>
  <c r="O97" i="84"/>
  <c r="Q97" i="84"/>
  <c r="R97" i="84"/>
  <c r="S97" i="84"/>
  <c r="T97" i="84"/>
  <c r="U97" i="84"/>
  <c r="V97" i="84"/>
  <c r="W97" i="84"/>
  <c r="X97" i="84"/>
  <c r="Y97" i="84"/>
  <c r="Z97" i="84"/>
  <c r="AA97" i="84"/>
  <c r="AB97" i="84"/>
  <c r="AC97" i="84"/>
  <c r="A97" i="84"/>
  <c r="A80" i="84"/>
  <c r="J71" i="86"/>
  <c r="J56" i="86"/>
  <c r="J70" i="85"/>
  <c r="J55" i="85"/>
  <c r="J71" i="82"/>
  <c r="J56" i="82"/>
  <c r="J71" i="83"/>
  <c r="J56" i="83"/>
  <c r="P78" i="84"/>
  <c r="P95" i="84"/>
  <c r="P96" i="84"/>
  <c r="P94" i="84"/>
  <c r="B96" i="84"/>
  <c r="C96" i="84"/>
  <c r="D96" i="84"/>
  <c r="E96" i="84"/>
  <c r="F96" i="84"/>
  <c r="G96" i="84"/>
  <c r="H96" i="84"/>
  <c r="I96" i="84"/>
  <c r="K96" i="84"/>
  <c r="L96" i="84"/>
  <c r="M96" i="84"/>
  <c r="N96" i="84"/>
  <c r="O96" i="84"/>
  <c r="Q96" i="84"/>
  <c r="R96" i="84"/>
  <c r="S96" i="84"/>
  <c r="T96" i="84"/>
  <c r="U96" i="84"/>
  <c r="V96" i="84"/>
  <c r="W96" i="84"/>
  <c r="X96" i="84"/>
  <c r="Y96" i="84"/>
  <c r="Z96" i="84"/>
  <c r="AA96" i="84"/>
  <c r="AB96" i="84"/>
  <c r="AC96" i="84"/>
  <c r="A96" i="84"/>
  <c r="B78" i="84"/>
  <c r="C78" i="84"/>
  <c r="D78" i="84"/>
  <c r="E78" i="84"/>
  <c r="F78" i="84"/>
  <c r="G78" i="84"/>
  <c r="H78" i="84"/>
  <c r="I78" i="84"/>
  <c r="K78" i="84"/>
  <c r="L78" i="84"/>
  <c r="M78" i="84"/>
  <c r="N78" i="84"/>
  <c r="Q78" i="84"/>
  <c r="R78" i="84"/>
  <c r="S78" i="84"/>
  <c r="T78" i="84"/>
  <c r="U78" i="84"/>
  <c r="V78" i="84"/>
  <c r="W78" i="84"/>
  <c r="X78" i="84"/>
  <c r="Y78" i="84"/>
  <c r="Z78" i="84"/>
  <c r="AA78" i="84"/>
  <c r="AB78" i="84"/>
  <c r="AC78" i="84"/>
  <c r="B95" i="84"/>
  <c r="C95" i="84"/>
  <c r="D95" i="84"/>
  <c r="E95" i="84"/>
  <c r="F95" i="84"/>
  <c r="G95" i="84"/>
  <c r="H95" i="84"/>
  <c r="I95" i="84"/>
  <c r="K95" i="84"/>
  <c r="L95" i="84"/>
  <c r="M95" i="84"/>
  <c r="N95" i="84"/>
  <c r="O95" i="84"/>
  <c r="Q95" i="84"/>
  <c r="R95" i="84"/>
  <c r="S95" i="84"/>
  <c r="T95" i="84"/>
  <c r="U95" i="84"/>
  <c r="V95" i="84"/>
  <c r="W95" i="84"/>
  <c r="X95" i="84"/>
  <c r="Y95" i="84"/>
  <c r="Z95" i="84"/>
  <c r="AA95" i="84"/>
  <c r="AB95" i="84"/>
  <c r="AC95" i="84"/>
  <c r="A95" i="84"/>
  <c r="A78" i="84"/>
  <c r="AC94" i="84"/>
  <c r="AB94" i="84"/>
  <c r="AA94" i="84"/>
  <c r="Z94" i="84"/>
  <c r="Y94" i="84"/>
  <c r="X94" i="84"/>
  <c r="W94" i="84"/>
  <c r="V94" i="84"/>
  <c r="U94" i="84"/>
  <c r="T94" i="84"/>
  <c r="S94" i="84"/>
  <c r="R94" i="84"/>
  <c r="Q94" i="84"/>
  <c r="O94" i="84"/>
  <c r="N94" i="84"/>
  <c r="M94" i="84"/>
  <c r="L94" i="84"/>
  <c r="K94" i="84"/>
  <c r="I94" i="84"/>
  <c r="H94" i="84"/>
  <c r="G94" i="84"/>
  <c r="F94" i="84"/>
  <c r="E94" i="84"/>
  <c r="D94" i="84"/>
  <c r="C94" i="84"/>
  <c r="B94" i="84"/>
  <c r="A94" i="84"/>
  <c r="B74" i="84"/>
  <c r="C74" i="84"/>
  <c r="D74" i="84"/>
  <c r="E74" i="84"/>
  <c r="F74" i="84"/>
  <c r="G74" i="84"/>
  <c r="H74" i="84"/>
  <c r="I74" i="84"/>
  <c r="K74" i="84"/>
  <c r="L74" i="84"/>
  <c r="M74" i="84"/>
  <c r="N74" i="84"/>
  <c r="O74" i="84"/>
  <c r="P74" i="84"/>
  <c r="Q74" i="84"/>
  <c r="R74" i="84"/>
  <c r="S74" i="84"/>
  <c r="T74" i="84"/>
  <c r="U74" i="84"/>
  <c r="V74" i="84"/>
  <c r="W74" i="84"/>
  <c r="X74" i="84"/>
  <c r="Y74" i="84"/>
  <c r="Z74" i="84"/>
  <c r="AA74" i="84"/>
  <c r="AB74" i="84"/>
  <c r="AC74" i="84"/>
  <c r="B93" i="84"/>
  <c r="C93" i="84"/>
  <c r="D93" i="84"/>
  <c r="E93" i="84"/>
  <c r="F93" i="84"/>
  <c r="G93" i="84"/>
  <c r="H93" i="84"/>
  <c r="I93" i="84"/>
  <c r="K93" i="84"/>
  <c r="L93" i="84"/>
  <c r="M93" i="84"/>
  <c r="N93" i="84"/>
  <c r="O93" i="84"/>
  <c r="P93" i="84"/>
  <c r="Q93" i="84"/>
  <c r="R93" i="84"/>
  <c r="S93" i="84"/>
  <c r="T93" i="84"/>
  <c r="U93" i="84"/>
  <c r="V93" i="84"/>
  <c r="W93" i="84"/>
  <c r="X93" i="84"/>
  <c r="Y93" i="84"/>
  <c r="Z93" i="84"/>
  <c r="AA93" i="84"/>
  <c r="AB93" i="84"/>
  <c r="AC93" i="84"/>
  <c r="B163" i="84"/>
  <c r="C163" i="84"/>
  <c r="D163" i="84"/>
  <c r="E163" i="84"/>
  <c r="F163" i="84"/>
  <c r="G163" i="84"/>
  <c r="H163" i="84"/>
  <c r="I163" i="84"/>
  <c r="K163" i="84"/>
  <c r="L163" i="84"/>
  <c r="M163" i="84"/>
  <c r="N163" i="84"/>
  <c r="O163" i="84"/>
  <c r="P163" i="84"/>
  <c r="Q163" i="84"/>
  <c r="R163" i="84"/>
  <c r="S163" i="84"/>
  <c r="T163" i="84"/>
  <c r="U163" i="84"/>
  <c r="V163" i="84"/>
  <c r="W163" i="84"/>
  <c r="X163" i="84"/>
  <c r="Z163" i="84"/>
  <c r="AA163" i="84"/>
  <c r="AB163" i="84"/>
  <c r="AC163" i="84"/>
  <c r="A93" i="84"/>
  <c r="A163" i="84"/>
  <c r="A74" i="84"/>
  <c r="P92" i="84"/>
  <c r="P91" i="84"/>
  <c r="B91" i="84"/>
  <c r="C91" i="84"/>
  <c r="D91" i="84"/>
  <c r="E91" i="84"/>
  <c r="F91" i="84"/>
  <c r="G91" i="84"/>
  <c r="H91" i="84"/>
  <c r="I91" i="84"/>
  <c r="K91" i="84"/>
  <c r="L91" i="84"/>
  <c r="M91" i="84"/>
  <c r="N91" i="84"/>
  <c r="O91" i="84"/>
  <c r="Q91" i="84"/>
  <c r="R91" i="84"/>
  <c r="S91" i="84"/>
  <c r="T91" i="84"/>
  <c r="U91" i="84"/>
  <c r="V91" i="84"/>
  <c r="W91" i="84"/>
  <c r="X91" i="84"/>
  <c r="Y91" i="84"/>
  <c r="Z91" i="84"/>
  <c r="AA91" i="84"/>
  <c r="AB91" i="84"/>
  <c r="AC91" i="84"/>
  <c r="A91" i="84"/>
  <c r="B92" i="84"/>
  <c r="C92" i="84"/>
  <c r="D92" i="84"/>
  <c r="E92" i="84"/>
  <c r="F92" i="84"/>
  <c r="G92" i="84"/>
  <c r="H92" i="84"/>
  <c r="I92" i="84"/>
  <c r="K92" i="84"/>
  <c r="L92" i="84"/>
  <c r="M92" i="84"/>
  <c r="N92" i="84"/>
  <c r="O92" i="84"/>
  <c r="Q92" i="84"/>
  <c r="R92" i="84"/>
  <c r="S92" i="84"/>
  <c r="T92" i="84"/>
  <c r="U92" i="84"/>
  <c r="V92" i="84"/>
  <c r="W92" i="84"/>
  <c r="X92" i="84"/>
  <c r="Y92" i="84"/>
  <c r="Z92" i="84"/>
  <c r="AA92" i="84"/>
  <c r="AB92" i="84"/>
  <c r="AC92" i="84"/>
  <c r="A92" i="84"/>
  <c r="Q51" i="84"/>
  <c r="R51" i="84"/>
  <c r="S51" i="84"/>
  <c r="T51" i="84"/>
  <c r="U51" i="84"/>
  <c r="V51" i="84"/>
  <c r="W51" i="84"/>
  <c r="X51" i="84"/>
  <c r="Y51" i="84"/>
  <c r="Z51" i="84"/>
  <c r="AA51" i="84"/>
  <c r="AB51" i="84"/>
  <c r="AC51" i="84"/>
  <c r="Q52" i="84"/>
  <c r="R52" i="84"/>
  <c r="S52" i="84"/>
  <c r="T52" i="84"/>
  <c r="U52" i="84"/>
  <c r="V52" i="84"/>
  <c r="W52" i="84"/>
  <c r="X52" i="84"/>
  <c r="Y52" i="84"/>
  <c r="Z52" i="84"/>
  <c r="AA52" i="84"/>
  <c r="AB52" i="84"/>
  <c r="AC52" i="84"/>
  <c r="Q63" i="84"/>
  <c r="R63" i="84"/>
  <c r="S63" i="84"/>
  <c r="T63" i="84"/>
  <c r="U63" i="84"/>
  <c r="V63" i="84"/>
  <c r="W63" i="84"/>
  <c r="X63" i="84"/>
  <c r="Y63" i="84"/>
  <c r="Z63" i="84"/>
  <c r="AA63" i="84"/>
  <c r="AB63" i="84"/>
  <c r="AC63" i="84"/>
  <c r="Q64" i="84"/>
  <c r="R64" i="84"/>
  <c r="S64" i="84"/>
  <c r="T64" i="84"/>
  <c r="U64" i="84"/>
  <c r="V64" i="84"/>
  <c r="W64" i="84"/>
  <c r="X64" i="84"/>
  <c r="Y64" i="84"/>
  <c r="Z64" i="84"/>
  <c r="AA64" i="84"/>
  <c r="AB64" i="84"/>
  <c r="AC64" i="84"/>
  <c r="Q53" i="84"/>
  <c r="R53" i="84"/>
  <c r="S53" i="84"/>
  <c r="T53" i="84"/>
  <c r="U53" i="84"/>
  <c r="V53" i="84"/>
  <c r="W53" i="84"/>
  <c r="X53" i="84"/>
  <c r="Y53" i="84"/>
  <c r="Z53" i="84"/>
  <c r="AA53" i="84"/>
  <c r="AB53" i="84"/>
  <c r="AC53" i="84"/>
  <c r="Q54" i="84"/>
  <c r="R54" i="84"/>
  <c r="S54" i="84"/>
  <c r="T54" i="84"/>
  <c r="U54" i="84"/>
  <c r="V54" i="84"/>
  <c r="W54" i="84"/>
  <c r="X54" i="84"/>
  <c r="Y54" i="84"/>
  <c r="Z54" i="84"/>
  <c r="AA54" i="84"/>
  <c r="AB54" i="84"/>
  <c r="AC54" i="84"/>
  <c r="Q65" i="84"/>
  <c r="R65" i="84"/>
  <c r="S65" i="84"/>
  <c r="T65" i="84"/>
  <c r="U65" i="84"/>
  <c r="V65" i="84"/>
  <c r="W65" i="84"/>
  <c r="X65" i="84"/>
  <c r="Y65" i="84"/>
  <c r="Z65" i="84"/>
  <c r="AA65" i="84"/>
  <c r="AB65" i="84"/>
  <c r="AC65" i="84"/>
  <c r="Q66" i="84"/>
  <c r="R66" i="84"/>
  <c r="S66" i="84"/>
  <c r="T66" i="84"/>
  <c r="U66" i="84"/>
  <c r="V66" i="84"/>
  <c r="W66" i="84"/>
  <c r="X66" i="84"/>
  <c r="Y66" i="84"/>
  <c r="Z66" i="84"/>
  <c r="AA66" i="84"/>
  <c r="AB66" i="84"/>
  <c r="AC66" i="84"/>
  <c r="Q55" i="84"/>
  <c r="R55" i="84"/>
  <c r="S55" i="84"/>
  <c r="T55" i="84"/>
  <c r="U55" i="84"/>
  <c r="V55" i="84"/>
  <c r="W55" i="84"/>
  <c r="X55" i="84"/>
  <c r="Y55" i="84"/>
  <c r="Z55" i="84"/>
  <c r="AA55" i="84"/>
  <c r="AB55" i="84"/>
  <c r="AC55" i="84"/>
  <c r="Q56" i="84"/>
  <c r="R56" i="84"/>
  <c r="S56" i="84"/>
  <c r="T56" i="84"/>
  <c r="U56" i="84"/>
  <c r="V56" i="84"/>
  <c r="W56" i="84"/>
  <c r="X56" i="84"/>
  <c r="Y56" i="84"/>
  <c r="Z56" i="84"/>
  <c r="AA56" i="84"/>
  <c r="AB56" i="84"/>
  <c r="AC56" i="84"/>
  <c r="Q67" i="84"/>
  <c r="R67" i="84"/>
  <c r="S67" i="84"/>
  <c r="T67" i="84"/>
  <c r="U67" i="84"/>
  <c r="V67" i="84"/>
  <c r="W67" i="84"/>
  <c r="X67" i="84"/>
  <c r="Y67" i="84"/>
  <c r="Z67" i="84"/>
  <c r="AA67" i="84"/>
  <c r="AB67" i="84"/>
  <c r="AC67" i="84"/>
  <c r="Q68" i="84"/>
  <c r="R68" i="84"/>
  <c r="S68" i="84"/>
  <c r="T68" i="84"/>
  <c r="U68" i="84"/>
  <c r="V68" i="84"/>
  <c r="W68" i="84"/>
  <c r="X68" i="84"/>
  <c r="Y68" i="84"/>
  <c r="Z68" i="84"/>
  <c r="AA68" i="84"/>
  <c r="AB68" i="84"/>
  <c r="AC68" i="84"/>
  <c r="Q57" i="84"/>
  <c r="R57" i="84"/>
  <c r="S57" i="84"/>
  <c r="T57" i="84"/>
  <c r="U57" i="84"/>
  <c r="V57" i="84"/>
  <c r="W57" i="84"/>
  <c r="X57" i="84"/>
  <c r="Y57" i="84"/>
  <c r="Z57" i="84"/>
  <c r="AA57" i="84"/>
  <c r="AB57" i="84"/>
  <c r="AC57" i="84"/>
  <c r="Q58" i="84"/>
  <c r="R58" i="84"/>
  <c r="S58" i="84"/>
  <c r="T58" i="84"/>
  <c r="U58" i="84"/>
  <c r="V58" i="84"/>
  <c r="W58" i="84"/>
  <c r="X58" i="84"/>
  <c r="Y58" i="84"/>
  <c r="Z58" i="84"/>
  <c r="AA58" i="84"/>
  <c r="AB58" i="84"/>
  <c r="AC58" i="84"/>
  <c r="Q69" i="84"/>
  <c r="R69" i="84"/>
  <c r="S69" i="84"/>
  <c r="T69" i="84"/>
  <c r="U69" i="84"/>
  <c r="V69" i="84"/>
  <c r="W69" i="84"/>
  <c r="X69" i="84"/>
  <c r="Y69" i="84"/>
  <c r="Z69" i="84"/>
  <c r="AA69" i="84"/>
  <c r="AB69" i="84"/>
  <c r="AC69" i="84"/>
  <c r="Q70" i="84"/>
  <c r="R70" i="84"/>
  <c r="S70" i="84"/>
  <c r="T70" i="84"/>
  <c r="U70" i="84"/>
  <c r="V70" i="84"/>
  <c r="W70" i="84"/>
  <c r="X70" i="84"/>
  <c r="Y70" i="84"/>
  <c r="Z70" i="84"/>
  <c r="AA70" i="84"/>
  <c r="AB70" i="84"/>
  <c r="AC70" i="84"/>
  <c r="Q59" i="84"/>
  <c r="R59" i="84"/>
  <c r="S59" i="84"/>
  <c r="T59" i="84"/>
  <c r="U59" i="84"/>
  <c r="V59" i="84"/>
  <c r="W59" i="84"/>
  <c r="X59" i="84"/>
  <c r="Y59" i="84"/>
  <c r="Z59" i="84"/>
  <c r="AA59" i="84"/>
  <c r="AB59" i="84"/>
  <c r="AC59" i="84"/>
  <c r="Q60" i="84"/>
  <c r="R60" i="84"/>
  <c r="S60" i="84"/>
  <c r="T60" i="84"/>
  <c r="U60" i="84"/>
  <c r="V60" i="84"/>
  <c r="W60" i="84"/>
  <c r="X60" i="84"/>
  <c r="Y60" i="84"/>
  <c r="Z60" i="84"/>
  <c r="AA60" i="84"/>
  <c r="AB60" i="84"/>
  <c r="AC60" i="84"/>
  <c r="Q71" i="84"/>
  <c r="R71" i="84"/>
  <c r="S71" i="84"/>
  <c r="T71" i="84"/>
  <c r="U71" i="84"/>
  <c r="V71" i="84"/>
  <c r="W71" i="84"/>
  <c r="X71" i="84"/>
  <c r="Y71" i="84"/>
  <c r="Z71" i="84"/>
  <c r="AA71" i="84"/>
  <c r="AB71" i="84"/>
  <c r="AC71" i="84"/>
  <c r="Q72" i="84"/>
  <c r="R72" i="84"/>
  <c r="S72" i="84"/>
  <c r="T72" i="84"/>
  <c r="U72" i="84"/>
  <c r="V72" i="84"/>
  <c r="W72" i="84"/>
  <c r="X72" i="84"/>
  <c r="Y72" i="84"/>
  <c r="Z72" i="84"/>
  <c r="AA72" i="84"/>
  <c r="AB72" i="84"/>
  <c r="AC72" i="84"/>
  <c r="P52" i="84"/>
  <c r="P63" i="84"/>
  <c r="P64" i="84"/>
  <c r="P53" i="84"/>
  <c r="P54" i="84"/>
  <c r="P65" i="84"/>
  <c r="P66" i="84"/>
  <c r="P55" i="84"/>
  <c r="P56" i="84"/>
  <c r="P67" i="84"/>
  <c r="P68" i="84"/>
  <c r="P57" i="84"/>
  <c r="P58" i="84"/>
  <c r="P69" i="84"/>
  <c r="P70" i="84"/>
  <c r="P59" i="84"/>
  <c r="P60" i="84"/>
  <c r="P71" i="84"/>
  <c r="P72" i="84"/>
  <c r="P51" i="84"/>
  <c r="B59" i="84"/>
  <c r="C59" i="84"/>
  <c r="D59" i="84"/>
  <c r="E59" i="84"/>
  <c r="F59" i="84"/>
  <c r="G59" i="84"/>
  <c r="H59" i="84"/>
  <c r="I59" i="84"/>
  <c r="K59" i="84"/>
  <c r="L59" i="84"/>
  <c r="M59" i="84"/>
  <c r="N59" i="84"/>
  <c r="O59" i="84"/>
  <c r="B60" i="84"/>
  <c r="C60" i="84"/>
  <c r="D60" i="84"/>
  <c r="E60" i="84"/>
  <c r="F60" i="84"/>
  <c r="G60" i="84"/>
  <c r="H60" i="84"/>
  <c r="I60" i="84"/>
  <c r="K60" i="84"/>
  <c r="L60" i="84"/>
  <c r="M60" i="84"/>
  <c r="N60" i="84"/>
  <c r="O60" i="84"/>
  <c r="B71" i="84"/>
  <c r="C71" i="84"/>
  <c r="D71" i="84"/>
  <c r="E71" i="84"/>
  <c r="F71" i="84"/>
  <c r="G71" i="84"/>
  <c r="H71" i="84"/>
  <c r="I71" i="84"/>
  <c r="K71" i="84"/>
  <c r="L71" i="84"/>
  <c r="M71" i="84"/>
  <c r="N71" i="84"/>
  <c r="O71" i="84"/>
  <c r="B72" i="84"/>
  <c r="C72" i="84"/>
  <c r="D72" i="84"/>
  <c r="E72" i="84"/>
  <c r="F72" i="84"/>
  <c r="G72" i="84"/>
  <c r="H72" i="84"/>
  <c r="I72" i="84"/>
  <c r="K72" i="84"/>
  <c r="L72" i="84"/>
  <c r="M72" i="84"/>
  <c r="N72" i="84"/>
  <c r="O72" i="84"/>
  <c r="A60" i="84"/>
  <c r="A71" i="84"/>
  <c r="A72" i="84"/>
  <c r="A59" i="84"/>
  <c r="B57" i="84"/>
  <c r="C57" i="84"/>
  <c r="D57" i="84"/>
  <c r="E57" i="84"/>
  <c r="F57" i="84"/>
  <c r="G57" i="84"/>
  <c r="H57" i="84"/>
  <c r="I57" i="84"/>
  <c r="K57" i="84"/>
  <c r="L57" i="84"/>
  <c r="M57" i="84"/>
  <c r="N57" i="84"/>
  <c r="O57" i="84"/>
  <c r="B58" i="84"/>
  <c r="C58" i="84"/>
  <c r="D58" i="84"/>
  <c r="E58" i="84"/>
  <c r="F58" i="84"/>
  <c r="G58" i="84"/>
  <c r="H58" i="84"/>
  <c r="I58" i="84"/>
  <c r="K58" i="84"/>
  <c r="L58" i="84"/>
  <c r="M58" i="84"/>
  <c r="N58" i="84"/>
  <c r="O58" i="84"/>
  <c r="B69" i="84"/>
  <c r="C69" i="84"/>
  <c r="D69" i="84"/>
  <c r="E69" i="84"/>
  <c r="F69" i="84"/>
  <c r="G69" i="84"/>
  <c r="H69" i="84"/>
  <c r="I69" i="84"/>
  <c r="K69" i="84"/>
  <c r="L69" i="84"/>
  <c r="M69" i="84"/>
  <c r="N69" i="84"/>
  <c r="O69" i="84"/>
  <c r="B70" i="84"/>
  <c r="C70" i="84"/>
  <c r="D70" i="84"/>
  <c r="E70" i="84"/>
  <c r="F70" i="84"/>
  <c r="G70" i="84"/>
  <c r="H70" i="84"/>
  <c r="I70" i="84"/>
  <c r="K70" i="84"/>
  <c r="L70" i="84"/>
  <c r="M70" i="84"/>
  <c r="N70" i="84"/>
  <c r="O70" i="84"/>
  <c r="A58" i="84"/>
  <c r="A69" i="84"/>
  <c r="A70" i="84"/>
  <c r="A57" i="84"/>
  <c r="B55" i="84"/>
  <c r="C55" i="84"/>
  <c r="D55" i="84"/>
  <c r="E55" i="84"/>
  <c r="F55" i="84"/>
  <c r="G55" i="84"/>
  <c r="H55" i="84"/>
  <c r="I55" i="84"/>
  <c r="K55" i="84"/>
  <c r="L55" i="84"/>
  <c r="M55" i="84"/>
  <c r="N55" i="84"/>
  <c r="O55" i="84"/>
  <c r="B56" i="84"/>
  <c r="C56" i="84"/>
  <c r="D56" i="84"/>
  <c r="E56" i="84"/>
  <c r="F56" i="84"/>
  <c r="G56" i="84"/>
  <c r="H56" i="84"/>
  <c r="I56" i="84"/>
  <c r="K56" i="84"/>
  <c r="L56" i="84"/>
  <c r="M56" i="84"/>
  <c r="N56" i="84"/>
  <c r="O56" i="84"/>
  <c r="B67" i="84"/>
  <c r="C67" i="84"/>
  <c r="D67" i="84"/>
  <c r="E67" i="84"/>
  <c r="F67" i="84"/>
  <c r="G67" i="84"/>
  <c r="H67" i="84"/>
  <c r="I67" i="84"/>
  <c r="K67" i="84"/>
  <c r="L67" i="84"/>
  <c r="M67" i="84"/>
  <c r="N67" i="84"/>
  <c r="O67" i="84"/>
  <c r="B68" i="84"/>
  <c r="C68" i="84"/>
  <c r="D68" i="84"/>
  <c r="E68" i="84"/>
  <c r="F68" i="84"/>
  <c r="G68" i="84"/>
  <c r="H68" i="84"/>
  <c r="I68" i="84"/>
  <c r="K68" i="84"/>
  <c r="L68" i="84"/>
  <c r="M68" i="84"/>
  <c r="N68" i="84"/>
  <c r="O68" i="84"/>
  <c r="A56" i="84"/>
  <c r="A67" i="84"/>
  <c r="A68" i="84"/>
  <c r="A55" i="84"/>
  <c r="B53" i="84"/>
  <c r="C53" i="84"/>
  <c r="D53" i="84"/>
  <c r="E53" i="84"/>
  <c r="F53" i="84"/>
  <c r="G53" i="84"/>
  <c r="H53" i="84"/>
  <c r="I53" i="84"/>
  <c r="K53" i="84"/>
  <c r="L53" i="84"/>
  <c r="M53" i="84"/>
  <c r="N53" i="84"/>
  <c r="O53" i="84"/>
  <c r="B54" i="84"/>
  <c r="C54" i="84"/>
  <c r="D54" i="84"/>
  <c r="E54" i="84"/>
  <c r="F54" i="84"/>
  <c r="G54" i="84"/>
  <c r="H54" i="84"/>
  <c r="I54" i="84"/>
  <c r="K54" i="84"/>
  <c r="L54" i="84"/>
  <c r="M54" i="84"/>
  <c r="N54" i="84"/>
  <c r="O54" i="84"/>
  <c r="B65" i="84"/>
  <c r="C65" i="84"/>
  <c r="D65" i="84"/>
  <c r="E65" i="84"/>
  <c r="F65" i="84"/>
  <c r="G65" i="84"/>
  <c r="H65" i="84"/>
  <c r="I65" i="84"/>
  <c r="K65" i="84"/>
  <c r="L65" i="84"/>
  <c r="M65" i="84"/>
  <c r="N65" i="84"/>
  <c r="O65" i="84"/>
  <c r="B66" i="84"/>
  <c r="C66" i="84"/>
  <c r="D66" i="84"/>
  <c r="E66" i="84"/>
  <c r="F66" i="84"/>
  <c r="G66" i="84"/>
  <c r="H66" i="84"/>
  <c r="I66" i="84"/>
  <c r="K66" i="84"/>
  <c r="L66" i="84"/>
  <c r="M66" i="84"/>
  <c r="N66" i="84"/>
  <c r="O66" i="84"/>
  <c r="A54" i="84"/>
  <c r="A65" i="84"/>
  <c r="A66" i="84"/>
  <c r="A53" i="84"/>
  <c r="B51" i="84"/>
  <c r="C51" i="84"/>
  <c r="D51" i="84"/>
  <c r="E51" i="84"/>
  <c r="F51" i="84"/>
  <c r="G51" i="84"/>
  <c r="H51" i="84"/>
  <c r="I51" i="84"/>
  <c r="K51" i="84"/>
  <c r="L51" i="84"/>
  <c r="M51" i="84"/>
  <c r="N51" i="84"/>
  <c r="O51" i="84"/>
  <c r="B52" i="84"/>
  <c r="C52" i="84"/>
  <c r="D52" i="84"/>
  <c r="E52" i="84"/>
  <c r="F52" i="84"/>
  <c r="G52" i="84"/>
  <c r="H52" i="84"/>
  <c r="I52" i="84"/>
  <c r="K52" i="84"/>
  <c r="L52" i="84"/>
  <c r="M52" i="84"/>
  <c r="N52" i="84"/>
  <c r="O52" i="84"/>
  <c r="B63" i="84"/>
  <c r="C63" i="84"/>
  <c r="D63" i="84"/>
  <c r="E63" i="84"/>
  <c r="F63" i="84"/>
  <c r="G63" i="84"/>
  <c r="H63" i="84"/>
  <c r="I63" i="84"/>
  <c r="K63" i="84"/>
  <c r="L63" i="84"/>
  <c r="M63" i="84"/>
  <c r="N63" i="84"/>
  <c r="O63" i="84"/>
  <c r="B64" i="84"/>
  <c r="C64" i="84"/>
  <c r="D64" i="84"/>
  <c r="E64" i="84"/>
  <c r="F64" i="84"/>
  <c r="G64" i="84"/>
  <c r="H64" i="84"/>
  <c r="I64" i="84"/>
  <c r="K64" i="84"/>
  <c r="L64" i="84"/>
  <c r="M64" i="84"/>
  <c r="N64" i="84"/>
  <c r="O64" i="84"/>
  <c r="A52" i="84"/>
  <c r="A63" i="84"/>
  <c r="A64" i="84"/>
  <c r="A51" i="84"/>
  <c r="Q50" i="84"/>
  <c r="R50" i="84"/>
  <c r="S50" i="84"/>
  <c r="Q61" i="84"/>
  <c r="R61" i="84"/>
  <c r="S61" i="84"/>
  <c r="Q62" i="84"/>
  <c r="R62" i="84"/>
  <c r="S62" i="84"/>
  <c r="P61" i="84"/>
  <c r="P62" i="84"/>
  <c r="B61" i="84"/>
  <c r="C61" i="84"/>
  <c r="D61" i="84"/>
  <c r="E61" i="84"/>
  <c r="F61" i="84"/>
  <c r="G61" i="84"/>
  <c r="H61" i="84"/>
  <c r="I61" i="84"/>
  <c r="K61" i="84"/>
  <c r="L61" i="84"/>
  <c r="M61" i="84"/>
  <c r="N61" i="84"/>
  <c r="O61" i="84"/>
  <c r="T61" i="84"/>
  <c r="U61" i="84"/>
  <c r="V61" i="84"/>
  <c r="W61" i="84"/>
  <c r="X61" i="84"/>
  <c r="Y61" i="84"/>
  <c r="Z61" i="84"/>
  <c r="AA61" i="84"/>
  <c r="AB61" i="84"/>
  <c r="AC61" i="84"/>
  <c r="B62" i="84"/>
  <c r="C62" i="84"/>
  <c r="D62" i="84"/>
  <c r="E62" i="84"/>
  <c r="F62" i="84"/>
  <c r="G62" i="84"/>
  <c r="H62" i="84"/>
  <c r="I62" i="84"/>
  <c r="K62" i="84"/>
  <c r="L62" i="84"/>
  <c r="M62" i="84"/>
  <c r="N62" i="84"/>
  <c r="O62" i="84"/>
  <c r="T62" i="84"/>
  <c r="U62" i="84"/>
  <c r="V62" i="84"/>
  <c r="W62" i="84"/>
  <c r="X62" i="84"/>
  <c r="Y62" i="84"/>
  <c r="Z62" i="84"/>
  <c r="AA62" i="84"/>
  <c r="AB62" i="84"/>
  <c r="AC62" i="84"/>
  <c r="A61" i="84"/>
  <c r="A62" i="84"/>
  <c r="J39" i="86"/>
  <c r="J38" i="86"/>
  <c r="J38" i="85"/>
  <c r="J37" i="85"/>
  <c r="J39" i="82"/>
  <c r="J38" i="82"/>
  <c r="J39" i="83"/>
  <c r="J38" i="83"/>
  <c r="P50" i="84"/>
  <c r="B50" i="84"/>
  <c r="C50" i="84"/>
  <c r="D50" i="84"/>
  <c r="E50" i="84"/>
  <c r="F50" i="84"/>
  <c r="G50" i="84"/>
  <c r="H50" i="84"/>
  <c r="I50" i="84"/>
  <c r="K50" i="84"/>
  <c r="L50" i="84"/>
  <c r="M50" i="84"/>
  <c r="N50" i="84"/>
  <c r="O50" i="84"/>
  <c r="T50" i="84"/>
  <c r="U50" i="84"/>
  <c r="V50" i="84"/>
  <c r="W50" i="84"/>
  <c r="X50" i="84"/>
  <c r="Y50" i="84"/>
  <c r="Z50" i="84"/>
  <c r="AA50" i="84"/>
  <c r="AB50" i="84"/>
  <c r="AC50" i="84"/>
  <c r="A50" i="84"/>
  <c r="J27" i="86"/>
  <c r="J26" i="85"/>
  <c r="J27" i="82"/>
  <c r="J27" i="83"/>
  <c r="B259" i="84"/>
  <c r="C259" i="84"/>
  <c r="D259" i="84"/>
  <c r="E259" i="84"/>
  <c r="F259" i="84"/>
  <c r="G259" i="84"/>
  <c r="H259" i="84"/>
  <c r="I259" i="84"/>
  <c r="K259" i="84"/>
  <c r="L259" i="84"/>
  <c r="M259" i="84"/>
  <c r="N259" i="84"/>
  <c r="O259" i="84"/>
  <c r="P259" i="84"/>
  <c r="Q259" i="84"/>
  <c r="R259" i="84"/>
  <c r="S259" i="84"/>
  <c r="T259" i="84"/>
  <c r="U259" i="84"/>
  <c r="V259" i="84"/>
  <c r="W259" i="84"/>
  <c r="X259" i="84"/>
  <c r="Y259" i="84"/>
  <c r="Z259" i="84"/>
  <c r="AA259" i="84"/>
  <c r="AB259" i="84"/>
  <c r="AC259" i="84"/>
  <c r="B260" i="84"/>
  <c r="C260" i="84"/>
  <c r="D260" i="84"/>
  <c r="E260" i="84"/>
  <c r="F260" i="84"/>
  <c r="G260" i="84"/>
  <c r="H260" i="84"/>
  <c r="I260" i="84"/>
  <c r="K260" i="84"/>
  <c r="L260" i="84"/>
  <c r="M260" i="84"/>
  <c r="N260" i="84"/>
  <c r="O260" i="84"/>
  <c r="P260" i="84"/>
  <c r="Q260" i="84"/>
  <c r="R260" i="84"/>
  <c r="S260" i="84"/>
  <c r="T260" i="84"/>
  <c r="U260" i="84"/>
  <c r="V260" i="84"/>
  <c r="W260" i="84"/>
  <c r="X260" i="84"/>
  <c r="Y260" i="84"/>
  <c r="Z260" i="84"/>
  <c r="AA260" i="84"/>
  <c r="AB260" i="84"/>
  <c r="AC260" i="84"/>
  <c r="B261" i="84"/>
  <c r="C261" i="84"/>
  <c r="D261" i="84"/>
  <c r="E261" i="84"/>
  <c r="F261" i="84"/>
  <c r="G261" i="84"/>
  <c r="H261" i="84"/>
  <c r="I261" i="84"/>
  <c r="K261" i="84"/>
  <c r="L261" i="84"/>
  <c r="M261" i="84"/>
  <c r="N261" i="84"/>
  <c r="O261" i="84"/>
  <c r="P261" i="84"/>
  <c r="Q261" i="84"/>
  <c r="R261" i="84"/>
  <c r="S261" i="84"/>
  <c r="T261" i="84"/>
  <c r="U261" i="84"/>
  <c r="V261" i="84"/>
  <c r="W261" i="84"/>
  <c r="X261" i="84"/>
  <c r="Y261" i="84"/>
  <c r="Z261" i="84"/>
  <c r="AA261" i="84"/>
  <c r="AB261" i="84"/>
  <c r="AC261" i="84"/>
  <c r="B263" i="84"/>
  <c r="C263" i="84"/>
  <c r="D263" i="84"/>
  <c r="E263" i="84"/>
  <c r="F263" i="84"/>
  <c r="G263" i="84"/>
  <c r="H263" i="84"/>
  <c r="I263" i="84"/>
  <c r="K263" i="84"/>
  <c r="L263" i="84"/>
  <c r="M263" i="84"/>
  <c r="N263" i="84"/>
  <c r="O263" i="84"/>
  <c r="P263" i="84"/>
  <c r="Q263" i="84"/>
  <c r="R263" i="84"/>
  <c r="S263" i="84"/>
  <c r="T263" i="84"/>
  <c r="U263" i="84"/>
  <c r="V263" i="84"/>
  <c r="W263" i="84"/>
  <c r="X263" i="84"/>
  <c r="Y263" i="84"/>
  <c r="Z263" i="84"/>
  <c r="AA263" i="84"/>
  <c r="AB263" i="84"/>
  <c r="AC263" i="84"/>
  <c r="B262" i="84"/>
  <c r="C262" i="84"/>
  <c r="D262" i="84"/>
  <c r="E262" i="84"/>
  <c r="F262" i="84"/>
  <c r="G262" i="84"/>
  <c r="H262" i="84"/>
  <c r="I262" i="84"/>
  <c r="K262" i="84"/>
  <c r="L262" i="84"/>
  <c r="M262" i="84"/>
  <c r="N262" i="84"/>
  <c r="O262" i="84"/>
  <c r="P262" i="84"/>
  <c r="Q262" i="84"/>
  <c r="R262" i="84"/>
  <c r="S262" i="84"/>
  <c r="T262" i="84"/>
  <c r="U262" i="84"/>
  <c r="V262" i="84"/>
  <c r="W262" i="84"/>
  <c r="X262" i="84"/>
  <c r="Y262" i="84"/>
  <c r="Z262" i="84"/>
  <c r="AA262" i="84"/>
  <c r="AB262" i="84"/>
  <c r="AC262" i="84"/>
  <c r="B264" i="84"/>
  <c r="C264" i="84"/>
  <c r="D264" i="84"/>
  <c r="E264" i="84"/>
  <c r="F264" i="84"/>
  <c r="G264" i="84"/>
  <c r="H264" i="84"/>
  <c r="I264" i="84"/>
  <c r="K264" i="84"/>
  <c r="L264" i="84"/>
  <c r="M264" i="84"/>
  <c r="N264" i="84"/>
  <c r="O264" i="84"/>
  <c r="P264" i="84"/>
  <c r="Q264" i="84"/>
  <c r="R264" i="84"/>
  <c r="S264" i="84"/>
  <c r="T264" i="84"/>
  <c r="U264" i="84"/>
  <c r="V264" i="84"/>
  <c r="W264" i="84"/>
  <c r="X264" i="84"/>
  <c r="Y264" i="84"/>
  <c r="Z264" i="84"/>
  <c r="AA264" i="84"/>
  <c r="AB264" i="84"/>
  <c r="AC264" i="84"/>
  <c r="A260" i="84"/>
  <c r="A261" i="84"/>
  <c r="A263" i="84"/>
  <c r="A262" i="84"/>
  <c r="A264" i="84"/>
  <c r="A259" i="84"/>
  <c r="B242" i="84"/>
  <c r="C242" i="84"/>
  <c r="D242" i="84"/>
  <c r="E242" i="84"/>
  <c r="F242" i="84"/>
  <c r="G242" i="84"/>
  <c r="H242" i="84"/>
  <c r="I242" i="84"/>
  <c r="K242" i="84"/>
  <c r="L242" i="84"/>
  <c r="M242" i="84"/>
  <c r="N242" i="84"/>
  <c r="O242" i="84"/>
  <c r="P242" i="84"/>
  <c r="Q242" i="84"/>
  <c r="R242" i="84"/>
  <c r="S242" i="84"/>
  <c r="T242" i="84"/>
  <c r="U242" i="84"/>
  <c r="V242" i="84"/>
  <c r="W242" i="84"/>
  <c r="X242" i="84"/>
  <c r="Y242" i="84"/>
  <c r="Z242" i="84"/>
  <c r="AA242" i="84"/>
  <c r="AB242" i="84"/>
  <c r="AC242" i="84"/>
  <c r="B243" i="84"/>
  <c r="C243" i="84"/>
  <c r="D243" i="84"/>
  <c r="E243" i="84"/>
  <c r="F243" i="84"/>
  <c r="G243" i="84"/>
  <c r="H243" i="84"/>
  <c r="I243" i="84"/>
  <c r="K243" i="84"/>
  <c r="L243" i="84"/>
  <c r="M243" i="84"/>
  <c r="N243" i="84"/>
  <c r="O243" i="84"/>
  <c r="P243" i="84"/>
  <c r="Q243" i="84"/>
  <c r="R243" i="84"/>
  <c r="S243" i="84"/>
  <c r="T243" i="84"/>
  <c r="U243" i="84"/>
  <c r="V243" i="84"/>
  <c r="W243" i="84"/>
  <c r="X243" i="84"/>
  <c r="Y243" i="84"/>
  <c r="Z243" i="84"/>
  <c r="AA243" i="84"/>
  <c r="AB243" i="84"/>
  <c r="AC243" i="84"/>
  <c r="B244" i="84"/>
  <c r="C244" i="84"/>
  <c r="D244" i="84"/>
  <c r="E244" i="84"/>
  <c r="F244" i="84"/>
  <c r="G244" i="84"/>
  <c r="H244" i="84"/>
  <c r="I244" i="84"/>
  <c r="K244" i="84"/>
  <c r="L244" i="84"/>
  <c r="M244" i="84"/>
  <c r="N244" i="84"/>
  <c r="O244" i="84"/>
  <c r="P244" i="84"/>
  <c r="Q244" i="84"/>
  <c r="R244" i="84"/>
  <c r="S244" i="84"/>
  <c r="T244" i="84"/>
  <c r="U244" i="84"/>
  <c r="V244" i="84"/>
  <c r="W244" i="84"/>
  <c r="X244" i="84"/>
  <c r="Y244" i="84"/>
  <c r="Z244" i="84"/>
  <c r="AA244" i="84"/>
  <c r="AB244" i="84"/>
  <c r="AC244" i="84"/>
  <c r="B245" i="84"/>
  <c r="C245" i="84"/>
  <c r="D245" i="84"/>
  <c r="E245" i="84"/>
  <c r="F245" i="84"/>
  <c r="G245" i="84"/>
  <c r="H245" i="84"/>
  <c r="I245" i="84"/>
  <c r="K245" i="84"/>
  <c r="L245" i="84"/>
  <c r="M245" i="84"/>
  <c r="N245" i="84"/>
  <c r="O245" i="84"/>
  <c r="P245" i="84"/>
  <c r="Q245" i="84"/>
  <c r="R245" i="84"/>
  <c r="S245" i="84"/>
  <c r="T245" i="84"/>
  <c r="U245" i="84"/>
  <c r="V245" i="84"/>
  <c r="W245" i="84"/>
  <c r="X245" i="84"/>
  <c r="Y245" i="84"/>
  <c r="Z245" i="84"/>
  <c r="AA245" i="84"/>
  <c r="AB245" i="84"/>
  <c r="AC245" i="84"/>
  <c r="B246" i="84"/>
  <c r="C246" i="84"/>
  <c r="D246" i="84"/>
  <c r="E246" i="84"/>
  <c r="F246" i="84"/>
  <c r="G246" i="84"/>
  <c r="H246" i="84"/>
  <c r="I246" i="84"/>
  <c r="K246" i="84"/>
  <c r="L246" i="84"/>
  <c r="M246" i="84"/>
  <c r="N246" i="84"/>
  <c r="O246" i="84"/>
  <c r="P246" i="84"/>
  <c r="Q246" i="84"/>
  <c r="R246" i="84"/>
  <c r="S246" i="84"/>
  <c r="T246" i="84"/>
  <c r="U246" i="84"/>
  <c r="V246" i="84"/>
  <c r="W246" i="84"/>
  <c r="X246" i="84"/>
  <c r="Y246" i="84"/>
  <c r="Z246" i="84"/>
  <c r="AA246" i="84"/>
  <c r="AB246" i="84"/>
  <c r="AC246" i="84"/>
  <c r="B247" i="84"/>
  <c r="C247" i="84"/>
  <c r="D247" i="84"/>
  <c r="E247" i="84"/>
  <c r="F247" i="84"/>
  <c r="G247" i="84"/>
  <c r="H247" i="84"/>
  <c r="I247" i="84"/>
  <c r="K247" i="84"/>
  <c r="L247" i="84"/>
  <c r="M247" i="84"/>
  <c r="N247" i="84"/>
  <c r="O247" i="84"/>
  <c r="P247" i="84"/>
  <c r="Q247" i="84"/>
  <c r="R247" i="84"/>
  <c r="S247" i="84"/>
  <c r="T247" i="84"/>
  <c r="U247" i="84"/>
  <c r="V247" i="84"/>
  <c r="W247" i="84"/>
  <c r="X247" i="84"/>
  <c r="Y247" i="84"/>
  <c r="Z247" i="84"/>
  <c r="AA247" i="84"/>
  <c r="AB247" i="84"/>
  <c r="AC247" i="84"/>
  <c r="B248" i="84"/>
  <c r="C248" i="84"/>
  <c r="D248" i="84"/>
  <c r="E248" i="84"/>
  <c r="F248" i="84"/>
  <c r="G248" i="84"/>
  <c r="H248" i="84"/>
  <c r="I248" i="84"/>
  <c r="K248" i="84"/>
  <c r="L248" i="84"/>
  <c r="M248" i="84"/>
  <c r="N248" i="84"/>
  <c r="O248" i="84"/>
  <c r="P248" i="84"/>
  <c r="Q248" i="84"/>
  <c r="R248" i="84"/>
  <c r="S248" i="84"/>
  <c r="T248" i="84"/>
  <c r="U248" i="84"/>
  <c r="V248" i="84"/>
  <c r="W248" i="84"/>
  <c r="X248" i="84"/>
  <c r="Y248" i="84"/>
  <c r="Z248" i="84"/>
  <c r="AA248" i="84"/>
  <c r="AB248" i="84"/>
  <c r="AC248" i="84"/>
  <c r="B249" i="84"/>
  <c r="C249" i="84"/>
  <c r="D249" i="84"/>
  <c r="E249" i="84"/>
  <c r="F249" i="84"/>
  <c r="G249" i="84"/>
  <c r="H249" i="84"/>
  <c r="I249" i="84"/>
  <c r="K249" i="84"/>
  <c r="L249" i="84"/>
  <c r="M249" i="84"/>
  <c r="N249" i="84"/>
  <c r="O249" i="84"/>
  <c r="P249" i="84"/>
  <c r="Q249" i="84"/>
  <c r="R249" i="84"/>
  <c r="S249" i="84"/>
  <c r="T249" i="84"/>
  <c r="U249" i="84"/>
  <c r="V249" i="84"/>
  <c r="W249" i="84"/>
  <c r="X249" i="84"/>
  <c r="Y249" i="84"/>
  <c r="Z249" i="84"/>
  <c r="AA249" i="84"/>
  <c r="AB249" i="84"/>
  <c r="AC249" i="84"/>
  <c r="B251" i="84"/>
  <c r="C251" i="84"/>
  <c r="D251" i="84"/>
  <c r="E251" i="84"/>
  <c r="F251" i="84"/>
  <c r="G251" i="84"/>
  <c r="H251" i="84"/>
  <c r="I251" i="84"/>
  <c r="K251" i="84"/>
  <c r="L251" i="84"/>
  <c r="M251" i="84"/>
  <c r="N251" i="84"/>
  <c r="O251" i="84"/>
  <c r="P251" i="84"/>
  <c r="Q251" i="84"/>
  <c r="R251" i="84"/>
  <c r="S251" i="84"/>
  <c r="T251" i="84"/>
  <c r="U251" i="84"/>
  <c r="V251" i="84"/>
  <c r="W251" i="84"/>
  <c r="X251" i="84"/>
  <c r="Y251" i="84"/>
  <c r="Z251" i="84"/>
  <c r="AA251" i="84"/>
  <c r="AB251" i="84"/>
  <c r="AC251" i="84"/>
  <c r="B252" i="84"/>
  <c r="C252" i="84"/>
  <c r="D252" i="84"/>
  <c r="E252" i="84"/>
  <c r="F252" i="84"/>
  <c r="G252" i="84"/>
  <c r="H252" i="84"/>
  <c r="I252" i="84"/>
  <c r="K252" i="84"/>
  <c r="L252" i="84"/>
  <c r="M252" i="84"/>
  <c r="N252" i="84"/>
  <c r="O252" i="84"/>
  <c r="P252" i="84"/>
  <c r="Q252" i="84"/>
  <c r="R252" i="84"/>
  <c r="S252" i="84"/>
  <c r="T252" i="84"/>
  <c r="U252" i="84"/>
  <c r="V252" i="84"/>
  <c r="W252" i="84"/>
  <c r="X252" i="84"/>
  <c r="Y252" i="84"/>
  <c r="Z252" i="84"/>
  <c r="AA252" i="84"/>
  <c r="AB252" i="84"/>
  <c r="AC252" i="84"/>
  <c r="B253" i="84"/>
  <c r="C253" i="84"/>
  <c r="D253" i="84"/>
  <c r="E253" i="84"/>
  <c r="F253" i="84"/>
  <c r="G253" i="84"/>
  <c r="H253" i="84"/>
  <c r="I253" i="84"/>
  <c r="K253" i="84"/>
  <c r="L253" i="84"/>
  <c r="M253" i="84"/>
  <c r="N253" i="84"/>
  <c r="O253" i="84"/>
  <c r="P253" i="84"/>
  <c r="Q253" i="84"/>
  <c r="R253" i="84"/>
  <c r="S253" i="84"/>
  <c r="T253" i="84"/>
  <c r="U253" i="84"/>
  <c r="V253" i="84"/>
  <c r="W253" i="84"/>
  <c r="X253" i="84"/>
  <c r="Y253" i="84"/>
  <c r="Z253" i="84"/>
  <c r="AA253" i="84"/>
  <c r="AB253" i="84"/>
  <c r="AC253" i="84"/>
  <c r="B254" i="84"/>
  <c r="C254" i="84"/>
  <c r="D254" i="84"/>
  <c r="E254" i="84"/>
  <c r="F254" i="84"/>
  <c r="G254" i="84"/>
  <c r="H254" i="84"/>
  <c r="I254" i="84"/>
  <c r="K254" i="84"/>
  <c r="L254" i="84"/>
  <c r="M254" i="84"/>
  <c r="N254" i="84"/>
  <c r="O254" i="84"/>
  <c r="P254" i="84"/>
  <c r="Q254" i="84"/>
  <c r="R254" i="84"/>
  <c r="S254" i="84"/>
  <c r="T254" i="84"/>
  <c r="U254" i="84"/>
  <c r="V254" i="84"/>
  <c r="W254" i="84"/>
  <c r="X254" i="84"/>
  <c r="Y254" i="84"/>
  <c r="Z254" i="84"/>
  <c r="AA254" i="84"/>
  <c r="AB254" i="84"/>
  <c r="AC254" i="84"/>
  <c r="B256" i="84"/>
  <c r="C256" i="84"/>
  <c r="D256" i="84"/>
  <c r="E256" i="84"/>
  <c r="F256" i="84"/>
  <c r="G256" i="84"/>
  <c r="H256" i="84"/>
  <c r="I256" i="84"/>
  <c r="K256" i="84"/>
  <c r="L256" i="84"/>
  <c r="M256" i="84"/>
  <c r="N256" i="84"/>
  <c r="O256" i="84"/>
  <c r="P256" i="84"/>
  <c r="Q256" i="84"/>
  <c r="R256" i="84"/>
  <c r="S256" i="84"/>
  <c r="T256" i="84"/>
  <c r="U256" i="84"/>
  <c r="V256" i="84"/>
  <c r="W256" i="84"/>
  <c r="X256" i="84"/>
  <c r="Y256" i="84"/>
  <c r="Z256" i="84"/>
  <c r="AA256" i="84"/>
  <c r="AB256" i="84"/>
  <c r="AC256" i="84"/>
  <c r="B257" i="84"/>
  <c r="C257" i="84"/>
  <c r="D257" i="84"/>
  <c r="E257" i="84"/>
  <c r="F257" i="84"/>
  <c r="G257" i="84"/>
  <c r="H257" i="84"/>
  <c r="I257" i="84"/>
  <c r="K257" i="84"/>
  <c r="L257" i="84"/>
  <c r="M257" i="84"/>
  <c r="N257" i="84"/>
  <c r="O257" i="84"/>
  <c r="P257" i="84"/>
  <c r="Q257" i="84"/>
  <c r="R257" i="84"/>
  <c r="S257" i="84"/>
  <c r="T257" i="84"/>
  <c r="U257" i="84"/>
  <c r="V257" i="84"/>
  <c r="W257" i="84"/>
  <c r="X257" i="84"/>
  <c r="Y257" i="84"/>
  <c r="Z257" i="84"/>
  <c r="AA257" i="84"/>
  <c r="AB257" i="84"/>
  <c r="AC257" i="84"/>
  <c r="B250" i="84"/>
  <c r="C250" i="84"/>
  <c r="D250" i="84"/>
  <c r="E250" i="84"/>
  <c r="F250" i="84"/>
  <c r="G250" i="84"/>
  <c r="H250" i="84"/>
  <c r="I250" i="84"/>
  <c r="K250" i="84"/>
  <c r="L250" i="84"/>
  <c r="M250" i="84"/>
  <c r="N250" i="84"/>
  <c r="O250" i="84"/>
  <c r="P250" i="84"/>
  <c r="Q250" i="84"/>
  <c r="R250" i="84"/>
  <c r="S250" i="84"/>
  <c r="T250" i="84"/>
  <c r="U250" i="84"/>
  <c r="V250" i="84"/>
  <c r="W250" i="84"/>
  <c r="X250" i="84"/>
  <c r="Y250" i="84"/>
  <c r="Z250" i="84"/>
  <c r="AA250" i="84"/>
  <c r="AB250" i="84"/>
  <c r="AC250" i="84"/>
  <c r="B255" i="84"/>
  <c r="C255" i="84"/>
  <c r="D255" i="84"/>
  <c r="E255" i="84"/>
  <c r="F255" i="84"/>
  <c r="G255" i="84"/>
  <c r="H255" i="84"/>
  <c r="I255" i="84"/>
  <c r="K255" i="84"/>
  <c r="L255" i="84"/>
  <c r="M255" i="84"/>
  <c r="N255" i="84"/>
  <c r="O255" i="84"/>
  <c r="P255" i="84"/>
  <c r="Q255" i="84"/>
  <c r="R255" i="84"/>
  <c r="S255" i="84"/>
  <c r="T255" i="84"/>
  <c r="U255" i="84"/>
  <c r="V255" i="84"/>
  <c r="W255" i="84"/>
  <c r="X255" i="84"/>
  <c r="Y255" i="84"/>
  <c r="Z255" i="84"/>
  <c r="AA255" i="84"/>
  <c r="AB255" i="84"/>
  <c r="AC255" i="84"/>
  <c r="A243" i="84"/>
  <c r="A244" i="84"/>
  <c r="A245" i="84"/>
  <c r="A246" i="84"/>
  <c r="A247" i="84"/>
  <c r="A248" i="84"/>
  <c r="A249" i="84"/>
  <c r="A251" i="84"/>
  <c r="A252" i="84"/>
  <c r="A253" i="84"/>
  <c r="A254" i="84"/>
  <c r="A256" i="84"/>
  <c r="A257" i="84"/>
  <c r="A250" i="84"/>
  <c r="A255" i="84"/>
  <c r="A242" i="84"/>
  <c r="J163" i="84" l="1"/>
  <c r="J253" i="84"/>
  <c r="J63" i="84"/>
  <c r="J51" i="84"/>
  <c r="J65" i="84"/>
  <c r="J53" i="84"/>
  <c r="J67" i="84"/>
  <c r="J55" i="84"/>
  <c r="J69" i="84"/>
  <c r="J57" i="84"/>
  <c r="J71" i="84"/>
  <c r="J59" i="84"/>
  <c r="J94" i="84"/>
  <c r="J250" i="84"/>
  <c r="J256" i="84"/>
  <c r="J251" i="84"/>
  <c r="J248" i="84"/>
  <c r="J246" i="84"/>
  <c r="J244" i="84"/>
  <c r="J242" i="84"/>
  <c r="J262" i="84"/>
  <c r="J261" i="84"/>
  <c r="J259" i="84"/>
  <c r="J50" i="84"/>
  <c r="J62" i="84"/>
  <c r="J91" i="84"/>
  <c r="J93" i="84"/>
  <c r="J74" i="84"/>
  <c r="J96" i="84"/>
  <c r="J97" i="84"/>
  <c r="J80" i="84"/>
  <c r="J79" i="84"/>
  <c r="J98" i="84"/>
  <c r="J115" i="84"/>
  <c r="J99" i="84"/>
  <c r="J82" i="84"/>
  <c r="J255" i="84"/>
  <c r="J257" i="84"/>
  <c r="J254" i="84"/>
  <c r="J252" i="84"/>
  <c r="J249" i="84"/>
  <c r="J247" i="84"/>
  <c r="J245" i="84"/>
  <c r="J243" i="84"/>
  <c r="J264" i="84"/>
  <c r="J263" i="84"/>
  <c r="J260" i="84"/>
  <c r="J61" i="84"/>
  <c r="J64" i="84"/>
  <c r="J52" i="84"/>
  <c r="J66" i="84"/>
  <c r="J54" i="84"/>
  <c r="J68" i="84"/>
  <c r="J56" i="84"/>
  <c r="J70" i="84"/>
  <c r="J58" i="84"/>
  <c r="J72" i="84"/>
  <c r="J60" i="84"/>
  <c r="J92" i="84"/>
  <c r="J95" i="84"/>
  <c r="J78" i="84"/>
  <c r="B240" i="84"/>
  <c r="C240" i="84"/>
  <c r="D240" i="84"/>
  <c r="E240" i="84"/>
  <c r="F240" i="84"/>
  <c r="G240" i="84"/>
  <c r="H240" i="84"/>
  <c r="I240" i="84"/>
  <c r="K240" i="84"/>
  <c r="L240" i="84"/>
  <c r="M240" i="84"/>
  <c r="N240" i="84"/>
  <c r="O240" i="84"/>
  <c r="P240" i="84"/>
  <c r="Q240" i="84"/>
  <c r="R240" i="84"/>
  <c r="S240" i="84"/>
  <c r="T240" i="84"/>
  <c r="U240" i="84"/>
  <c r="V240" i="84"/>
  <c r="W240" i="84"/>
  <c r="X240" i="84"/>
  <c r="Y240" i="84"/>
  <c r="Z240" i="84"/>
  <c r="AA240" i="84"/>
  <c r="AB240" i="84"/>
  <c r="AC240" i="84"/>
  <c r="B238" i="84"/>
  <c r="C238" i="84"/>
  <c r="D238" i="84"/>
  <c r="E238" i="84"/>
  <c r="F238" i="84"/>
  <c r="G238" i="84"/>
  <c r="H238" i="84"/>
  <c r="I238" i="84"/>
  <c r="K238" i="84"/>
  <c r="L238" i="84"/>
  <c r="M238" i="84"/>
  <c r="N238" i="84"/>
  <c r="O238" i="84"/>
  <c r="P238" i="84"/>
  <c r="Q238" i="84"/>
  <c r="R238" i="84"/>
  <c r="S238" i="84"/>
  <c r="T238" i="84"/>
  <c r="U238" i="84"/>
  <c r="V238" i="84"/>
  <c r="W238" i="84"/>
  <c r="X238" i="84"/>
  <c r="Y238" i="84"/>
  <c r="Z238" i="84"/>
  <c r="AA238" i="84"/>
  <c r="AB238" i="84"/>
  <c r="AC238" i="84"/>
  <c r="B239" i="84"/>
  <c r="C239" i="84"/>
  <c r="D239" i="84"/>
  <c r="E239" i="84"/>
  <c r="F239" i="84"/>
  <c r="G239" i="84"/>
  <c r="H239" i="84"/>
  <c r="I239" i="84"/>
  <c r="K239" i="84"/>
  <c r="L239" i="84"/>
  <c r="M239" i="84"/>
  <c r="N239" i="84"/>
  <c r="O239" i="84"/>
  <c r="P239" i="84"/>
  <c r="Q239" i="84"/>
  <c r="R239" i="84"/>
  <c r="S239" i="84"/>
  <c r="T239" i="84"/>
  <c r="U239" i="84"/>
  <c r="V239" i="84"/>
  <c r="W239" i="84"/>
  <c r="X239" i="84"/>
  <c r="Y239" i="84"/>
  <c r="Z239" i="84"/>
  <c r="AA239" i="84"/>
  <c r="AB239" i="84"/>
  <c r="AC239" i="84"/>
  <c r="A238" i="84"/>
  <c r="A239" i="84"/>
  <c r="A240" i="84"/>
  <c r="Q198" i="84"/>
  <c r="R198" i="84"/>
  <c r="S198" i="84"/>
  <c r="T198" i="84"/>
  <c r="U198" i="84"/>
  <c r="V198" i="84"/>
  <c r="W198" i="84"/>
  <c r="X198" i="84"/>
  <c r="Y198" i="84"/>
  <c r="Z198" i="84"/>
  <c r="AA198" i="84"/>
  <c r="AB198" i="84"/>
  <c r="AC198" i="84"/>
  <c r="Q220" i="84"/>
  <c r="R220" i="84"/>
  <c r="S220" i="84"/>
  <c r="T220" i="84"/>
  <c r="U220" i="84"/>
  <c r="V220" i="84"/>
  <c r="W220" i="84"/>
  <c r="X220" i="84"/>
  <c r="Y220" i="84"/>
  <c r="Z220" i="84"/>
  <c r="AA220" i="84"/>
  <c r="AB220" i="84"/>
  <c r="AC220" i="84"/>
  <c r="Q199" i="84"/>
  <c r="R199" i="84"/>
  <c r="S199" i="84"/>
  <c r="T199" i="84"/>
  <c r="U199" i="84"/>
  <c r="V199" i="84"/>
  <c r="W199" i="84"/>
  <c r="X199" i="84"/>
  <c r="Y199" i="84"/>
  <c r="Z199" i="84"/>
  <c r="AA199" i="84"/>
  <c r="AB199" i="84"/>
  <c r="AC199" i="84"/>
  <c r="Q221" i="84"/>
  <c r="R221" i="84"/>
  <c r="S221" i="84"/>
  <c r="T221" i="84"/>
  <c r="U221" i="84"/>
  <c r="V221" i="84"/>
  <c r="W221" i="84"/>
  <c r="X221" i="84"/>
  <c r="Y221" i="84"/>
  <c r="Z221" i="84"/>
  <c r="AA221" i="84"/>
  <c r="AB221" i="84"/>
  <c r="AC221" i="84"/>
  <c r="Q200" i="84"/>
  <c r="R200" i="84"/>
  <c r="S200" i="84"/>
  <c r="T200" i="84"/>
  <c r="U200" i="84"/>
  <c r="V200" i="84"/>
  <c r="W200" i="84"/>
  <c r="X200" i="84"/>
  <c r="Y200" i="84"/>
  <c r="Z200" i="84"/>
  <c r="AA200" i="84"/>
  <c r="AB200" i="84"/>
  <c r="AC200" i="84"/>
  <c r="Q222" i="84"/>
  <c r="R222" i="84"/>
  <c r="S222" i="84"/>
  <c r="T222" i="84"/>
  <c r="U222" i="84"/>
  <c r="V222" i="84"/>
  <c r="W222" i="84"/>
  <c r="X222" i="84"/>
  <c r="Y222" i="84"/>
  <c r="Z222" i="84"/>
  <c r="AA222" i="84"/>
  <c r="AB222" i="84"/>
  <c r="AC222" i="84"/>
  <c r="Q201" i="84"/>
  <c r="R201" i="84"/>
  <c r="S201" i="84"/>
  <c r="T201" i="84"/>
  <c r="U201" i="84"/>
  <c r="V201" i="84"/>
  <c r="W201" i="84"/>
  <c r="X201" i="84"/>
  <c r="Y201" i="84"/>
  <c r="Z201" i="84"/>
  <c r="AA201" i="84"/>
  <c r="AB201" i="84"/>
  <c r="AC201" i="84"/>
  <c r="Q223" i="84"/>
  <c r="R223" i="84"/>
  <c r="S223" i="84"/>
  <c r="T223" i="84"/>
  <c r="U223" i="84"/>
  <c r="V223" i="84"/>
  <c r="W223" i="84"/>
  <c r="X223" i="84"/>
  <c r="Y223" i="84"/>
  <c r="Z223" i="84"/>
  <c r="AA223" i="84"/>
  <c r="AB223" i="84"/>
  <c r="AC223" i="84"/>
  <c r="Q202" i="84"/>
  <c r="R202" i="84"/>
  <c r="S202" i="84"/>
  <c r="T202" i="84"/>
  <c r="U202" i="84"/>
  <c r="V202" i="84"/>
  <c r="W202" i="84"/>
  <c r="X202" i="84"/>
  <c r="Y202" i="84"/>
  <c r="Z202" i="84"/>
  <c r="AA202" i="84"/>
  <c r="AB202" i="84"/>
  <c r="AC202" i="84"/>
  <c r="Q224" i="84"/>
  <c r="R224" i="84"/>
  <c r="S224" i="84"/>
  <c r="T224" i="84"/>
  <c r="U224" i="84"/>
  <c r="V224" i="84"/>
  <c r="W224" i="84"/>
  <c r="X224" i="84"/>
  <c r="Y224" i="84"/>
  <c r="Z224" i="84"/>
  <c r="AA224" i="84"/>
  <c r="AB224" i="84"/>
  <c r="AC224" i="84"/>
  <c r="P220" i="84"/>
  <c r="P199" i="84"/>
  <c r="P221" i="84"/>
  <c r="P200" i="84"/>
  <c r="P222" i="84"/>
  <c r="P201" i="84"/>
  <c r="P223" i="84"/>
  <c r="P202" i="84"/>
  <c r="P224" i="84"/>
  <c r="P198" i="84"/>
  <c r="AA233" i="84"/>
  <c r="Z233" i="84"/>
  <c r="J196" i="85"/>
  <c r="J197" i="82"/>
  <c r="J197" i="83"/>
  <c r="Y233" i="84"/>
  <c r="Y232" i="84"/>
  <c r="X232" i="84"/>
  <c r="W231" i="84"/>
  <c r="X231" i="84"/>
  <c r="V231" i="84"/>
  <c r="V230" i="84"/>
  <c r="V229" i="84"/>
  <c r="U226" i="84"/>
  <c r="U227" i="84"/>
  <c r="U228" i="84"/>
  <c r="U225" i="84"/>
  <c r="T219" i="84"/>
  <c r="T218" i="84"/>
  <c r="S217" i="84"/>
  <c r="S216" i="84"/>
  <c r="R215" i="84"/>
  <c r="B215" i="84"/>
  <c r="C215" i="84"/>
  <c r="D215" i="84"/>
  <c r="E215" i="84"/>
  <c r="F215" i="84"/>
  <c r="G215" i="84"/>
  <c r="H215" i="84"/>
  <c r="I215" i="84"/>
  <c r="K215" i="84"/>
  <c r="L215" i="84"/>
  <c r="M215" i="84"/>
  <c r="N215" i="84"/>
  <c r="O215" i="84"/>
  <c r="P215" i="84"/>
  <c r="Q215" i="84"/>
  <c r="S215" i="84"/>
  <c r="T215" i="84"/>
  <c r="U215" i="84"/>
  <c r="V215" i="84"/>
  <c r="W215" i="84"/>
  <c r="X215" i="84"/>
  <c r="Y215" i="84"/>
  <c r="Z215" i="84"/>
  <c r="AA215" i="84"/>
  <c r="AB215" i="84"/>
  <c r="AC215" i="84"/>
  <c r="Q208" i="84"/>
  <c r="B202" i="84"/>
  <c r="C202" i="84"/>
  <c r="D202" i="84"/>
  <c r="E202" i="84"/>
  <c r="F202" i="84"/>
  <c r="G202" i="84"/>
  <c r="H202" i="84"/>
  <c r="I202" i="84"/>
  <c r="K202" i="84"/>
  <c r="L202" i="84"/>
  <c r="M202" i="84"/>
  <c r="N202" i="84"/>
  <c r="O202" i="84"/>
  <c r="B224" i="84"/>
  <c r="C224" i="84"/>
  <c r="D224" i="84"/>
  <c r="E224" i="84"/>
  <c r="F224" i="84"/>
  <c r="G224" i="84"/>
  <c r="H224" i="84"/>
  <c r="I224" i="84"/>
  <c r="K224" i="84"/>
  <c r="L224" i="84"/>
  <c r="M224" i="84"/>
  <c r="N224" i="84"/>
  <c r="O224" i="84"/>
  <c r="B201" i="84"/>
  <c r="C201" i="84"/>
  <c r="D201" i="84"/>
  <c r="E201" i="84"/>
  <c r="F201" i="84"/>
  <c r="G201" i="84"/>
  <c r="H201" i="84"/>
  <c r="I201" i="84"/>
  <c r="K201" i="84"/>
  <c r="L201" i="84"/>
  <c r="M201" i="84"/>
  <c r="N201" i="84"/>
  <c r="O201" i="84"/>
  <c r="B223" i="84"/>
  <c r="C223" i="84"/>
  <c r="D223" i="84"/>
  <c r="E223" i="84"/>
  <c r="F223" i="84"/>
  <c r="G223" i="84"/>
  <c r="H223" i="84"/>
  <c r="I223" i="84"/>
  <c r="K223" i="84"/>
  <c r="L223" i="84"/>
  <c r="M223" i="84"/>
  <c r="N223" i="84"/>
  <c r="O223" i="84"/>
  <c r="B200" i="84"/>
  <c r="C200" i="84"/>
  <c r="D200" i="84"/>
  <c r="E200" i="84"/>
  <c r="F200" i="84"/>
  <c r="G200" i="84"/>
  <c r="H200" i="84"/>
  <c r="I200" i="84"/>
  <c r="K200" i="84"/>
  <c r="L200" i="84"/>
  <c r="M200" i="84"/>
  <c r="N200" i="84"/>
  <c r="O200" i="84"/>
  <c r="B222" i="84"/>
  <c r="C222" i="84"/>
  <c r="D222" i="84"/>
  <c r="E222" i="84"/>
  <c r="F222" i="84"/>
  <c r="G222" i="84"/>
  <c r="H222" i="84"/>
  <c r="I222" i="84"/>
  <c r="K222" i="84"/>
  <c r="L222" i="84"/>
  <c r="M222" i="84"/>
  <c r="N222" i="84"/>
  <c r="O222" i="84"/>
  <c r="B199" i="84"/>
  <c r="C199" i="84"/>
  <c r="D199" i="84"/>
  <c r="E199" i="84"/>
  <c r="F199" i="84"/>
  <c r="G199" i="84"/>
  <c r="H199" i="84"/>
  <c r="I199" i="84"/>
  <c r="K199" i="84"/>
  <c r="L199" i="84"/>
  <c r="M199" i="84"/>
  <c r="N199" i="84"/>
  <c r="O199" i="84"/>
  <c r="B221" i="84"/>
  <c r="C221" i="84"/>
  <c r="D221" i="84"/>
  <c r="E221" i="84"/>
  <c r="F221" i="84"/>
  <c r="G221" i="84"/>
  <c r="H221" i="84"/>
  <c r="I221" i="84"/>
  <c r="K221" i="84"/>
  <c r="L221" i="84"/>
  <c r="M221" i="84"/>
  <c r="N221" i="84"/>
  <c r="O221" i="84"/>
  <c r="B198" i="84"/>
  <c r="C198" i="84"/>
  <c r="D198" i="84"/>
  <c r="E198" i="84"/>
  <c r="F198" i="84"/>
  <c r="G198" i="84"/>
  <c r="H198" i="84"/>
  <c r="I198" i="84"/>
  <c r="K198" i="84"/>
  <c r="L198" i="84"/>
  <c r="M198" i="84"/>
  <c r="N198" i="84"/>
  <c r="O198" i="84"/>
  <c r="B220" i="84"/>
  <c r="C220" i="84"/>
  <c r="D220" i="84"/>
  <c r="E220" i="84"/>
  <c r="F220" i="84"/>
  <c r="G220" i="84"/>
  <c r="H220" i="84"/>
  <c r="I220" i="84"/>
  <c r="K220" i="84"/>
  <c r="L220" i="84"/>
  <c r="M220" i="84"/>
  <c r="N220" i="84"/>
  <c r="O220" i="84"/>
  <c r="B229" i="84"/>
  <c r="C229" i="84"/>
  <c r="D229" i="84"/>
  <c r="E229" i="84"/>
  <c r="F229" i="84"/>
  <c r="G229" i="84"/>
  <c r="H229" i="84"/>
  <c r="I229" i="84"/>
  <c r="K229" i="84"/>
  <c r="L229" i="84"/>
  <c r="M229" i="84"/>
  <c r="N229" i="84"/>
  <c r="O229" i="84"/>
  <c r="P229" i="84"/>
  <c r="Q229" i="84"/>
  <c r="R229" i="84"/>
  <c r="S229" i="84"/>
  <c r="T229" i="84"/>
  <c r="U229" i="84"/>
  <c r="W229" i="84"/>
  <c r="X229" i="84"/>
  <c r="Y229" i="84"/>
  <c r="Z229" i="84"/>
  <c r="AA229" i="84"/>
  <c r="AB229" i="84"/>
  <c r="AC229" i="84"/>
  <c r="B230" i="84"/>
  <c r="C230" i="84"/>
  <c r="D230" i="84"/>
  <c r="E230" i="84"/>
  <c r="F230" i="84"/>
  <c r="G230" i="84"/>
  <c r="H230" i="84"/>
  <c r="I230" i="84"/>
  <c r="K230" i="84"/>
  <c r="L230" i="84"/>
  <c r="M230" i="84"/>
  <c r="N230" i="84"/>
  <c r="O230" i="84"/>
  <c r="P230" i="84"/>
  <c r="Q230" i="84"/>
  <c r="R230" i="84"/>
  <c r="S230" i="84"/>
  <c r="T230" i="84"/>
  <c r="U230" i="84"/>
  <c r="W230" i="84"/>
  <c r="X230" i="84"/>
  <c r="Y230" i="84"/>
  <c r="Z230" i="84"/>
  <c r="AA230" i="84"/>
  <c r="AB230" i="84"/>
  <c r="AC230" i="84"/>
  <c r="B231" i="84"/>
  <c r="C231" i="84"/>
  <c r="D231" i="84"/>
  <c r="E231" i="84"/>
  <c r="F231" i="84"/>
  <c r="G231" i="84"/>
  <c r="H231" i="84"/>
  <c r="I231" i="84"/>
  <c r="K231" i="84"/>
  <c r="L231" i="84"/>
  <c r="M231" i="84"/>
  <c r="N231" i="84"/>
  <c r="O231" i="84"/>
  <c r="P231" i="84"/>
  <c r="Q231" i="84"/>
  <c r="R231" i="84"/>
  <c r="S231" i="84"/>
  <c r="T231" i="84"/>
  <c r="U231" i="84"/>
  <c r="Y231" i="84"/>
  <c r="Z231" i="84"/>
  <c r="AA231" i="84"/>
  <c r="AB231" i="84"/>
  <c r="AC231" i="84"/>
  <c r="B232" i="84"/>
  <c r="C232" i="84"/>
  <c r="D232" i="84"/>
  <c r="E232" i="84"/>
  <c r="F232" i="84"/>
  <c r="G232" i="84"/>
  <c r="H232" i="84"/>
  <c r="I232" i="84"/>
  <c r="K232" i="84"/>
  <c r="L232" i="84"/>
  <c r="M232" i="84"/>
  <c r="N232" i="84"/>
  <c r="O232" i="84"/>
  <c r="P232" i="84"/>
  <c r="Q232" i="84"/>
  <c r="R232" i="84"/>
  <c r="S232" i="84"/>
  <c r="T232" i="84"/>
  <c r="U232" i="84"/>
  <c r="V232" i="84"/>
  <c r="W232" i="84"/>
  <c r="Z232" i="84"/>
  <c r="AA232" i="84"/>
  <c r="AB232" i="84"/>
  <c r="AC232" i="84"/>
  <c r="B233" i="84"/>
  <c r="C233" i="84"/>
  <c r="D233" i="84"/>
  <c r="E233" i="84"/>
  <c r="F233" i="84"/>
  <c r="G233" i="84"/>
  <c r="H233" i="84"/>
  <c r="I233" i="84"/>
  <c r="K233" i="84"/>
  <c r="L233" i="84"/>
  <c r="M233" i="84"/>
  <c r="N233" i="84"/>
  <c r="O233" i="84"/>
  <c r="P233" i="84"/>
  <c r="Q233" i="84"/>
  <c r="R233" i="84"/>
  <c r="S233" i="84"/>
  <c r="T233" i="84"/>
  <c r="U233" i="84"/>
  <c r="V233" i="84"/>
  <c r="W233" i="84"/>
  <c r="X233" i="84"/>
  <c r="AB233" i="84"/>
  <c r="AC233" i="84"/>
  <c r="B228" i="84"/>
  <c r="C228" i="84"/>
  <c r="D228" i="84"/>
  <c r="E228" i="84"/>
  <c r="F228" i="84"/>
  <c r="G228" i="84"/>
  <c r="H228" i="84"/>
  <c r="I228" i="84"/>
  <c r="K228" i="84"/>
  <c r="L228" i="84"/>
  <c r="M228" i="84"/>
  <c r="N228" i="84"/>
  <c r="O228" i="84"/>
  <c r="P228" i="84"/>
  <c r="Q228" i="84"/>
  <c r="R228" i="84"/>
  <c r="S228" i="84"/>
  <c r="T228" i="84"/>
  <c r="V228" i="84"/>
  <c r="W228" i="84"/>
  <c r="X228" i="84"/>
  <c r="Y228" i="84"/>
  <c r="Z228" i="84"/>
  <c r="AA228" i="84"/>
  <c r="AB228" i="84"/>
  <c r="AC228" i="84"/>
  <c r="B226" i="84"/>
  <c r="C226" i="84"/>
  <c r="D226" i="84"/>
  <c r="E226" i="84"/>
  <c r="F226" i="84"/>
  <c r="G226" i="84"/>
  <c r="H226" i="84"/>
  <c r="I226" i="84"/>
  <c r="K226" i="84"/>
  <c r="L226" i="84"/>
  <c r="M226" i="84"/>
  <c r="N226" i="84"/>
  <c r="O226" i="84"/>
  <c r="P226" i="84"/>
  <c r="Q226" i="84"/>
  <c r="R226" i="84"/>
  <c r="S226" i="84"/>
  <c r="T226" i="84"/>
  <c r="V226" i="84"/>
  <c r="W226" i="84"/>
  <c r="X226" i="84"/>
  <c r="Y226" i="84"/>
  <c r="Z226" i="84"/>
  <c r="AA226" i="84"/>
  <c r="AB226" i="84"/>
  <c r="AC226" i="84"/>
  <c r="B227" i="84"/>
  <c r="C227" i="84"/>
  <c r="D227" i="84"/>
  <c r="E227" i="84"/>
  <c r="F227" i="84"/>
  <c r="G227" i="84"/>
  <c r="H227" i="84"/>
  <c r="I227" i="84"/>
  <c r="K227" i="84"/>
  <c r="L227" i="84"/>
  <c r="M227" i="84"/>
  <c r="N227" i="84"/>
  <c r="O227" i="84"/>
  <c r="P227" i="84"/>
  <c r="Q227" i="84"/>
  <c r="R227" i="84"/>
  <c r="S227" i="84"/>
  <c r="T227" i="84"/>
  <c r="V227" i="84"/>
  <c r="W227" i="84"/>
  <c r="X227" i="84"/>
  <c r="Y227" i="84"/>
  <c r="Z227" i="84"/>
  <c r="AA227" i="84"/>
  <c r="AB227" i="84"/>
  <c r="AC227" i="84"/>
  <c r="B225" i="84"/>
  <c r="C225" i="84"/>
  <c r="D225" i="84"/>
  <c r="E225" i="84"/>
  <c r="F225" i="84"/>
  <c r="G225" i="84"/>
  <c r="H225" i="84"/>
  <c r="I225" i="84"/>
  <c r="K225" i="84"/>
  <c r="L225" i="84"/>
  <c r="M225" i="84"/>
  <c r="N225" i="84"/>
  <c r="O225" i="84"/>
  <c r="P225" i="84"/>
  <c r="Q225" i="84"/>
  <c r="R225" i="84"/>
  <c r="S225" i="84"/>
  <c r="T225" i="84"/>
  <c r="V225" i="84"/>
  <c r="W225" i="84"/>
  <c r="X225" i="84"/>
  <c r="Y225" i="84"/>
  <c r="Z225" i="84"/>
  <c r="AA225" i="84"/>
  <c r="AB225" i="84"/>
  <c r="AC225" i="84"/>
  <c r="B219" i="84"/>
  <c r="C219" i="84"/>
  <c r="D219" i="84"/>
  <c r="E219" i="84"/>
  <c r="F219" i="84"/>
  <c r="G219" i="84"/>
  <c r="H219" i="84"/>
  <c r="I219" i="84"/>
  <c r="K219" i="84"/>
  <c r="L219" i="84"/>
  <c r="M219" i="84"/>
  <c r="N219" i="84"/>
  <c r="O219" i="84"/>
  <c r="P219" i="84"/>
  <c r="Q219" i="84"/>
  <c r="R219" i="84"/>
  <c r="S219" i="84"/>
  <c r="U219" i="84"/>
  <c r="V219" i="84"/>
  <c r="W219" i="84"/>
  <c r="X219" i="84"/>
  <c r="Y219" i="84"/>
  <c r="Z219" i="84"/>
  <c r="AA219" i="84"/>
  <c r="AB219" i="84"/>
  <c r="AC219" i="84"/>
  <c r="B218" i="84"/>
  <c r="C218" i="84"/>
  <c r="D218" i="84"/>
  <c r="E218" i="84"/>
  <c r="F218" i="84"/>
  <c r="G218" i="84"/>
  <c r="H218" i="84"/>
  <c r="I218" i="84"/>
  <c r="K218" i="84"/>
  <c r="L218" i="84"/>
  <c r="M218" i="84"/>
  <c r="N218" i="84"/>
  <c r="O218" i="84"/>
  <c r="P218" i="84"/>
  <c r="Q218" i="84"/>
  <c r="R218" i="84"/>
  <c r="S218" i="84"/>
  <c r="U218" i="84"/>
  <c r="V218" i="84"/>
  <c r="W218" i="84"/>
  <c r="X218" i="84"/>
  <c r="Y218" i="84"/>
  <c r="Z218" i="84"/>
  <c r="AA218" i="84"/>
  <c r="AB218" i="84"/>
  <c r="AC218" i="84"/>
  <c r="B217" i="84"/>
  <c r="C217" i="84"/>
  <c r="D217" i="84"/>
  <c r="E217" i="84"/>
  <c r="F217" i="84"/>
  <c r="G217" i="84"/>
  <c r="H217" i="84"/>
  <c r="I217" i="84"/>
  <c r="K217" i="84"/>
  <c r="L217" i="84"/>
  <c r="M217" i="84"/>
  <c r="N217" i="84"/>
  <c r="O217" i="84"/>
  <c r="P217" i="84"/>
  <c r="Q217" i="84"/>
  <c r="R217" i="84"/>
  <c r="T217" i="84"/>
  <c r="U217" i="84"/>
  <c r="V217" i="84"/>
  <c r="W217" i="84"/>
  <c r="X217" i="84"/>
  <c r="Y217" i="84"/>
  <c r="Z217" i="84"/>
  <c r="AA217" i="84"/>
  <c r="AB217" i="84"/>
  <c r="AC217" i="84"/>
  <c r="A218" i="84"/>
  <c r="A217" i="84"/>
  <c r="B216" i="84"/>
  <c r="C216" i="84"/>
  <c r="D216" i="84"/>
  <c r="E216" i="84"/>
  <c r="F216" i="84"/>
  <c r="G216" i="84"/>
  <c r="H216" i="84"/>
  <c r="I216" i="84"/>
  <c r="K216" i="84"/>
  <c r="L216" i="84"/>
  <c r="M216" i="84"/>
  <c r="N216" i="84"/>
  <c r="O216" i="84"/>
  <c r="P216" i="84"/>
  <c r="Q216" i="84"/>
  <c r="R216" i="84"/>
  <c r="T216" i="84"/>
  <c r="U216" i="84"/>
  <c r="V216" i="84"/>
  <c r="W216" i="84"/>
  <c r="X216" i="84"/>
  <c r="Y216" i="84"/>
  <c r="Z216" i="84"/>
  <c r="AA216" i="84"/>
  <c r="AB216" i="84"/>
  <c r="AC216" i="84"/>
  <c r="A224" i="84"/>
  <c r="A202" i="84"/>
  <c r="A223" i="84"/>
  <c r="A201" i="84"/>
  <c r="A222" i="84"/>
  <c r="A200" i="84"/>
  <c r="A221" i="84"/>
  <c r="A199" i="84"/>
  <c r="A220" i="84"/>
  <c r="A198" i="84"/>
  <c r="A229" i="84"/>
  <c r="A232" i="84"/>
  <c r="A233" i="84"/>
  <c r="A230" i="84"/>
  <c r="A231" i="84"/>
  <c r="A228" i="84"/>
  <c r="A227" i="84"/>
  <c r="A226" i="84"/>
  <c r="A225" i="84"/>
  <c r="A219" i="84"/>
  <c r="B208" i="84"/>
  <c r="C208" i="84"/>
  <c r="D208" i="84"/>
  <c r="E208" i="84"/>
  <c r="F208" i="84"/>
  <c r="G208" i="84"/>
  <c r="H208" i="84"/>
  <c r="I208" i="84"/>
  <c r="K208" i="84"/>
  <c r="L208" i="84"/>
  <c r="M208" i="84"/>
  <c r="N208" i="84"/>
  <c r="O208" i="84"/>
  <c r="P208" i="84"/>
  <c r="R208" i="84"/>
  <c r="S208" i="84"/>
  <c r="T208" i="84"/>
  <c r="U208" i="84"/>
  <c r="V208" i="84"/>
  <c r="W208" i="84"/>
  <c r="X208" i="84"/>
  <c r="Y208" i="84"/>
  <c r="Z208" i="84"/>
  <c r="AA208" i="84"/>
  <c r="AB208" i="84"/>
  <c r="AC208" i="84"/>
  <c r="B207" i="84"/>
  <c r="C207" i="84"/>
  <c r="D207" i="84"/>
  <c r="E207" i="84"/>
  <c r="F207" i="84"/>
  <c r="G207" i="84"/>
  <c r="H207" i="84"/>
  <c r="I207" i="84"/>
  <c r="K207" i="84"/>
  <c r="L207" i="84"/>
  <c r="M207" i="84"/>
  <c r="N207" i="84"/>
  <c r="O207" i="84"/>
  <c r="P207" i="84"/>
  <c r="Q207" i="84"/>
  <c r="R207" i="84"/>
  <c r="S207" i="84"/>
  <c r="T207" i="84"/>
  <c r="U207" i="84"/>
  <c r="V207" i="84"/>
  <c r="W207" i="84"/>
  <c r="X207" i="84"/>
  <c r="Y207" i="84"/>
  <c r="Z207" i="84"/>
  <c r="AA207" i="84"/>
  <c r="AB207" i="84"/>
  <c r="AC207" i="84"/>
  <c r="P206" i="84"/>
  <c r="B206" i="84"/>
  <c r="E206" i="84"/>
  <c r="F206" i="84"/>
  <c r="G206" i="84"/>
  <c r="H206" i="84"/>
  <c r="I206" i="84"/>
  <c r="K206" i="84"/>
  <c r="N206" i="84"/>
  <c r="O206" i="84"/>
  <c r="R206" i="84"/>
  <c r="S206" i="84"/>
  <c r="T206" i="84"/>
  <c r="U206" i="84"/>
  <c r="V206" i="84"/>
  <c r="W206" i="84"/>
  <c r="X206" i="84"/>
  <c r="Y206" i="84"/>
  <c r="Z206" i="84"/>
  <c r="AA206" i="84"/>
  <c r="AB206" i="84"/>
  <c r="AC206" i="84"/>
  <c r="A206" i="84"/>
  <c r="P197" i="84"/>
  <c r="P196" i="84"/>
  <c r="B196" i="84"/>
  <c r="E196" i="84"/>
  <c r="F196" i="84"/>
  <c r="G196" i="84"/>
  <c r="H196" i="84"/>
  <c r="I196" i="84"/>
  <c r="K196" i="84"/>
  <c r="N196" i="84"/>
  <c r="O196" i="84"/>
  <c r="R196" i="84"/>
  <c r="S196" i="84"/>
  <c r="T196" i="84"/>
  <c r="U196" i="84"/>
  <c r="V196" i="84"/>
  <c r="W196" i="84"/>
  <c r="X196" i="84"/>
  <c r="Y196" i="84"/>
  <c r="Z196" i="84"/>
  <c r="AA196" i="84"/>
  <c r="AB196" i="84"/>
  <c r="AC196" i="84"/>
  <c r="B197" i="84"/>
  <c r="E197" i="84"/>
  <c r="F197" i="84"/>
  <c r="G197" i="84"/>
  <c r="H197" i="84"/>
  <c r="I197" i="84"/>
  <c r="K197" i="84"/>
  <c r="N197" i="84"/>
  <c r="O197" i="84"/>
  <c r="R197" i="84"/>
  <c r="S197" i="84"/>
  <c r="T197" i="84"/>
  <c r="U197" i="84"/>
  <c r="V197" i="84"/>
  <c r="W197" i="84"/>
  <c r="X197" i="84"/>
  <c r="Y197" i="84"/>
  <c r="Z197" i="84"/>
  <c r="AA197" i="84"/>
  <c r="AB197" i="84"/>
  <c r="AC197" i="84"/>
  <c r="A197" i="84"/>
  <c r="A196" i="84"/>
  <c r="B192" i="84"/>
  <c r="C192" i="84"/>
  <c r="D192" i="84"/>
  <c r="E192" i="84"/>
  <c r="F192" i="84"/>
  <c r="G192" i="84"/>
  <c r="H192" i="84"/>
  <c r="I192" i="84"/>
  <c r="K192" i="84"/>
  <c r="L192" i="84"/>
  <c r="M192" i="84"/>
  <c r="N192" i="84"/>
  <c r="O192" i="84"/>
  <c r="P192" i="84"/>
  <c r="Q192" i="84"/>
  <c r="R192" i="84"/>
  <c r="S192" i="84"/>
  <c r="T192" i="84"/>
  <c r="U192" i="84"/>
  <c r="V192" i="84"/>
  <c r="W192" i="84"/>
  <c r="X192" i="84"/>
  <c r="Y192" i="84"/>
  <c r="Z192" i="84"/>
  <c r="AA192" i="84"/>
  <c r="AB192" i="84"/>
  <c r="AC192" i="84"/>
  <c r="B193" i="84"/>
  <c r="C193" i="84"/>
  <c r="D193" i="84"/>
  <c r="E193" i="84"/>
  <c r="F193" i="84"/>
  <c r="G193" i="84"/>
  <c r="H193" i="84"/>
  <c r="I193" i="84"/>
  <c r="K193" i="84"/>
  <c r="L193" i="84"/>
  <c r="M193" i="84"/>
  <c r="N193" i="84"/>
  <c r="O193" i="84"/>
  <c r="P193" i="84"/>
  <c r="Q193" i="84"/>
  <c r="R193" i="84"/>
  <c r="S193" i="84"/>
  <c r="T193" i="84"/>
  <c r="U193" i="84"/>
  <c r="V193" i="84"/>
  <c r="W193" i="84"/>
  <c r="X193" i="84"/>
  <c r="Y193" i="84"/>
  <c r="Z193" i="84"/>
  <c r="AA193" i="84"/>
  <c r="AB193" i="84"/>
  <c r="AC193" i="84"/>
  <c r="B194" i="84"/>
  <c r="C194" i="84"/>
  <c r="D194" i="84"/>
  <c r="E194" i="84"/>
  <c r="F194" i="84"/>
  <c r="G194" i="84"/>
  <c r="H194" i="84"/>
  <c r="I194" i="84"/>
  <c r="K194" i="84"/>
  <c r="L194" i="84"/>
  <c r="M194" i="84"/>
  <c r="N194" i="84"/>
  <c r="O194" i="84"/>
  <c r="P194" i="84"/>
  <c r="Q194" i="84"/>
  <c r="R194" i="84"/>
  <c r="S194" i="84"/>
  <c r="T194" i="84"/>
  <c r="U194" i="84"/>
  <c r="V194" i="84"/>
  <c r="W194" i="84"/>
  <c r="X194" i="84"/>
  <c r="Y194" i="84"/>
  <c r="Z194" i="84"/>
  <c r="AA194" i="84"/>
  <c r="AB194" i="84"/>
  <c r="AC194" i="84"/>
  <c r="A193" i="84"/>
  <c r="A194" i="84"/>
  <c r="A192" i="84"/>
  <c r="B75" i="84"/>
  <c r="C75" i="84"/>
  <c r="D75" i="84"/>
  <c r="E75" i="84"/>
  <c r="F75" i="84"/>
  <c r="G75" i="84"/>
  <c r="H75" i="84"/>
  <c r="I75" i="84"/>
  <c r="K75" i="84"/>
  <c r="L75" i="84"/>
  <c r="M75" i="84"/>
  <c r="N75" i="84"/>
  <c r="Q75" i="84"/>
  <c r="R75" i="84"/>
  <c r="S75" i="84"/>
  <c r="T75" i="84"/>
  <c r="U75" i="84"/>
  <c r="V75" i="84"/>
  <c r="W75" i="84"/>
  <c r="X75" i="84"/>
  <c r="Y75" i="84"/>
  <c r="Z75" i="84"/>
  <c r="AA75" i="84"/>
  <c r="AB75" i="84"/>
  <c r="AC75" i="84"/>
  <c r="A75" i="84"/>
  <c r="O48" i="84"/>
  <c r="B48" i="84"/>
  <c r="C48" i="84"/>
  <c r="D48" i="84"/>
  <c r="E48" i="84"/>
  <c r="F48" i="84"/>
  <c r="G48" i="84"/>
  <c r="H48" i="84"/>
  <c r="I48" i="84"/>
  <c r="K48" i="84"/>
  <c r="L48" i="84"/>
  <c r="M48" i="84"/>
  <c r="N48" i="84"/>
  <c r="Q48" i="84"/>
  <c r="R48" i="84"/>
  <c r="S48" i="84"/>
  <c r="T48" i="84"/>
  <c r="U48" i="84"/>
  <c r="V48" i="84"/>
  <c r="W48" i="84"/>
  <c r="X48" i="84"/>
  <c r="Y48" i="84"/>
  <c r="Z48" i="84"/>
  <c r="AA48" i="84"/>
  <c r="AB48" i="84"/>
  <c r="AC48" i="84"/>
  <c r="A48" i="84"/>
  <c r="O203" i="84"/>
  <c r="B203" i="84"/>
  <c r="C203" i="84"/>
  <c r="D203" i="84"/>
  <c r="E203" i="84"/>
  <c r="F203" i="84"/>
  <c r="G203" i="84"/>
  <c r="H203" i="84"/>
  <c r="I203" i="84"/>
  <c r="K203" i="84"/>
  <c r="L203" i="84"/>
  <c r="M203" i="84"/>
  <c r="N203" i="84"/>
  <c r="R203" i="84"/>
  <c r="S203" i="84"/>
  <c r="T203" i="84"/>
  <c r="U203" i="84"/>
  <c r="V203" i="84"/>
  <c r="W203" i="84"/>
  <c r="X203" i="84"/>
  <c r="Y203" i="84"/>
  <c r="Z203" i="84"/>
  <c r="AA203" i="84"/>
  <c r="AB203" i="84"/>
  <c r="AC203" i="84"/>
  <c r="A203" i="84"/>
  <c r="J198" i="84" l="1"/>
  <c r="J199" i="84"/>
  <c r="J200" i="84"/>
  <c r="J201" i="84"/>
  <c r="J203" i="84"/>
  <c r="J196" i="84"/>
  <c r="J197" i="84"/>
  <c r="J206" i="84"/>
  <c r="J202" i="84"/>
  <c r="J48" i="84"/>
  <c r="J194" i="84"/>
  <c r="J229" i="84"/>
  <c r="J238" i="84"/>
  <c r="J192" i="84"/>
  <c r="J232" i="84"/>
  <c r="J231" i="84"/>
  <c r="J230" i="84"/>
  <c r="J75" i="84"/>
  <c r="J193" i="84"/>
  <c r="J207" i="84"/>
  <c r="J208" i="84"/>
  <c r="J216" i="84"/>
  <c r="J217" i="84"/>
  <c r="J218" i="84"/>
  <c r="J219" i="84"/>
  <c r="J225" i="84"/>
  <c r="J227" i="84"/>
  <c r="J226" i="84"/>
  <c r="J228" i="84"/>
  <c r="J233" i="84"/>
  <c r="J220" i="84"/>
  <c r="J221" i="84"/>
  <c r="J222" i="84"/>
  <c r="J223" i="84"/>
  <c r="J224" i="84"/>
  <c r="J215" i="84"/>
  <c r="J239" i="84"/>
  <c r="J240" i="84"/>
  <c r="J168" i="86"/>
  <c r="J167" i="85"/>
  <c r="J168" i="82"/>
  <c r="J168" i="83"/>
  <c r="B29" i="84" l="1"/>
  <c r="C29" i="84"/>
  <c r="D29" i="84"/>
  <c r="E29" i="84"/>
  <c r="F29" i="84"/>
  <c r="G29" i="84"/>
  <c r="H29" i="84"/>
  <c r="I29" i="84"/>
  <c r="K29" i="84"/>
  <c r="L29" i="84"/>
  <c r="M29" i="84"/>
  <c r="N29" i="84"/>
  <c r="O29" i="84"/>
  <c r="P29" i="84"/>
  <c r="Q29" i="84"/>
  <c r="R29" i="84"/>
  <c r="S29" i="84"/>
  <c r="T29" i="84"/>
  <c r="U29" i="84"/>
  <c r="V29" i="84"/>
  <c r="W29" i="84"/>
  <c r="X29" i="84"/>
  <c r="Y29" i="84"/>
  <c r="Z29" i="84"/>
  <c r="AA29" i="84"/>
  <c r="AB29" i="84"/>
  <c r="AC29" i="84"/>
  <c r="B30" i="84"/>
  <c r="C30" i="84"/>
  <c r="D30" i="84"/>
  <c r="E30" i="84"/>
  <c r="F30" i="84"/>
  <c r="G30" i="84"/>
  <c r="H30" i="84"/>
  <c r="I30" i="84"/>
  <c r="K30" i="84"/>
  <c r="L30" i="84"/>
  <c r="M30" i="84"/>
  <c r="N30" i="84"/>
  <c r="O30" i="84"/>
  <c r="P30" i="84"/>
  <c r="Q30" i="84"/>
  <c r="R30" i="84"/>
  <c r="S30" i="84"/>
  <c r="T30" i="84"/>
  <c r="U30" i="84"/>
  <c r="V30" i="84"/>
  <c r="W30" i="84"/>
  <c r="X30" i="84"/>
  <c r="Y30" i="84"/>
  <c r="Z30" i="84"/>
  <c r="AA30" i="84"/>
  <c r="AB30" i="84"/>
  <c r="AC30" i="84"/>
  <c r="B31" i="84"/>
  <c r="C31" i="84"/>
  <c r="D31" i="84"/>
  <c r="E31" i="84"/>
  <c r="F31" i="84"/>
  <c r="G31" i="84"/>
  <c r="H31" i="84"/>
  <c r="I31" i="84"/>
  <c r="K31" i="84"/>
  <c r="L31" i="84"/>
  <c r="M31" i="84"/>
  <c r="N31" i="84"/>
  <c r="O31" i="84"/>
  <c r="P31" i="84"/>
  <c r="Q31" i="84"/>
  <c r="R31" i="84"/>
  <c r="S31" i="84"/>
  <c r="T31" i="84"/>
  <c r="U31" i="84"/>
  <c r="V31" i="84"/>
  <c r="W31" i="84"/>
  <c r="X31" i="84"/>
  <c r="Y31" i="84"/>
  <c r="Z31" i="84"/>
  <c r="AA31" i="84"/>
  <c r="AB31" i="84"/>
  <c r="AC31" i="84"/>
  <c r="B32" i="84"/>
  <c r="C32" i="84"/>
  <c r="D32" i="84"/>
  <c r="E32" i="84"/>
  <c r="F32" i="84"/>
  <c r="G32" i="84"/>
  <c r="H32" i="84"/>
  <c r="I32" i="84"/>
  <c r="K32" i="84"/>
  <c r="L32" i="84"/>
  <c r="M32" i="84"/>
  <c r="N32" i="84"/>
  <c r="O32" i="84"/>
  <c r="P32" i="84"/>
  <c r="Q32" i="84"/>
  <c r="R32" i="84"/>
  <c r="S32" i="84"/>
  <c r="T32" i="84"/>
  <c r="U32" i="84"/>
  <c r="V32" i="84"/>
  <c r="W32" i="84"/>
  <c r="X32" i="84"/>
  <c r="Y32" i="84"/>
  <c r="Z32" i="84"/>
  <c r="AA32" i="84"/>
  <c r="AB32" i="84"/>
  <c r="AC32" i="84"/>
  <c r="B33" i="84"/>
  <c r="C33" i="84"/>
  <c r="D33" i="84"/>
  <c r="E33" i="84"/>
  <c r="F33" i="84"/>
  <c r="G33" i="84"/>
  <c r="H33" i="84"/>
  <c r="I33" i="84"/>
  <c r="K33" i="84"/>
  <c r="L33" i="84"/>
  <c r="M33" i="84"/>
  <c r="N33" i="84"/>
  <c r="O33" i="84"/>
  <c r="P33" i="84"/>
  <c r="Q33" i="84"/>
  <c r="R33" i="84"/>
  <c r="S33" i="84"/>
  <c r="T33" i="84"/>
  <c r="U33" i="84"/>
  <c r="V33" i="84"/>
  <c r="W33" i="84"/>
  <c r="X33" i="84"/>
  <c r="Y33" i="84"/>
  <c r="Z33" i="84"/>
  <c r="AA33" i="84"/>
  <c r="AB33" i="84"/>
  <c r="AC33" i="84"/>
  <c r="B34" i="84"/>
  <c r="C34" i="84"/>
  <c r="D34" i="84"/>
  <c r="E34" i="84"/>
  <c r="F34" i="84"/>
  <c r="G34" i="84"/>
  <c r="H34" i="84"/>
  <c r="I34" i="84"/>
  <c r="K34" i="84"/>
  <c r="L34" i="84"/>
  <c r="M34" i="84"/>
  <c r="N34" i="84"/>
  <c r="O34" i="84"/>
  <c r="P34" i="84"/>
  <c r="Q34" i="84"/>
  <c r="R34" i="84"/>
  <c r="S34" i="84"/>
  <c r="T34" i="84"/>
  <c r="U34" i="84"/>
  <c r="V34" i="84"/>
  <c r="W34" i="84"/>
  <c r="X34" i="84"/>
  <c r="Y34" i="84"/>
  <c r="Z34" i="84"/>
  <c r="AA34" i="84"/>
  <c r="AB34" i="84"/>
  <c r="AC34" i="84"/>
  <c r="B35" i="84"/>
  <c r="C35" i="84"/>
  <c r="D35" i="84"/>
  <c r="E35" i="84"/>
  <c r="F35" i="84"/>
  <c r="G35" i="84"/>
  <c r="H35" i="84"/>
  <c r="I35" i="84"/>
  <c r="K35" i="84"/>
  <c r="L35" i="84"/>
  <c r="M35" i="84"/>
  <c r="N35" i="84"/>
  <c r="O35" i="84"/>
  <c r="P35" i="84"/>
  <c r="Q35" i="84"/>
  <c r="R35" i="84"/>
  <c r="S35" i="84"/>
  <c r="T35" i="84"/>
  <c r="U35" i="84"/>
  <c r="V35" i="84"/>
  <c r="W35" i="84"/>
  <c r="X35" i="84"/>
  <c r="Y35" i="84"/>
  <c r="Z35" i="84"/>
  <c r="AA35" i="84"/>
  <c r="AB35" i="84"/>
  <c r="AC35" i="84"/>
  <c r="B36" i="84"/>
  <c r="C36" i="84"/>
  <c r="D36" i="84"/>
  <c r="E36" i="84"/>
  <c r="F36" i="84"/>
  <c r="G36" i="84"/>
  <c r="H36" i="84"/>
  <c r="I36" i="84"/>
  <c r="K36" i="84"/>
  <c r="L36" i="84"/>
  <c r="M36" i="84"/>
  <c r="N36" i="84"/>
  <c r="O36" i="84"/>
  <c r="P36" i="84"/>
  <c r="Q36" i="84"/>
  <c r="R36" i="84"/>
  <c r="S36" i="84"/>
  <c r="T36" i="84"/>
  <c r="U36" i="84"/>
  <c r="V36" i="84"/>
  <c r="W36" i="84"/>
  <c r="X36" i="84"/>
  <c r="Y36" i="84"/>
  <c r="Z36" i="84"/>
  <c r="AA36" i="84"/>
  <c r="AB36" i="84"/>
  <c r="AC36" i="84"/>
  <c r="B37" i="84"/>
  <c r="C37" i="84"/>
  <c r="D37" i="84"/>
  <c r="E37" i="84"/>
  <c r="F37" i="84"/>
  <c r="G37" i="84"/>
  <c r="H37" i="84"/>
  <c r="I37" i="84"/>
  <c r="K37" i="84"/>
  <c r="L37" i="84"/>
  <c r="M37" i="84"/>
  <c r="N37" i="84"/>
  <c r="O37" i="84"/>
  <c r="P37" i="84"/>
  <c r="Q37" i="84"/>
  <c r="R37" i="84"/>
  <c r="S37" i="84"/>
  <c r="T37" i="84"/>
  <c r="U37" i="84"/>
  <c r="V37" i="84"/>
  <c r="W37" i="84"/>
  <c r="X37" i="84"/>
  <c r="Y37" i="84"/>
  <c r="Z37" i="84"/>
  <c r="AA37" i="84"/>
  <c r="AB37" i="84"/>
  <c r="AC37" i="84"/>
  <c r="B38" i="84"/>
  <c r="C38" i="84"/>
  <c r="D38" i="84"/>
  <c r="E38" i="84"/>
  <c r="F38" i="84"/>
  <c r="G38" i="84"/>
  <c r="H38" i="84"/>
  <c r="I38" i="84"/>
  <c r="K38" i="84"/>
  <c r="L38" i="84"/>
  <c r="M38" i="84"/>
  <c r="N38" i="84"/>
  <c r="O38" i="84"/>
  <c r="P38" i="84"/>
  <c r="Q38" i="84"/>
  <c r="R38" i="84"/>
  <c r="S38" i="84"/>
  <c r="T38" i="84"/>
  <c r="U38" i="84"/>
  <c r="V38" i="84"/>
  <c r="W38" i="84"/>
  <c r="X38" i="84"/>
  <c r="Y38" i="84"/>
  <c r="Z38" i="84"/>
  <c r="AA38" i="84"/>
  <c r="AB38" i="84"/>
  <c r="AC38" i="84"/>
  <c r="B40" i="84"/>
  <c r="C40" i="84"/>
  <c r="D40" i="84"/>
  <c r="E40" i="84"/>
  <c r="F40" i="84"/>
  <c r="G40" i="84"/>
  <c r="H40" i="84"/>
  <c r="I40" i="84"/>
  <c r="K40" i="84"/>
  <c r="L40" i="84"/>
  <c r="M40" i="84"/>
  <c r="N40" i="84"/>
  <c r="O40" i="84"/>
  <c r="P40" i="84"/>
  <c r="Q40" i="84"/>
  <c r="R40" i="84"/>
  <c r="S40" i="84"/>
  <c r="T40" i="84"/>
  <c r="U40" i="84"/>
  <c r="V40" i="84"/>
  <c r="W40" i="84"/>
  <c r="X40" i="84"/>
  <c r="Y40" i="84"/>
  <c r="Z40" i="84"/>
  <c r="AA40" i="84"/>
  <c r="AB40" i="84"/>
  <c r="AC40" i="84"/>
  <c r="B41" i="84"/>
  <c r="C41" i="84"/>
  <c r="D41" i="84"/>
  <c r="E41" i="84"/>
  <c r="F41" i="84"/>
  <c r="G41" i="84"/>
  <c r="H41" i="84"/>
  <c r="I41" i="84"/>
  <c r="K41" i="84"/>
  <c r="L41" i="84"/>
  <c r="M41" i="84"/>
  <c r="N41" i="84"/>
  <c r="O41" i="84"/>
  <c r="P41" i="84"/>
  <c r="Q41" i="84"/>
  <c r="R41" i="84"/>
  <c r="S41" i="84"/>
  <c r="T41" i="84"/>
  <c r="U41" i="84"/>
  <c r="V41" i="84"/>
  <c r="W41" i="84"/>
  <c r="X41" i="84"/>
  <c r="Y41" i="84"/>
  <c r="Z41" i="84"/>
  <c r="AA41" i="84"/>
  <c r="AB41" i="84"/>
  <c r="AC41" i="84"/>
  <c r="B42" i="84"/>
  <c r="C42" i="84"/>
  <c r="D42" i="84"/>
  <c r="E42" i="84"/>
  <c r="F42" i="84"/>
  <c r="G42" i="84"/>
  <c r="H42" i="84"/>
  <c r="I42" i="84"/>
  <c r="K42" i="84"/>
  <c r="L42" i="84"/>
  <c r="M42" i="84"/>
  <c r="N42" i="84"/>
  <c r="O42" i="84"/>
  <c r="P42" i="84"/>
  <c r="Q42" i="84"/>
  <c r="R42" i="84"/>
  <c r="S42" i="84"/>
  <c r="T42" i="84"/>
  <c r="U42" i="84"/>
  <c r="V42" i="84"/>
  <c r="W42" i="84"/>
  <c r="X42" i="84"/>
  <c r="Y42" i="84"/>
  <c r="Z42" i="84"/>
  <c r="AA42" i="84"/>
  <c r="AB42" i="84"/>
  <c r="AC42" i="84"/>
  <c r="B43" i="84"/>
  <c r="C43" i="84"/>
  <c r="D43" i="84"/>
  <c r="E43" i="84"/>
  <c r="F43" i="84"/>
  <c r="G43" i="84"/>
  <c r="H43" i="84"/>
  <c r="I43" i="84"/>
  <c r="K43" i="84"/>
  <c r="L43" i="84"/>
  <c r="M43" i="84"/>
  <c r="N43" i="84"/>
  <c r="O43" i="84"/>
  <c r="P43" i="84"/>
  <c r="Q43" i="84"/>
  <c r="R43" i="84"/>
  <c r="S43" i="84"/>
  <c r="T43" i="84"/>
  <c r="U43" i="84"/>
  <c r="V43" i="84"/>
  <c r="W43" i="84"/>
  <c r="X43" i="84"/>
  <c r="Y43" i="84"/>
  <c r="Z43" i="84"/>
  <c r="AA43" i="84"/>
  <c r="AB43" i="84"/>
  <c r="AC43" i="84"/>
  <c r="B44" i="84"/>
  <c r="C44" i="84"/>
  <c r="D44" i="84"/>
  <c r="E44" i="84"/>
  <c r="F44" i="84"/>
  <c r="G44" i="84"/>
  <c r="H44" i="84"/>
  <c r="I44" i="84"/>
  <c r="K44" i="84"/>
  <c r="L44" i="84"/>
  <c r="M44" i="84"/>
  <c r="N44" i="84"/>
  <c r="O44" i="84"/>
  <c r="P44" i="84"/>
  <c r="Q44" i="84"/>
  <c r="R44" i="84"/>
  <c r="S44" i="84"/>
  <c r="T44" i="84"/>
  <c r="U44" i="84"/>
  <c r="V44" i="84"/>
  <c r="W44" i="84"/>
  <c r="X44" i="84"/>
  <c r="Y44" i="84"/>
  <c r="Z44" i="84"/>
  <c r="AA44" i="84"/>
  <c r="AB44" i="84"/>
  <c r="AC44" i="84"/>
  <c r="A35" i="84"/>
  <c r="A36" i="84"/>
  <c r="A37" i="84"/>
  <c r="A38" i="84"/>
  <c r="A40" i="84"/>
  <c r="A41" i="84"/>
  <c r="A42" i="84"/>
  <c r="A43" i="84"/>
  <c r="A44" i="84"/>
  <c r="A30" i="84"/>
  <c r="A31" i="84"/>
  <c r="A32" i="84"/>
  <c r="A33" i="84"/>
  <c r="A34" i="84"/>
  <c r="A29" i="84"/>
  <c r="B24" i="84"/>
  <c r="C24" i="84"/>
  <c r="D24" i="84"/>
  <c r="E24" i="84"/>
  <c r="F24" i="84"/>
  <c r="G24" i="84"/>
  <c r="H24" i="84"/>
  <c r="I24" i="84"/>
  <c r="K24" i="84"/>
  <c r="L24" i="84"/>
  <c r="M24" i="84"/>
  <c r="N24" i="84"/>
  <c r="O24" i="84"/>
  <c r="P24" i="84"/>
  <c r="Q24" i="84"/>
  <c r="R24" i="84"/>
  <c r="S24" i="84"/>
  <c r="T24" i="84"/>
  <c r="U24" i="84"/>
  <c r="V24" i="84"/>
  <c r="W24" i="84"/>
  <c r="X24" i="84"/>
  <c r="Y24" i="84"/>
  <c r="Z24" i="84"/>
  <c r="AA24" i="84"/>
  <c r="AB24" i="84"/>
  <c r="AC24" i="84"/>
  <c r="A24" i="84"/>
  <c r="J43" i="84" l="1"/>
  <c r="J41" i="84"/>
  <c r="J38" i="84"/>
  <c r="J36" i="84"/>
  <c r="J34" i="84"/>
  <c r="J32" i="84"/>
  <c r="J30" i="84"/>
  <c r="J24" i="84"/>
  <c r="J44" i="84"/>
  <c r="J42" i="84"/>
  <c r="J40" i="84"/>
  <c r="J37" i="84"/>
  <c r="J35" i="84"/>
  <c r="J33" i="84"/>
  <c r="J31" i="84"/>
  <c r="J29" i="84"/>
  <c r="B23" i="84"/>
  <c r="C23" i="84"/>
  <c r="D23" i="84"/>
  <c r="E23" i="84"/>
  <c r="F23" i="84"/>
  <c r="G23" i="84"/>
  <c r="H23" i="84"/>
  <c r="I23" i="84"/>
  <c r="K23" i="84"/>
  <c r="L23" i="84"/>
  <c r="M23" i="84"/>
  <c r="N23" i="84"/>
  <c r="O23" i="84"/>
  <c r="P23" i="84"/>
  <c r="Q23" i="84"/>
  <c r="R23" i="84"/>
  <c r="S23" i="84"/>
  <c r="T23" i="84"/>
  <c r="U23" i="84"/>
  <c r="V23" i="84"/>
  <c r="W23" i="84"/>
  <c r="X23" i="84"/>
  <c r="Y23" i="84"/>
  <c r="Z23" i="84"/>
  <c r="AA23" i="84"/>
  <c r="AB23" i="84"/>
  <c r="AC23" i="84"/>
  <c r="A23" i="84"/>
  <c r="P28" i="84"/>
  <c r="P26" i="84"/>
  <c r="P27" i="84"/>
  <c r="B28" i="84"/>
  <c r="C28" i="84"/>
  <c r="D28" i="84"/>
  <c r="E28" i="84"/>
  <c r="F28" i="84"/>
  <c r="G28" i="84"/>
  <c r="H28" i="84"/>
  <c r="I28" i="84"/>
  <c r="K28" i="84"/>
  <c r="L28" i="84"/>
  <c r="M28" i="84"/>
  <c r="N28" i="84"/>
  <c r="O28" i="84"/>
  <c r="Q28" i="84"/>
  <c r="R28" i="84"/>
  <c r="S28" i="84"/>
  <c r="T28" i="84"/>
  <c r="U28" i="84"/>
  <c r="V28" i="84"/>
  <c r="W28" i="84"/>
  <c r="X28" i="84"/>
  <c r="Y28" i="84"/>
  <c r="Z28" i="84"/>
  <c r="AA28" i="84"/>
  <c r="AB28" i="84"/>
  <c r="AC28" i="84"/>
  <c r="A28" i="84"/>
  <c r="B27" i="84"/>
  <c r="C27" i="84"/>
  <c r="D27" i="84"/>
  <c r="E27" i="84"/>
  <c r="F27" i="84"/>
  <c r="G27" i="84"/>
  <c r="H27" i="84"/>
  <c r="I27" i="84"/>
  <c r="K27" i="84"/>
  <c r="L27" i="84"/>
  <c r="M27" i="84"/>
  <c r="N27" i="84"/>
  <c r="O27" i="84"/>
  <c r="Q27" i="84"/>
  <c r="R27" i="84"/>
  <c r="S27" i="84"/>
  <c r="T27" i="84"/>
  <c r="U27" i="84"/>
  <c r="V27" i="84"/>
  <c r="W27" i="84"/>
  <c r="X27" i="84"/>
  <c r="Y27" i="84"/>
  <c r="Z27" i="84"/>
  <c r="AA27" i="84"/>
  <c r="AB27" i="84"/>
  <c r="AC27" i="84"/>
  <c r="A27" i="84"/>
  <c r="B26" i="84"/>
  <c r="C26" i="84"/>
  <c r="D26" i="84"/>
  <c r="E26" i="84"/>
  <c r="F26" i="84"/>
  <c r="G26" i="84"/>
  <c r="H26" i="84"/>
  <c r="I26" i="84"/>
  <c r="K26" i="84"/>
  <c r="L26" i="84"/>
  <c r="M26" i="84"/>
  <c r="N26" i="84"/>
  <c r="O26" i="84"/>
  <c r="Q26" i="84"/>
  <c r="R26" i="84"/>
  <c r="S26" i="84"/>
  <c r="T26" i="84"/>
  <c r="U26" i="84"/>
  <c r="V26" i="84"/>
  <c r="W26" i="84"/>
  <c r="X26" i="84"/>
  <c r="Y26" i="84"/>
  <c r="Z26" i="84"/>
  <c r="AA26" i="84"/>
  <c r="AB26" i="84"/>
  <c r="AC26" i="84"/>
  <c r="A26" i="84"/>
  <c r="B25" i="84"/>
  <c r="C25" i="84"/>
  <c r="D25" i="84"/>
  <c r="E25" i="84"/>
  <c r="F25" i="84"/>
  <c r="G25" i="84"/>
  <c r="H25" i="84"/>
  <c r="I25" i="84"/>
  <c r="K25" i="84"/>
  <c r="L25" i="84"/>
  <c r="M25" i="84"/>
  <c r="N25" i="84"/>
  <c r="Q25" i="84"/>
  <c r="R25" i="84"/>
  <c r="S25" i="84"/>
  <c r="T25" i="84"/>
  <c r="U25" i="84"/>
  <c r="V25" i="84"/>
  <c r="W25" i="84"/>
  <c r="X25" i="84"/>
  <c r="Y25" i="84"/>
  <c r="Z25" i="84"/>
  <c r="AA25" i="84"/>
  <c r="AB25" i="84"/>
  <c r="AC25" i="84"/>
  <c r="A25" i="84"/>
  <c r="B39" i="84"/>
  <c r="C39" i="84"/>
  <c r="D39" i="84"/>
  <c r="E39" i="84"/>
  <c r="F39" i="84"/>
  <c r="G39" i="84"/>
  <c r="H39" i="84"/>
  <c r="I39" i="84"/>
  <c r="K39" i="84"/>
  <c r="L39" i="84"/>
  <c r="M39" i="84"/>
  <c r="N39" i="84"/>
  <c r="O39" i="84"/>
  <c r="P39" i="84"/>
  <c r="Q39" i="84"/>
  <c r="R39" i="84"/>
  <c r="S39" i="84"/>
  <c r="T39" i="84"/>
  <c r="U39" i="84"/>
  <c r="V39" i="84"/>
  <c r="W39" i="84"/>
  <c r="X39" i="84"/>
  <c r="Y39" i="84"/>
  <c r="Z39" i="84"/>
  <c r="AA39" i="84"/>
  <c r="AB39" i="84"/>
  <c r="AC39" i="84"/>
  <c r="A39" i="84"/>
  <c r="B12" i="84"/>
  <c r="C12" i="84"/>
  <c r="D12" i="84"/>
  <c r="E12" i="84"/>
  <c r="F12" i="84"/>
  <c r="G12" i="84"/>
  <c r="H12" i="84"/>
  <c r="I12" i="84"/>
  <c r="K12" i="84"/>
  <c r="L12" i="84"/>
  <c r="M12" i="84"/>
  <c r="N12" i="84"/>
  <c r="B13" i="84"/>
  <c r="C13" i="84"/>
  <c r="D13" i="84"/>
  <c r="E13" i="84"/>
  <c r="F13" i="84"/>
  <c r="G13" i="84"/>
  <c r="H13" i="84"/>
  <c r="I13" i="84"/>
  <c r="K13" i="84"/>
  <c r="L13" i="84"/>
  <c r="M13" i="84"/>
  <c r="N13" i="84"/>
  <c r="B14" i="84"/>
  <c r="C14" i="84"/>
  <c r="D14" i="84"/>
  <c r="E14" i="84"/>
  <c r="F14" i="84"/>
  <c r="G14" i="84"/>
  <c r="H14" i="84"/>
  <c r="I14" i="84"/>
  <c r="K14" i="84"/>
  <c r="L14" i="84"/>
  <c r="M14" i="84"/>
  <c r="N14" i="84"/>
  <c r="B15" i="84"/>
  <c r="C15" i="84"/>
  <c r="D15" i="84"/>
  <c r="E15" i="84"/>
  <c r="F15" i="84"/>
  <c r="G15" i="84"/>
  <c r="H15" i="84"/>
  <c r="I15" i="84"/>
  <c r="K15" i="84"/>
  <c r="L15" i="84"/>
  <c r="M15" i="84"/>
  <c r="N15" i="84"/>
  <c r="B16" i="84"/>
  <c r="C16" i="84"/>
  <c r="D16" i="84"/>
  <c r="E16" i="84"/>
  <c r="F16" i="84"/>
  <c r="G16" i="84"/>
  <c r="H16" i="84"/>
  <c r="I16" i="84"/>
  <c r="K16" i="84"/>
  <c r="L16" i="84"/>
  <c r="M16" i="84"/>
  <c r="N16" i="84"/>
  <c r="A16" i="84"/>
  <c r="A15" i="84"/>
  <c r="A14" i="84"/>
  <c r="A13" i="84"/>
  <c r="A12" i="84"/>
  <c r="J26" i="84" l="1"/>
  <c r="J28" i="84"/>
  <c r="J39" i="84"/>
  <c r="J25" i="84"/>
  <c r="J27" i="84"/>
  <c r="J23" i="84"/>
  <c r="J211" i="81"/>
  <c r="J189" i="81"/>
  <c r="J206" i="81" l="1"/>
  <c r="J25" i="86" l="1"/>
  <c r="J24" i="85"/>
  <c r="J25" i="82"/>
  <c r="J25" i="83"/>
  <c r="J45" i="81"/>
  <c r="J16" i="86"/>
  <c r="J16" i="85"/>
  <c r="J16" i="82"/>
  <c r="J16" i="83"/>
  <c r="J21" i="81"/>
  <c r="O15" i="84" l="1"/>
  <c r="O12" i="85"/>
  <c r="O14" i="84" s="1"/>
  <c r="O16" i="84"/>
  <c r="J51" i="86" l="1"/>
  <c r="J72" i="81"/>
  <c r="J50" i="85"/>
  <c r="J51" i="82"/>
  <c r="J51" i="83"/>
  <c r="J67" i="86" l="1"/>
  <c r="J66" i="85"/>
  <c r="J67" i="82"/>
  <c r="J67" i="83"/>
  <c r="J195" i="86"/>
  <c r="J194" i="86"/>
  <c r="J193" i="86"/>
  <c r="J194" i="85"/>
  <c r="J193" i="85"/>
  <c r="J192" i="85"/>
  <c r="J195" i="82"/>
  <c r="J194" i="82"/>
  <c r="J193" i="82"/>
  <c r="J195" i="83"/>
  <c r="J194" i="83"/>
  <c r="J193" i="83"/>
  <c r="J55" i="86"/>
  <c r="J72" i="86"/>
  <c r="J54" i="85"/>
  <c r="J71" i="85"/>
  <c r="J55" i="82"/>
  <c r="J55" i="83"/>
  <c r="J72" i="83"/>
  <c r="J69" i="86" l="1"/>
  <c r="J54" i="86"/>
  <c r="J68" i="85"/>
  <c r="J53" i="85"/>
  <c r="J69" i="82"/>
  <c r="J54" i="82"/>
  <c r="J69" i="83"/>
  <c r="J54" i="83"/>
  <c r="O12" i="81"/>
  <c r="O12" i="84" s="1"/>
  <c r="J194" i="81"/>
  <c r="J193" i="81"/>
  <c r="J20" i="81"/>
  <c r="J19" i="81"/>
  <c r="J89" i="81" l="1"/>
  <c r="O283" i="81" l="1"/>
  <c r="B287" i="81" s="1"/>
  <c r="J191" i="81"/>
  <c r="J190" i="81"/>
  <c r="J210" i="81"/>
  <c r="J19" i="86"/>
  <c r="J24" i="81"/>
  <c r="J19" i="85"/>
  <c r="J19" i="82"/>
  <c r="J18" i="83"/>
  <c r="J66" i="86"/>
  <c r="J88" i="81"/>
  <c r="J65" i="85"/>
  <c r="J66" i="82"/>
  <c r="J66" i="83"/>
  <c r="J161" i="86"/>
  <c r="J161" i="82"/>
  <c r="J160" i="85"/>
  <c r="J162" i="86"/>
  <c r="J161" i="85"/>
  <c r="J162" i="82"/>
  <c r="J162" i="83"/>
  <c r="J18" i="86" l="1"/>
  <c r="J23" i="81"/>
  <c r="J18" i="85"/>
  <c r="J18" i="82"/>
  <c r="J19" i="83"/>
  <c r="J17" i="86"/>
  <c r="J22" i="81"/>
  <c r="J17" i="85"/>
  <c r="J17" i="83"/>
  <c r="J256" i="81" l="1"/>
  <c r="J221" i="81" l="1"/>
  <c r="J199" i="81"/>
  <c r="J187" i="85"/>
  <c r="J166" i="85"/>
  <c r="J186" i="85"/>
  <c r="J165" i="85"/>
  <c r="J188" i="82"/>
  <c r="J167" i="82"/>
  <c r="J187" i="82"/>
  <c r="J166" i="82"/>
  <c r="J186" i="82"/>
  <c r="J165" i="82"/>
  <c r="J188" i="83"/>
  <c r="J167" i="83"/>
  <c r="J187" i="83"/>
  <c r="J166" i="83"/>
  <c r="J186" i="83"/>
  <c r="J165" i="83"/>
  <c r="J187" i="86"/>
  <c r="J166" i="86"/>
  <c r="J186" i="86"/>
  <c r="J165" i="86"/>
  <c r="J185" i="86"/>
  <c r="J164" i="86"/>
  <c r="J184" i="86"/>
  <c r="J163" i="86"/>
  <c r="J219" i="81"/>
  <c r="J197" i="81"/>
  <c r="J218" i="81"/>
  <c r="J196" i="81"/>
  <c r="J217" i="81"/>
  <c r="J195" i="81"/>
  <c r="J184" i="85"/>
  <c r="J163" i="85"/>
  <c r="J183" i="85"/>
  <c r="J162" i="85"/>
  <c r="J184" i="82"/>
  <c r="J163" i="82"/>
  <c r="J185" i="83"/>
  <c r="J164" i="83"/>
  <c r="J147" i="81" l="1"/>
  <c r="J106" i="81"/>
  <c r="J146" i="81"/>
  <c r="J105" i="81"/>
  <c r="J120" i="85"/>
  <c r="J82" i="85"/>
  <c r="J119" i="85"/>
  <c r="J81" i="85"/>
  <c r="J121" i="82"/>
  <c r="J83" i="82"/>
  <c r="J120" i="82"/>
  <c r="J82" i="82"/>
  <c r="J121" i="83"/>
  <c r="J83" i="83"/>
  <c r="J120" i="83"/>
  <c r="J82" i="83"/>
  <c r="J119" i="86"/>
  <c r="J81" i="86"/>
  <c r="J118" i="86"/>
  <c r="J80" i="86"/>
  <c r="J117" i="86"/>
  <c r="J79" i="86"/>
  <c r="J116" i="86"/>
  <c r="J78" i="86"/>
  <c r="J115" i="86"/>
  <c r="J77" i="86"/>
  <c r="J114" i="86"/>
  <c r="J76" i="86"/>
  <c r="J113" i="86"/>
  <c r="J75" i="86"/>
  <c r="J112" i="86"/>
  <c r="J74" i="86"/>
  <c r="J118" i="85"/>
  <c r="J80" i="85"/>
  <c r="J117" i="85"/>
  <c r="J79" i="85"/>
  <c r="J119" i="82"/>
  <c r="J81" i="82"/>
  <c r="J118" i="82"/>
  <c r="J80" i="82"/>
  <c r="J117" i="82"/>
  <c r="J79" i="82"/>
  <c r="J116" i="82"/>
  <c r="J78" i="82"/>
  <c r="J119" i="83"/>
  <c r="J81" i="83"/>
  <c r="J118" i="83"/>
  <c r="J80" i="83"/>
  <c r="J117" i="83"/>
  <c r="J79" i="83"/>
  <c r="J116" i="83"/>
  <c r="J78" i="83"/>
  <c r="J143" i="81"/>
  <c r="J102" i="81"/>
  <c r="J142" i="81"/>
  <c r="J101" i="81"/>
  <c r="J141" i="81"/>
  <c r="J100" i="81"/>
  <c r="J140" i="81"/>
  <c r="J99" i="81"/>
  <c r="J139" i="81"/>
  <c r="J98" i="81"/>
  <c r="J138" i="81"/>
  <c r="J97" i="81"/>
  <c r="J114" i="85"/>
  <c r="J76" i="85"/>
  <c r="J113" i="85"/>
  <c r="J75" i="85"/>
  <c r="J112" i="85"/>
  <c r="J74" i="85"/>
  <c r="J111" i="85"/>
  <c r="J73" i="85"/>
  <c r="J115" i="83"/>
  <c r="J77" i="83"/>
  <c r="J114" i="83"/>
  <c r="J76" i="83"/>
  <c r="J113" i="82"/>
  <c r="J75" i="82"/>
  <c r="J112" i="82"/>
  <c r="J74" i="82"/>
  <c r="J69" i="81" l="1"/>
  <c r="J68" i="81"/>
  <c r="J57" i="81"/>
  <c r="J56" i="81"/>
  <c r="J48" i="85"/>
  <c r="J47" i="85"/>
  <c r="J36" i="85"/>
  <c r="J35" i="85"/>
  <c r="J49" i="82"/>
  <c r="J48" i="82"/>
  <c r="J37" i="82"/>
  <c r="J36" i="82"/>
  <c r="J49" i="83"/>
  <c r="J48" i="83"/>
  <c r="J37" i="83"/>
  <c r="J36" i="83"/>
  <c r="J47" i="86"/>
  <c r="J46" i="86"/>
  <c r="J35" i="86"/>
  <c r="J34" i="86"/>
  <c r="J46" i="85"/>
  <c r="J45" i="85"/>
  <c r="J34" i="85"/>
  <c r="J33" i="85"/>
  <c r="J47" i="82"/>
  <c r="J46" i="82"/>
  <c r="J35" i="82"/>
  <c r="J34" i="82"/>
  <c r="J47" i="83"/>
  <c r="J46" i="83"/>
  <c r="J35" i="83"/>
  <c r="J34" i="83"/>
  <c r="J45" i="86"/>
  <c r="J44" i="86"/>
  <c r="J33" i="86"/>
  <c r="J32" i="86"/>
  <c r="J65" i="81"/>
  <c r="J64" i="81"/>
  <c r="J53" i="81"/>
  <c r="J52" i="81"/>
  <c r="J45" i="82"/>
  <c r="J44" i="82"/>
  <c r="J33" i="82"/>
  <c r="J32" i="82"/>
  <c r="J45" i="83"/>
  <c r="J44" i="83"/>
  <c r="J33" i="83"/>
  <c r="J32" i="83"/>
  <c r="J43" i="86"/>
  <c r="J42" i="86"/>
  <c r="J31" i="86"/>
  <c r="J30" i="86"/>
  <c r="J63" i="81"/>
  <c r="J62" i="81"/>
  <c r="J51" i="81"/>
  <c r="J50" i="81"/>
  <c r="J42" i="85"/>
  <c r="J41" i="85"/>
  <c r="J30" i="85"/>
  <c r="J29" i="85"/>
  <c r="J43" i="83"/>
  <c r="J42" i="83"/>
  <c r="J31" i="83"/>
  <c r="J30" i="83"/>
  <c r="J41" i="86" l="1"/>
  <c r="J40" i="86"/>
  <c r="J29" i="86"/>
  <c r="J28" i="86"/>
  <c r="J36" i="86"/>
  <c r="J37" i="86"/>
  <c r="J48" i="86"/>
  <c r="J49" i="86"/>
  <c r="J61" i="81"/>
  <c r="J60" i="81"/>
  <c r="J49" i="81"/>
  <c r="J48" i="81"/>
  <c r="J40" i="85"/>
  <c r="J39" i="85"/>
  <c r="J28" i="85"/>
  <c r="J27" i="85"/>
  <c r="J41" i="82"/>
  <c r="J40" i="82"/>
  <c r="J29" i="82"/>
  <c r="J28" i="82"/>
  <c r="O12" i="82" l="1"/>
  <c r="O198" i="82" l="1"/>
  <c r="B202" i="82" s="1"/>
  <c r="O13" i="84"/>
  <c r="AC12" i="81"/>
  <c r="AC12" i="84" s="1"/>
  <c r="AB12" i="81"/>
  <c r="AB12" i="84" s="1"/>
  <c r="AA12" i="81"/>
  <c r="AA12" i="84" s="1"/>
  <c r="Z12" i="81"/>
  <c r="Z12" i="84" s="1"/>
  <c r="Y12" i="81"/>
  <c r="Y12" i="84" s="1"/>
  <c r="X12" i="81"/>
  <c r="X12" i="84" s="1"/>
  <c r="W12" i="81"/>
  <c r="W12" i="84" s="1"/>
  <c r="V12" i="81"/>
  <c r="V12" i="84" s="1"/>
  <c r="U12" i="81"/>
  <c r="U12" i="84" s="1"/>
  <c r="T12" i="81"/>
  <c r="T12" i="84" s="1"/>
  <c r="S12" i="81"/>
  <c r="S12" i="84" s="1"/>
  <c r="R12" i="81"/>
  <c r="R12" i="84" s="1"/>
  <c r="Q12" i="81"/>
  <c r="Q12" i="84" s="1"/>
  <c r="P12" i="81"/>
  <c r="P12" i="84" s="1"/>
  <c r="AC12" i="82" l="1"/>
  <c r="AB12" i="82"/>
  <c r="AA12" i="82"/>
  <c r="Z12" i="82"/>
  <c r="Y12" i="82"/>
  <c r="X12" i="82"/>
  <c r="W12" i="82"/>
  <c r="V12" i="82"/>
  <c r="U12" i="82"/>
  <c r="T12" i="82"/>
  <c r="S12" i="82"/>
  <c r="R12" i="82"/>
  <c r="Q12" i="82"/>
  <c r="P12" i="82"/>
  <c r="Q13" i="84" l="1"/>
  <c r="Q198" i="82"/>
  <c r="S13" i="84"/>
  <c r="S198" i="82"/>
  <c r="U13" i="84"/>
  <c r="U198" i="82"/>
  <c r="W13" i="84"/>
  <c r="W198" i="82"/>
  <c r="Y13" i="84"/>
  <c r="Y198" i="82"/>
  <c r="AA13" i="84"/>
  <c r="AA198" i="82"/>
  <c r="AC13" i="84"/>
  <c r="AC198" i="82"/>
  <c r="P13" i="84"/>
  <c r="P198" i="82"/>
  <c r="R13" i="84"/>
  <c r="R198" i="82"/>
  <c r="T13" i="84"/>
  <c r="T198" i="82"/>
  <c r="V13" i="84"/>
  <c r="V198" i="82"/>
  <c r="X13" i="84"/>
  <c r="X198" i="82"/>
  <c r="Z13" i="84"/>
  <c r="Z198" i="82"/>
  <c r="AB13" i="84"/>
  <c r="AB198" i="82"/>
  <c r="O197" i="85"/>
  <c r="B201" i="85" s="1"/>
  <c r="J188" i="86" l="1"/>
  <c r="J25" i="81" l="1"/>
  <c r="J26" i="81"/>
  <c r="J27" i="81"/>
  <c r="J28" i="81"/>
  <c r="J29" i="81"/>
  <c r="J30" i="81"/>
  <c r="J31" i="81"/>
  <c r="J32" i="81"/>
  <c r="J33" i="81"/>
  <c r="J34" i="81"/>
  <c r="J40" i="81"/>
  <c r="J39" i="81"/>
  <c r="J38" i="81"/>
  <c r="J37" i="81"/>
  <c r="J36" i="81"/>
  <c r="J254" i="81" l="1"/>
  <c r="J251" i="81"/>
  <c r="J261" i="81"/>
  <c r="J259" i="81"/>
  <c r="J247" i="81"/>
  <c r="J252" i="81"/>
  <c r="J236" i="81"/>
  <c r="J235" i="81"/>
  <c r="J28" i="83"/>
  <c r="J196" i="82"/>
  <c r="J192" i="82"/>
  <c r="J191" i="82"/>
  <c r="J190" i="82"/>
  <c r="J189" i="82"/>
  <c r="J183" i="82"/>
  <c r="J182" i="82"/>
  <c r="J181" i="82"/>
  <c r="J180" i="82"/>
  <c r="J179" i="82"/>
  <c r="J172" i="82"/>
  <c r="J171" i="82"/>
  <c r="J161" i="83" l="1"/>
  <c r="J239" i="81" l="1"/>
  <c r="J237" i="81"/>
  <c r="J35" i="81"/>
  <c r="J17" i="82" l="1"/>
  <c r="J67" i="81" l="1"/>
  <c r="J55" i="81"/>
  <c r="J66" i="81"/>
  <c r="J54" i="81"/>
  <c r="J43" i="82"/>
  <c r="J31" i="82"/>
  <c r="J42" i="82"/>
  <c r="J30" i="82"/>
  <c r="J44" i="85"/>
  <c r="J32" i="85"/>
  <c r="J43" i="85"/>
  <c r="J31" i="85"/>
  <c r="J94" i="86"/>
  <c r="J52" i="86"/>
  <c r="J145" i="81"/>
  <c r="J104" i="81"/>
  <c r="J144" i="81"/>
  <c r="J103" i="81"/>
  <c r="J220" i="81"/>
  <c r="J198" i="81"/>
  <c r="J185" i="82" l="1"/>
  <c r="J164" i="82"/>
  <c r="J115" i="82"/>
  <c r="J77" i="82"/>
  <c r="J114" i="82"/>
  <c r="J76" i="82"/>
  <c r="J116" i="85"/>
  <c r="J78" i="85"/>
  <c r="J115" i="85"/>
  <c r="J77" i="85"/>
  <c r="J185" i="85"/>
  <c r="J164" i="85"/>
  <c r="J167" i="86"/>
  <c r="J121" i="86"/>
  <c r="J83" i="86"/>
  <c r="J120" i="86"/>
  <c r="J82" i="86"/>
  <c r="J192" i="83" l="1"/>
  <c r="J191" i="83"/>
  <c r="J190" i="83"/>
  <c r="J189" i="83"/>
  <c r="J183" i="83"/>
  <c r="J182" i="83"/>
  <c r="J181" i="83"/>
  <c r="J180" i="83"/>
  <c r="J179" i="83"/>
  <c r="J172" i="83"/>
  <c r="J171" i="83"/>
  <c r="J140" i="83"/>
  <c r="J139" i="83"/>
  <c r="J138" i="83"/>
  <c r="J134" i="83"/>
  <c r="J125" i="83"/>
  <c r="J142" i="83"/>
  <c r="J70" i="83"/>
  <c r="J122" i="83"/>
  <c r="J68" i="83"/>
  <c r="J105" i="83"/>
  <c r="J104" i="83"/>
  <c r="J53" i="83"/>
  <c r="J103" i="83"/>
  <c r="J52" i="83"/>
  <c r="J94" i="83"/>
  <c r="J41" i="83" l="1"/>
  <c r="J29" i="83"/>
  <c r="J40" i="83"/>
  <c r="J112" i="83" l="1"/>
  <c r="J74" i="83"/>
  <c r="J184" i="83"/>
  <c r="J163" i="83"/>
  <c r="J113" i="83"/>
  <c r="J75" i="83"/>
  <c r="B202" i="83" l="1"/>
  <c r="AB16" i="84" l="1"/>
  <c r="AB198" i="83"/>
  <c r="Z16" i="84"/>
  <c r="Z198" i="83"/>
  <c r="X16" i="84"/>
  <c r="X198" i="83"/>
  <c r="V16" i="84"/>
  <c r="V198" i="83"/>
  <c r="T16" i="84"/>
  <c r="T198" i="83"/>
  <c r="R16" i="84"/>
  <c r="R198" i="83"/>
  <c r="P16" i="84"/>
  <c r="P198" i="83"/>
  <c r="AC16" i="84"/>
  <c r="AC198" i="83"/>
  <c r="AA16" i="84"/>
  <c r="AA198" i="83"/>
  <c r="Y16" i="84"/>
  <c r="Y198" i="83"/>
  <c r="W16" i="84"/>
  <c r="W198" i="83"/>
  <c r="U16" i="84"/>
  <c r="U198" i="83"/>
  <c r="S16" i="84"/>
  <c r="S198" i="83"/>
  <c r="Q16" i="84"/>
  <c r="Q198" i="83"/>
  <c r="AC12" i="86"/>
  <c r="AC15" i="84" s="1"/>
  <c r="AB12" i="86"/>
  <c r="AB15" i="84" s="1"/>
  <c r="AA12" i="86"/>
  <c r="AA15" i="84" s="1"/>
  <c r="Z12" i="86"/>
  <c r="Z15" i="84" s="1"/>
  <c r="Y12" i="86"/>
  <c r="Y15" i="84" s="1"/>
  <c r="X12" i="86"/>
  <c r="X15" i="84" s="1"/>
  <c r="W12" i="86"/>
  <c r="W15" i="84" s="1"/>
  <c r="V12" i="86"/>
  <c r="V15" i="84" s="1"/>
  <c r="U12" i="86"/>
  <c r="U15" i="84" s="1"/>
  <c r="T12" i="86"/>
  <c r="T15" i="84" s="1"/>
  <c r="S12" i="86"/>
  <c r="S15" i="84" s="1"/>
  <c r="R12" i="86"/>
  <c r="R15" i="84" s="1"/>
  <c r="Q12" i="86"/>
  <c r="Q15" i="84" s="1"/>
  <c r="P12" i="86"/>
  <c r="P15" i="84" s="1"/>
  <c r="P14" i="84" l="1"/>
  <c r="P197" i="85"/>
  <c r="T14" i="84"/>
  <c r="T197" i="85"/>
  <c r="X14" i="84"/>
  <c r="X197" i="85"/>
  <c r="AB14" i="84"/>
  <c r="AB197" i="85"/>
  <c r="R14" i="84"/>
  <c r="R197" i="85"/>
  <c r="V14" i="84"/>
  <c r="V197" i="85"/>
  <c r="Z14" i="84"/>
  <c r="Z197" i="85"/>
  <c r="Q14" i="84"/>
  <c r="Q197" i="85"/>
  <c r="S14" i="84"/>
  <c r="S197" i="85"/>
  <c r="U14" i="84"/>
  <c r="U197" i="85"/>
  <c r="W14" i="84"/>
  <c r="W197" i="85"/>
  <c r="Y14" i="84"/>
  <c r="Y197" i="85"/>
  <c r="AA14" i="84"/>
  <c r="AA197" i="85"/>
  <c r="AC14" i="84"/>
  <c r="AC197" i="85"/>
  <c r="B205" i="83"/>
  <c r="B206" i="83"/>
  <c r="K73" i="84" l="1"/>
  <c r="L73" i="84"/>
  <c r="M73" i="84"/>
  <c r="N73" i="84"/>
  <c r="O73" i="84"/>
  <c r="O286" i="84" s="1"/>
  <c r="B290" i="84" s="1"/>
  <c r="P73" i="84"/>
  <c r="P286" i="84" s="1"/>
  <c r="Q73" i="84"/>
  <c r="Q286" i="84" s="1"/>
  <c r="R73" i="84"/>
  <c r="R286" i="84" s="1"/>
  <c r="S73" i="84"/>
  <c r="S286" i="84" s="1"/>
  <c r="T73" i="84"/>
  <c r="T286" i="84" s="1"/>
  <c r="U73" i="84"/>
  <c r="U286" i="84" s="1"/>
  <c r="V73" i="84"/>
  <c r="V286" i="84" s="1"/>
  <c r="W73" i="84"/>
  <c r="W286" i="84" s="1"/>
  <c r="X73" i="84"/>
  <c r="X286" i="84" s="1"/>
  <c r="Y73" i="84"/>
  <c r="Y286" i="84" s="1"/>
  <c r="Z73" i="84"/>
  <c r="Z286" i="84" s="1"/>
  <c r="AA73" i="84"/>
  <c r="AA286" i="84" s="1"/>
  <c r="AB73" i="84"/>
  <c r="AB286" i="84" s="1"/>
  <c r="AC73" i="84"/>
  <c r="AC286" i="84" s="1"/>
  <c r="B295" i="84" l="1"/>
  <c r="B294" i="84"/>
  <c r="C291" i="81"/>
  <c r="C290" i="81" l="1"/>
  <c r="J140" i="86" l="1"/>
  <c r="J139" i="86"/>
  <c r="J138" i="86"/>
  <c r="J134" i="86"/>
  <c r="J139" i="85"/>
  <c r="J138" i="85"/>
  <c r="J137" i="85"/>
  <c r="J133" i="85"/>
  <c r="J140" i="82"/>
  <c r="J139" i="82"/>
  <c r="J138" i="82"/>
  <c r="J134" i="82"/>
  <c r="J169" i="81"/>
  <c r="J168" i="81"/>
  <c r="J167" i="81"/>
  <c r="J125" i="86"/>
  <c r="J142" i="86"/>
  <c r="J124" i="85"/>
  <c r="J141" i="85"/>
  <c r="J125" i="82"/>
  <c r="J142" i="82"/>
  <c r="J171" i="81"/>
  <c r="J196" i="86"/>
  <c r="J230" i="81"/>
  <c r="J229" i="81"/>
  <c r="J228" i="81"/>
  <c r="J227" i="81"/>
  <c r="J226" i="81"/>
  <c r="J105" i="86" l="1"/>
  <c r="J104" i="85"/>
  <c r="J105" i="82"/>
  <c r="J137" i="81"/>
  <c r="J149" i="81"/>
  <c r="J192" i="86"/>
  <c r="J191" i="86"/>
  <c r="J190" i="86"/>
  <c r="J189" i="86"/>
  <c r="J191" i="85"/>
  <c r="J190" i="85"/>
  <c r="J189" i="85"/>
  <c r="J188" i="85"/>
  <c r="J225" i="81"/>
  <c r="J224" i="81"/>
  <c r="J223" i="81"/>
  <c r="J222" i="81"/>
  <c r="J59" i="81"/>
  <c r="J131" i="81" l="1"/>
  <c r="J104" i="86"/>
  <c r="J53" i="86"/>
  <c r="J103" i="85"/>
  <c r="J52" i="85"/>
  <c r="J104" i="82"/>
  <c r="J53" i="82"/>
  <c r="J130" i="81"/>
  <c r="J74" i="81"/>
  <c r="J103" i="86"/>
  <c r="J102" i="85"/>
  <c r="J51" i="85"/>
  <c r="J103" i="82"/>
  <c r="J52" i="82"/>
  <c r="J129" i="81"/>
  <c r="J183" i="86"/>
  <c r="J182" i="86"/>
  <c r="J182" i="85"/>
  <c r="J181" i="85"/>
  <c r="J216" i="81"/>
  <c r="J215" i="81"/>
  <c r="J93" i="85"/>
  <c r="J94" i="82"/>
  <c r="J68" i="82"/>
  <c r="J122" i="82"/>
  <c r="J70" i="82"/>
  <c r="J181" i="86"/>
  <c r="J180" i="86"/>
  <c r="J180" i="85"/>
  <c r="J179" i="85"/>
  <c r="J214" i="81"/>
  <c r="J213" i="81"/>
  <c r="J112" i="81"/>
  <c r="J121" i="81"/>
  <c r="J179" i="86"/>
  <c r="J172" i="86"/>
  <c r="J178" i="85"/>
  <c r="J171" i="85"/>
  <c r="J212" i="81"/>
  <c r="J96" i="81"/>
  <c r="J79" i="81"/>
  <c r="J150" i="81"/>
  <c r="J205" i="81"/>
  <c r="J204" i="81"/>
  <c r="J95" i="81"/>
  <c r="J76" i="81"/>
  <c r="J58" i="81"/>
  <c r="J47" i="81"/>
  <c r="J94" i="81"/>
  <c r="J77" i="81"/>
  <c r="J171" i="86"/>
  <c r="J170" i="85"/>
  <c r="J70" i="86"/>
  <c r="J122" i="86"/>
  <c r="J69" i="85"/>
  <c r="J121" i="85"/>
  <c r="J93" i="81"/>
  <c r="J148" i="81"/>
  <c r="J92" i="81"/>
  <c r="J75" i="81"/>
  <c r="J68" i="86"/>
  <c r="J67" i="85"/>
  <c r="J203" i="81" l="1"/>
  <c r="J200" i="81"/>
  <c r="J91" i="81" l="1"/>
  <c r="J73" i="81"/>
  <c r="J120" i="81"/>
  <c r="J160" i="81"/>
  <c r="J78" i="81"/>
  <c r="J253" i="81" l="1"/>
  <c r="J250" i="81"/>
  <c r="J249" i="81"/>
  <c r="J248" i="81"/>
  <c r="J260" i="81"/>
  <c r="J258" i="81"/>
  <c r="J257" i="81"/>
  <c r="J90" i="81"/>
  <c r="J71" i="81"/>
  <c r="J245" i="81"/>
  <c r="J246" i="81"/>
  <c r="J244" i="81"/>
  <c r="J243" i="81"/>
  <c r="J242" i="81"/>
  <c r="J241" i="81"/>
  <c r="J240" i="81" l="1"/>
  <c r="J12" i="86" l="1"/>
  <c r="J12" i="83"/>
  <c r="J12" i="85"/>
  <c r="J12" i="82"/>
  <c r="J12" i="81"/>
  <c r="J14" i="84" l="1"/>
  <c r="J197" i="85"/>
  <c r="J15" i="84"/>
  <c r="J198" i="86"/>
  <c r="J13" i="84"/>
  <c r="J198" i="82"/>
  <c r="J16" i="84"/>
  <c r="J198" i="83"/>
  <c r="J12" i="84"/>
  <c r="J231" i="81"/>
  <c r="J283" i="81" s="1"/>
  <c r="C206" i="86"/>
  <c r="O198" i="86"/>
  <c r="B202" i="86" s="1"/>
  <c r="J234" i="84" l="1"/>
  <c r="J286" i="84" s="1"/>
  <c r="Q198" i="86"/>
  <c r="U198" i="86"/>
  <c r="Y198" i="86"/>
  <c r="AC198" i="86"/>
  <c r="R198" i="86"/>
  <c r="V198" i="86"/>
  <c r="Z198" i="86"/>
  <c r="S198" i="86"/>
  <c r="W198" i="86"/>
  <c r="AA198" i="86"/>
  <c r="T198" i="86"/>
  <c r="X198" i="86"/>
  <c r="AB198" i="86"/>
  <c r="C205" i="86"/>
  <c r="P198" i="86"/>
  <c r="B205" i="86" l="1"/>
  <c r="B206" i="86"/>
  <c r="Q283" i="81" l="1"/>
  <c r="AB283" i="81"/>
  <c r="AC283" i="81"/>
  <c r="AA283" i="81"/>
  <c r="P283" i="81"/>
  <c r="T283" i="81"/>
  <c r="S283" i="81"/>
  <c r="X283" i="81"/>
  <c r="R283" i="81"/>
  <c r="W283" i="81"/>
  <c r="Z283" i="81"/>
  <c r="V283" i="81"/>
  <c r="U283" i="81"/>
  <c r="Y283" i="81"/>
  <c r="C204" i="85"/>
  <c r="C205" i="85"/>
  <c r="B204" i="85" l="1"/>
  <c r="B205" i="85"/>
  <c r="B291" i="81"/>
  <c r="B290" i="81"/>
  <c r="C290" i="84"/>
  <c r="B205" i="82" l="1"/>
  <c r="B206" i="82"/>
  <c r="C205" i="83"/>
  <c r="C205" i="82"/>
  <c r="C294" i="84" l="1"/>
  <c r="C206" i="83"/>
  <c r="C206" i="82"/>
  <c r="C295" i="84" l="1"/>
</calcChain>
</file>

<file path=xl/sharedStrings.xml><?xml version="1.0" encoding="utf-8"?>
<sst xmlns="http://schemas.openxmlformats.org/spreadsheetml/2006/main" count="7070" uniqueCount="276">
  <si>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</si>
  <si>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</si>
  <si>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</si>
  <si>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</si>
  <si>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</si>
  <si>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</si>
  <si>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</si>
  <si>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</si>
  <si>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</si>
  <si>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</si>
  <si>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</si>
  <si>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</si>
  <si>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</si>
  <si>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</si>
  <si>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</si>
  <si>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1. Törött szerkezeti elemek cseréje, aknában bekötések körbekenése, folyásfenék újra betonozása, hézag pótlása (vízbetörés javítás)</t>
  </si>
  <si>
    <t>¹ Idegenvíz kizárás munkafolyamatai</t>
  </si>
  <si>
    <t>3. Fedlap és szűkítő csere DN 600 mm, terhelésnek megfelelően, üzemeltető előírása szerint</t>
  </si>
  <si>
    <t>4. Pontszerű hibahelyek javítása gerincvezetéken, és bekötésen</t>
  </si>
  <si>
    <t>2. Vízzáró réteg készítés, hosszútávú korrozíó és szerkezeti védelem (Szulfátálló réteg készítése)</t>
  </si>
  <si>
    <t>Helyszín</t>
  </si>
  <si>
    <t>1. kerítés csere</t>
  </si>
  <si>
    <t>2. kapu csere</t>
  </si>
  <si>
    <t>3. aszfaltozás</t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</si>
  <si>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</si>
  <si>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</si>
  <si>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</si>
  <si>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</si>
  <si>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</si>
  <si>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</si>
  <si>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</si>
  <si>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</si>
  <si>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</si>
  <si>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</si>
  <si>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</si>
  <si>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</si>
  <si>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</si>
  <si>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</si>
  <si>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</si>
  <si>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</si>
  <si>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</si>
  <si>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</si>
  <si>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</si>
  <si>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</si>
  <si>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</si>
  <si>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</si>
  <si>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FELÚJÍTÁSOK ÉS PÓTLÁSOK ÖSSZEFOGLALÓ TÁBLÁZATA</t>
  </si>
  <si>
    <t>ÉSZAK ZALAI VÍZ- ÉS CSATORNAMŰ ZÁRTKÖRŰEN MŰKÖDŐ RÉSZVÉNYTÁRSASÁG</t>
  </si>
  <si>
    <t>SZENNYVÍZ ÁGAZAT</t>
  </si>
  <si>
    <t>rövid</t>
  </si>
  <si>
    <t>hosszú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</si>
  <si>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</si>
  <si>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</si>
  <si>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</si>
  <si>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</si>
  <si>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</si>
  <si>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</si>
  <si>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</si>
  <si>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</si>
  <si>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</si>
  <si>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</si>
  <si>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</si>
  <si>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</si>
  <si>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</si>
  <si>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</si>
  <si>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</si>
  <si>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</t>
  </si>
  <si>
    <t>Batyk</t>
  </si>
  <si>
    <t>Pakod</t>
  </si>
  <si>
    <t>Zalabér</t>
  </si>
  <si>
    <t>Zalavég</t>
  </si>
  <si>
    <t>átemelő akna:szulfátálló bevonatolás</t>
  </si>
  <si>
    <t>hatékony, korszerű</t>
  </si>
  <si>
    <t>Szivattyú felújítás</t>
  </si>
  <si>
    <t>közép</t>
  </si>
  <si>
    <t>hatékony üzemeltetés</t>
  </si>
  <si>
    <t>Zalaszentgrót szennyvíztelep</t>
  </si>
  <si>
    <t>Zalaszentgrót Liget tér</t>
  </si>
  <si>
    <t>Gépi rács rekonstrukciója</t>
  </si>
  <si>
    <t>Zalaszentgrót szennyvíztelep kombinált III. műtárgy</t>
  </si>
  <si>
    <t>Levegőztető elemek cseréje</t>
  </si>
  <si>
    <t>Vegyszeradagolók cseréje</t>
  </si>
  <si>
    <t>Áramlásmérő csere</t>
  </si>
  <si>
    <t>Zalaszentgrót szennyvíztelep kombinált II. műtárgy</t>
  </si>
  <si>
    <t>Oxigénvezérlés rekonstrukció</t>
  </si>
  <si>
    <t>Transzformátor csere</t>
  </si>
  <si>
    <t>Zalaszentgrót szennyvíztelepi főátemelő</t>
  </si>
  <si>
    <t>Frekvenciaváltó csere</t>
  </si>
  <si>
    <t>Villamos rekonstrukció és térvilágítás felújítása</t>
  </si>
  <si>
    <t>Szivattyú csere</t>
  </si>
  <si>
    <t>2. légfúvó csere</t>
  </si>
  <si>
    <t>Iszapsűrítő rekonstrukció</t>
  </si>
  <si>
    <t>Utóülepítő rekonstrukció</t>
  </si>
  <si>
    <t>Batyk 3.</t>
  </si>
  <si>
    <t>Batyk 1.</t>
  </si>
  <si>
    <t>Zalaszentgrót Tüskeszentpéter</t>
  </si>
  <si>
    <t>Pakod 2.</t>
  </si>
  <si>
    <t>Zalabér 2.</t>
  </si>
  <si>
    <t>Zalabér 3.</t>
  </si>
  <si>
    <t>Zalavég 1.</t>
  </si>
  <si>
    <t>Zalaszentgrót Csáford 1.</t>
  </si>
  <si>
    <t>Zalaszentgrót Tűztorony tér</t>
  </si>
  <si>
    <t>Zalaszentgrót Zalaudvarnok 1.</t>
  </si>
  <si>
    <t>Zalaszentgrót Kisszentgrót 3.</t>
  </si>
  <si>
    <t>Zalaszentgrót Csáford 3.</t>
  </si>
  <si>
    <t>Zalaszentgrót Kisszentgrót 1.</t>
  </si>
  <si>
    <t>Zalaszentgrót Szentpéteri út</t>
  </si>
  <si>
    <t>Zalaszentgrót Aranyod 2.</t>
  </si>
  <si>
    <t>Batyk 2.</t>
  </si>
  <si>
    <t>Pakod 3.</t>
  </si>
  <si>
    <t>Pakod 5.</t>
  </si>
  <si>
    <t>Zalabér 4.</t>
  </si>
  <si>
    <t>Zalaszentgrót Aranyod 3.</t>
  </si>
  <si>
    <t>Zalaszentgrót Aranyod 4.</t>
  </si>
  <si>
    <t>Zalavég 2.</t>
  </si>
  <si>
    <t>Zalaszentgrót Zalaudvarnok 2.</t>
  </si>
  <si>
    <t>Zalaszentgrót Csáford 2.</t>
  </si>
  <si>
    <t>Zalaszentgrót Csáford 4.</t>
  </si>
  <si>
    <t>Zalaszentgrót Felsőaranyod</t>
  </si>
  <si>
    <t>Zalaszentgrót Kisszentgrót 2.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</si>
  <si>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</si>
  <si>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</si>
  <si>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</si>
  <si>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Dugulásveszély, és ebből fakadó szennyvíz elöntés megakadálsozása.</t>
  </si>
  <si>
    <t>Gravitációs szennyvízhálózatnak megfelelő kialakítás.</t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</si>
  <si>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</si>
  <si>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</si>
  <si>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</si>
  <si>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Az építmény megfelelő műszaki állapota révén ellátja a vagyon- és üzembiztonsági feladatait.</t>
  </si>
  <si>
    <t>Az akna statikai stabilitás biztosítása, működőképesség megörzése.</t>
  </si>
  <si>
    <t>Korróziót okozó anyagoknak ellenálló felület.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</si>
  <si>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</si>
  <si>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</si>
  <si>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</si>
  <si>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A gépészeti szerelvények, műszaki állapota miatt gyakori a meghibásodás.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</si>
  <si>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</si>
  <si>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</si>
  <si>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</si>
  <si>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</si>
  <si>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</si>
  <si>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</si>
  <si>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</si>
  <si>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Hibás betonfelület</t>
  </si>
  <si>
    <t xml:space="preserve">elhasználódott, mechanikai részek elkoptak. </t>
  </si>
  <si>
    <t xml:space="preserve">Mechanikai szennyeződések bejutása a további tisztási egységekbe, súlyos üzemzavarokat okoz </t>
  </si>
  <si>
    <t>elhasználódott gyártó által szavatolt időt túllépte</t>
  </si>
  <si>
    <t>Biológiai tisztítási hatásfok csökkenés határérték túllépést eredményez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</si>
  <si>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</si>
  <si>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</si>
  <si>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 xml:space="preserve">elhasználódott, mechanikai alkatrészek elkoptak. </t>
  </si>
  <si>
    <t>Működése hiányában, határérték túllépés és környezet szennyezés  (iszap elúszás)  várható!</t>
  </si>
  <si>
    <t>Elhasználódott, korszerűtlen energia pazarló állapot.</t>
  </si>
  <si>
    <t>Munkavégzés helyének megvilágítása elégtelen és nem korszerűen szabályozott ezáltal pazarló is.</t>
  </si>
  <si>
    <t>Munkavégzés helyének megvilágítása biztonságos munkavégzés, fényszennyezés elkerülése</t>
  </si>
  <si>
    <t>Berendezések villamos energia ellátását üzembiztonságát veszélyezteti</t>
  </si>
  <si>
    <t xml:space="preserve">A szennyvíz, és a belőle felszabaduló gázok hatására a felületek elkorrodálnak. Ezen elemek cseréje a biztonságos üzemeltetéshez elengedhetetlen. </t>
  </si>
  <si>
    <t>Az üzemelő viziközmű technológiailag elavult, üzemeltetése, és javítása már nem gazdaságos. Jelenleg a piacon magasabb műszaki tartalmak érhetőek el</t>
  </si>
  <si>
    <t>21-32522-1-005-00-12</t>
  </si>
  <si>
    <t>Rendkívüli helyzetből adódó azonnali feladatok (max. 15%)</t>
  </si>
  <si>
    <t>átemelő akna építészeti rekonstrukció</t>
  </si>
  <si>
    <t>átemelő akna gépészeti rekonstrukció (1-6)</t>
  </si>
  <si>
    <t>HBA akna építészeti rekonstrukció</t>
  </si>
  <si>
    <t>HBA akna gépészeti rekonstrukció (1-6)</t>
  </si>
  <si>
    <t>A kiépített rendszer működőképességének megóvása, a biztonságos üzemelés biztosítása miatt van szükség a munka elvégzésére.</t>
  </si>
  <si>
    <t>Ezen elemek cseréje a kiépített rendszer működőképességének megóvása, a biztonságos üzemelés biztosítása miatt van szükség a munka elvégzésére.hez elengedhetetlen.</t>
  </si>
  <si>
    <t>Az üzembiztonság jelentősen növekszik.</t>
  </si>
  <si>
    <t>FMC csere</t>
  </si>
  <si>
    <t>Jelen állapot nem felmérhető.</t>
  </si>
  <si>
    <t>építészeti rekonstrukció</t>
  </si>
  <si>
    <t>Az üzemelő viziközmű technológiailag elavult, jelenleg a piacon magasabb műszaki tartalmak érhetőek el</t>
  </si>
  <si>
    <t>gépészeti rekonstrukció (1-6)</t>
  </si>
  <si>
    <t>szv.csatorna rekonstrukció (NA110 KG-PVC)</t>
  </si>
  <si>
    <t>szv.csatorna rekonstrukció (NA150 AC)</t>
  </si>
  <si>
    <t>szv.csatorna rekonstrukció (NA200 B)</t>
  </si>
  <si>
    <t>szv.csatorna rekonstrukció (NA200 KG-PVC)</t>
  </si>
  <si>
    <t>szv.csatorna rekonstrukció (NA300 B)</t>
  </si>
  <si>
    <t>szv.csatorna rekonstrukció (NA160 KG-PVC)</t>
  </si>
  <si>
    <t>szv.csatorna rekonstrukció (NA 200 AC)</t>
  </si>
  <si>
    <t>szv.csatorna rekonstrukció (NA 200 B)</t>
  </si>
  <si>
    <t>szv.csatorna rekonstrukció (NA 300 A)</t>
  </si>
  <si>
    <t>szv.csatorna rekonstrukció (NA 300 AC)</t>
  </si>
  <si>
    <t>szv.csatorna rekonstrukció (NA 300 B)</t>
  </si>
  <si>
    <t>szv.csatorna rekonstrukció (NA 400 B)</t>
  </si>
  <si>
    <t>összesen</t>
  </si>
  <si>
    <t>védterület³</t>
  </si>
  <si>
    <r>
      <t>Gépészeti felújítás</t>
    </r>
    <r>
      <rPr>
        <vertAlign val="superscript"/>
        <sz val="11"/>
        <rFont val="Calibri"/>
        <family val="2"/>
        <charset val="238"/>
        <scheme val="minor"/>
      </rPr>
      <t>1-6</t>
    </r>
  </si>
  <si>
    <t>²Gépészeti felújítás</t>
  </si>
  <si>
    <t>³Védterület felújítás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</si>
  <si>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</si>
  <si>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</si>
  <si>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r>
      <t>ellátásért felelős / ellátásért felelősök képviselője /</t>
    </r>
    <r>
      <rPr>
        <u/>
        <sz val="11"/>
        <color theme="1"/>
        <rFont val="Calibri"/>
        <family val="2"/>
        <charset val="238"/>
        <scheme val="minor"/>
      </rPr>
      <t xml:space="preserve"> 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</si>
  <si>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8 db fedlap helyreállítás</t>
  </si>
  <si>
    <t>3 db fedlap helyreállítás</t>
  </si>
  <si>
    <t>Zalaszentgrót Szentpéteri utca</t>
  </si>
  <si>
    <t>Zalaszentgrót osztatlan közös</t>
  </si>
  <si>
    <t>gépészeti felújítás</t>
  </si>
  <si>
    <t>COCACOLA-nál lévő átfolyásmérő leolvasó egységének kihelyezése közterületre</t>
  </si>
  <si>
    <t>4 db fedlap helyreállítás</t>
  </si>
  <si>
    <t>csatornahálózat rekonstrukció (125 fm NA200)</t>
  </si>
  <si>
    <t>csatornahálózat rekonstrukció (210fm) - nyomvonalas helyreáll. Magyar Közút!</t>
  </si>
  <si>
    <t>Zalaszentgrót Kossuth utca</t>
  </si>
  <si>
    <t>Zalaszentgrót Batthyány u.</t>
  </si>
  <si>
    <t>vezérlőszekrény és műszerezés cseréje,Siemens PLC kiépítése és M2M GPRS kommunikáció, beillesztés folyamat felügyeletbe</t>
  </si>
  <si>
    <t>villamos és irányítástechnika felújítása</t>
  </si>
  <si>
    <t>Tervezett feladatok nettó költsége a teljes ütem tekintetében (eFt)</t>
  </si>
  <si>
    <t>Rendelkezésre álló források megnevezése</t>
  </si>
  <si>
    <t>Zalaszentgrót Tüskeszentpéter Szív - Nyár - Akácfa u.kereszteződésében lévő gravitációs akna</t>
  </si>
  <si>
    <t xml:space="preserve">A szennyvíz, és a belőle felszabaduló gázok hatására a felületek elkorrodálnak. A bélelés a biztonságos üzemeltetéshez elengedhetetlen. </t>
  </si>
  <si>
    <t>fogadó akna bélelés</t>
  </si>
  <si>
    <t>Zalabér I. szv.átemelő</t>
  </si>
  <si>
    <t>átemelő akna bélelés</t>
  </si>
  <si>
    <t>folyamatfelügyelet kiépítése, és beillesztése a központi rendszerbe, jelenlegi Urh rádiós kommunkiáció átalakítása GPRS rendszerre, új vezérlő szekrény kiépítése Siemens PLCvel GPRS kommunikációval</t>
  </si>
  <si>
    <t>FMC200 vezérlő cseréje Siemens PLC-re, beillesztés a ff. Rendszerbe</t>
  </si>
  <si>
    <t>Zalaszentgrót Kinizsi tér (autóbusz pályaudvar)</t>
  </si>
  <si>
    <t xml:space="preserve">csatornahálózat rekonstrukció (350 fm NA 300) - nyomvonalas helyrell. </t>
  </si>
  <si>
    <t>Zalaszentgrót Aranyod 3. szv átemelő</t>
  </si>
  <si>
    <t>Zalaszentgrót Aranyod 4. szv átemelő</t>
  </si>
  <si>
    <t>Gördülő fejlesztési terv a 2022 - 2036 időszakra</t>
  </si>
  <si>
    <t>Forrás       2022 évre</t>
  </si>
  <si>
    <t>2022 évre a fejlesztési forrás biztosított</t>
  </si>
  <si>
    <t>Használati díj (2022)</t>
  </si>
  <si>
    <t>Használati díj (2023-2026)</t>
  </si>
  <si>
    <t>Használati díj (2027-2036)</t>
  </si>
  <si>
    <t xml:space="preserve">Zalaszentgrót Kossuth utca </t>
  </si>
  <si>
    <t>csatornahálózat rekonstrukció tervezés</t>
  </si>
  <si>
    <t>Zalaszentgrót Aranyod 1. szv átemelő</t>
  </si>
  <si>
    <t>Zalaszentgrót Csáford 1. szv.átemelő</t>
  </si>
  <si>
    <t>FMC vezérlő cseréje Siemens PLC-re, beillesztés a ff. Rendszerbe</t>
  </si>
  <si>
    <t>Zalaszentgrót Kisszentgrót 3. szennyvízátemelő</t>
  </si>
  <si>
    <t>Batyk 1. szennyvízátemelő</t>
  </si>
  <si>
    <t>Zalaszentgrót Tüskeszentpéter szennyvízátemelő</t>
  </si>
  <si>
    <t>vezérlőszekrény és műszerezés cseréje,Siemens PLC kiépítése és M2M GPRS kommunikáció, 2db frekvenciaváltó kiépítése</t>
  </si>
  <si>
    <t>Zalaszentgrót Zalaudvarnok I. szennyvízátemelő</t>
  </si>
  <si>
    <t>Pakod 4. szennyvízátemelő</t>
  </si>
  <si>
    <t>Zalaszentgrót Zalaudvarnok 3. szennyvízátemelő</t>
  </si>
  <si>
    <t>Zalaszentgrót Zalaudvarnok 4. szennyvízátemelő</t>
  </si>
  <si>
    <t>Zalaszentgrót Zalaudvarnok 5. szennyvízátemelő</t>
  </si>
  <si>
    <t>Pakod 2. szennyvízátemelő</t>
  </si>
  <si>
    <t>Zalaszentgrót Csáford 1. szennyvízátemelő</t>
  </si>
  <si>
    <t>Zalaszentgrót Csáford 3. szennyvízátemelő</t>
  </si>
  <si>
    <t>Zalaszentgrót Zalaudvarnok 1. szennyvízátemelő</t>
  </si>
  <si>
    <t>Zalaszentgrót Kisszentgrót 1. szennyvízátemelő</t>
  </si>
  <si>
    <t>Zalaszentgrót Liget tér szennyvízátemelő</t>
  </si>
  <si>
    <t>Zalaszentgrót Szentpéteri úti szennyvízátemelő</t>
  </si>
  <si>
    <t>Zalaszentgrót Tűztorony tér szennyvízátemelő</t>
  </si>
  <si>
    <t>Zalabér 3. szennyvízátemelő</t>
  </si>
  <si>
    <t>Zalavég 1. szennyvízátemelő</t>
  </si>
  <si>
    <t>Zalaszentgrót Tűztorony tér tér szennyvízátemelő</t>
  </si>
  <si>
    <t>Batyk 2. szennyvízátemelő</t>
  </si>
  <si>
    <t>Batyk 3. szennyvízátemelő</t>
  </si>
  <si>
    <t>Pakod 3. szennyvízátemelő</t>
  </si>
  <si>
    <t>Pakod 5. szennyvízátemelő</t>
  </si>
  <si>
    <t>Zalaszentgrót Aranyod 3. szennyvízátemelő</t>
  </si>
  <si>
    <t>Zalaszentgrót Aranyod 2. szennyvízátemelő</t>
  </si>
  <si>
    <t>Zalabér 1. szennyvízátemelő</t>
  </si>
  <si>
    <t>Zalabér 2. szennyvízátemelő</t>
  </si>
  <si>
    <t>Zalabér 4. szennyvízátemelő</t>
  </si>
  <si>
    <t>Zalaszentgrót Csáford 2. szennyvízátemelő</t>
  </si>
  <si>
    <t>Zalaszentgrót Csáford 4. szennyvízátemelő</t>
  </si>
  <si>
    <t>Zalaszentgrót Felsőaranyod szennyvízátemelő</t>
  </si>
  <si>
    <t>Zalaszentgrót Kisszentgrót 2. szennyvízátemelő</t>
  </si>
  <si>
    <t>Zalaszentgrót Aranyod 4. szennyvízátemelő</t>
  </si>
  <si>
    <t>Zalaszentgrót Zalaudvarnok 2. szennyvízátemelő</t>
  </si>
  <si>
    <t>Zalaszentgrót Aranyod 1. szennyvízátemelő</t>
  </si>
  <si>
    <t>Zalavég 2. szennyvízátemelő</t>
  </si>
  <si>
    <t>Zalavég 3. szennyvízátemelő</t>
  </si>
  <si>
    <t>Önkormányzati saját forrás</t>
  </si>
  <si>
    <t>szivattyú csere (2db)</t>
  </si>
  <si>
    <t>Pályázati forrás</t>
  </si>
  <si>
    <t>Zalaszentgrót Zalaudvarnok</t>
  </si>
  <si>
    <t>Zalaszentgrót Kisszentgrót</t>
  </si>
  <si>
    <t>szivattyú felújítás, csere</t>
  </si>
  <si>
    <t>Zalaszentgrót Aranyod</t>
  </si>
  <si>
    <t>fedlap és szűkítők cseréje</t>
  </si>
  <si>
    <t>villamos felújítás</t>
  </si>
  <si>
    <t>KPA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</si>
</sst>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1">
    <xf numFmtId="0" fontId="0" fillId="0" borderId="0" xfId="0"/>
    <xf numFmtId="3" fontId="0" fillId="3" borderId="3" xfId="0" applyNumberFormat="1" applyFill="1" applyBorder="1" applyAlignment="1">
      <alignment vertical="center"/>
    </xf>
    <xf numFmtId="3" fontId="0" fillId="4" borderId="3" xfId="0" applyNumberFormat="1" applyFill="1" applyBorder="1" applyAlignment="1">
      <alignment vertical="center"/>
    </xf>
    <xf numFmtId="3" fontId="0" fillId="5" borderId="3" xfId="0" applyNumberFormat="1" applyFill="1" applyBorder="1" applyAlignment="1">
      <alignment vertical="center"/>
    </xf>
    <xf numFmtId="3" fontId="0" fillId="5" borderId="9" xfId="0" applyNumberForma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6" fillId="3" borderId="24" xfId="0" applyNumberFormat="1" applyFont="1" applyFill="1" applyBorder="1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6" fillId="5" borderId="25" xfId="0" applyNumberFormat="1" applyFont="1" applyFill="1" applyBorder="1" applyAlignment="1">
      <alignment horizontal="center" vertical="center"/>
    </xf>
    <xf numFmtId="3" fontId="0" fillId="5" borderId="26" xfId="0" applyNumberForma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3" fontId="0" fillId="7" borderId="3" xfId="0" applyNumberFormat="1" applyFill="1" applyBorder="1" applyAlignment="1">
      <alignment vertical="center"/>
    </xf>
    <xf numFmtId="3" fontId="0" fillId="8" borderId="3" xfId="0" applyNumberFormat="1" applyFill="1" applyBorder="1" applyAlignment="1">
      <alignment vertical="center"/>
    </xf>
    <xf numFmtId="3" fontId="0" fillId="7" borderId="9" xfId="0" applyNumberFormat="1" applyFill="1" applyBorder="1" applyAlignment="1">
      <alignment vertical="center"/>
    </xf>
    <xf numFmtId="3" fontId="0" fillId="5" borderId="9" xfId="0" applyNumberFormat="1" applyFill="1" applyBorder="1" applyAlignment="1">
      <alignment vertical="center" wrapText="1"/>
    </xf>
    <xf numFmtId="3" fontId="0" fillId="5" borderId="27" xfId="0" applyNumberFormat="1" applyFill="1" applyBorder="1" applyAlignment="1">
      <alignment vertical="center" wrapText="1"/>
    </xf>
    <xf numFmtId="3" fontId="0" fillId="5" borderId="27" xfId="0" applyNumberFormat="1" applyFill="1" applyBorder="1" applyAlignment="1">
      <alignment vertical="center"/>
    </xf>
    <xf numFmtId="3" fontId="6" fillId="7" borderId="24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8" fillId="0" borderId="0" xfId="2" applyNumberFormat="1" applyFont="1"/>
    <xf numFmtId="164" fontId="11" fillId="0" borderId="3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horizontal="right"/>
    </xf>
    <xf numFmtId="164" fontId="10" fillId="0" borderId="3" xfId="1" applyNumberFormat="1" applyFont="1" applyBorder="1" applyAlignment="1">
      <alignment vertical="center"/>
    </xf>
    <xf numFmtId="164" fontId="8" fillId="0" borderId="3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1" fillId="0" borderId="3" xfId="1" applyNumberFormat="1" applyFont="1" applyBorder="1"/>
    <xf numFmtId="164" fontId="11" fillId="0" borderId="3" xfId="1" applyNumberFormat="1" applyFont="1" applyBorder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left" vertical="center"/>
    </xf>
    <xf numFmtId="164" fontId="10" fillId="2" borderId="3" xfId="1" applyNumberFormat="1" applyFont="1" applyFill="1" applyBorder="1" applyAlignment="1">
      <alignment horizontal="left" vertical="center"/>
    </xf>
    <xf numFmtId="164" fontId="11" fillId="2" borderId="3" xfId="1" applyNumberFormat="1" applyFont="1" applyFill="1" applyBorder="1" applyAlignment="1">
      <alignment horizontal="right" vertical="center" wrapText="1"/>
    </xf>
    <xf numFmtId="164" fontId="10" fillId="2" borderId="3" xfId="1" applyNumberFormat="1" applyFont="1" applyFill="1" applyBorder="1"/>
    <xf numFmtId="14" fontId="10" fillId="2" borderId="3" xfId="1" applyNumberFormat="1" applyFont="1" applyFill="1" applyBorder="1" applyAlignment="1">
      <alignment horizontal="right" vertical="center" wrapText="1"/>
    </xf>
    <xf numFmtId="14" fontId="10" fillId="2" borderId="3" xfId="1" applyNumberFormat="1" applyFont="1" applyFill="1" applyBorder="1"/>
    <xf numFmtId="164" fontId="10" fillId="2" borderId="9" xfId="1" applyNumberFormat="1" applyFont="1" applyFill="1" applyBorder="1"/>
    <xf numFmtId="164" fontId="11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right"/>
    </xf>
    <xf numFmtId="164" fontId="11" fillId="2" borderId="3" xfId="1" applyNumberFormat="1" applyFont="1" applyFill="1" applyBorder="1"/>
    <xf numFmtId="164" fontId="11" fillId="2" borderId="9" xfId="1" applyNumberFormat="1" applyFont="1" applyFill="1" applyBorder="1"/>
    <xf numFmtId="164" fontId="10" fillId="0" borderId="3" xfId="1" applyNumberFormat="1" applyFont="1" applyBorder="1" applyAlignment="1">
      <alignment vertical="center" wrapText="1"/>
    </xf>
    <xf numFmtId="164" fontId="10" fillId="0" borderId="3" xfId="1" applyNumberFormat="1" applyFont="1" applyBorder="1" applyAlignment="1">
      <alignment horizontal="left" vertical="center" wrapText="1"/>
    </xf>
    <xf numFmtId="164" fontId="11" fillId="0" borderId="3" xfId="1" applyNumberFormat="1" applyFont="1" applyBorder="1" applyAlignment="1">
      <alignment horizontal="right" vertical="center" wrapText="1"/>
    </xf>
    <xf numFmtId="164" fontId="8" fillId="0" borderId="4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164" fontId="11" fillId="0" borderId="3" xfId="1" applyNumberFormat="1" applyFont="1" applyBorder="1" applyAlignment="1">
      <alignment horizontal="center"/>
    </xf>
    <xf numFmtId="164" fontId="10" fillId="0" borderId="3" xfId="1" applyNumberFormat="1" applyFont="1" applyBorder="1"/>
    <xf numFmtId="14" fontId="10" fillId="0" borderId="3" xfId="1" applyNumberFormat="1" applyFont="1" applyBorder="1"/>
    <xf numFmtId="164" fontId="11" fillId="0" borderId="9" xfId="1" applyNumberFormat="1" applyFont="1" applyBorder="1"/>
    <xf numFmtId="164" fontId="10" fillId="0" borderId="3" xfId="0" applyNumberFormat="1" applyFont="1" applyBorder="1" applyAlignment="1">
      <alignment vertical="center"/>
    </xf>
    <xf numFmtId="164" fontId="10" fillId="0" borderId="5" xfId="1" applyNumberFormat="1" applyFont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164" fontId="11" fillId="0" borderId="0" xfId="1" applyNumberFormat="1" applyFont="1"/>
    <xf numFmtId="164" fontId="10" fillId="0" borderId="0" xfId="1" applyNumberFormat="1" applyFont="1"/>
    <xf numFmtId="164" fontId="8" fillId="0" borderId="3" xfId="0" applyNumberFormat="1" applyFont="1" applyBorder="1"/>
    <xf numFmtId="0" fontId="10" fillId="0" borderId="3" xfId="1" applyFont="1" applyBorder="1" applyAlignment="1">
      <alignment vertical="center"/>
    </xf>
    <xf numFmtId="164" fontId="10" fillId="0" borderId="3" xfId="1" applyNumberFormat="1" applyFont="1" applyBorder="1" applyAlignment="1">
      <alignment horizontal="left" vertical="center" wrapText="1" shrinkToFit="1"/>
    </xf>
    <xf numFmtId="164" fontId="8" fillId="0" borderId="4" xfId="0" applyNumberFormat="1" applyFont="1" applyBorder="1" applyAlignment="1">
      <alignment horizontal="left" vertical="center" wrapText="1"/>
    </xf>
    <xf numFmtId="164" fontId="10" fillId="0" borderId="4" xfId="1" applyNumberFormat="1" applyFont="1" applyBorder="1" applyAlignment="1">
      <alignment vertical="center" wrapText="1"/>
    </xf>
    <xf numFmtId="0" fontId="10" fillId="0" borderId="3" xfId="1" applyFont="1" applyBorder="1"/>
    <xf numFmtId="164" fontId="10" fillId="0" borderId="3" xfId="1" applyNumberFormat="1" applyFont="1" applyBorder="1" applyAlignment="1">
      <alignment wrapText="1"/>
    </xf>
    <xf numFmtId="164" fontId="10" fillId="0" borderId="3" xfId="1" applyNumberFormat="1" applyFont="1" applyBorder="1" applyAlignment="1">
      <alignment horizontal="left" wrapText="1" shrinkToFit="1"/>
    </xf>
    <xf numFmtId="164" fontId="10" fillId="2" borderId="3" xfId="1" applyNumberFormat="1" applyFont="1" applyFill="1" applyBorder="1" applyAlignment="1">
      <alignment vertical="center"/>
    </xf>
    <xf numFmtId="164" fontId="10" fillId="6" borderId="3" xfId="1" applyNumberFormat="1" applyFont="1" applyFill="1" applyBorder="1"/>
    <xf numFmtId="164" fontId="11" fillId="6" borderId="3" xfId="1" applyNumberFormat="1" applyFont="1" applyFill="1" applyBorder="1" applyAlignment="1">
      <alignment horizontal="center"/>
    </xf>
    <xf numFmtId="164" fontId="11" fillId="6" borderId="3" xfId="1" applyNumberFormat="1" applyFont="1" applyFill="1" applyBorder="1" applyAlignment="1">
      <alignment horizontal="right"/>
    </xf>
    <xf numFmtId="164" fontId="11" fillId="6" borderId="3" xfId="1" applyNumberFormat="1" applyFont="1" applyFill="1" applyBorder="1"/>
    <xf numFmtId="14" fontId="10" fillId="6" borderId="3" xfId="1" applyNumberFormat="1" applyFont="1" applyFill="1" applyBorder="1"/>
    <xf numFmtId="164" fontId="11" fillId="6" borderId="9" xfId="1" applyNumberFormat="1" applyFont="1" applyFill="1" applyBorder="1"/>
    <xf numFmtId="164" fontId="8" fillId="6" borderId="3" xfId="0" applyNumberFormat="1" applyFont="1" applyFill="1" applyBorder="1"/>
    <xf numFmtId="14" fontId="8" fillId="0" borderId="3" xfId="0" applyNumberFormat="1" applyFont="1" applyBorder="1"/>
    <xf numFmtId="164" fontId="8" fillId="2" borderId="3" xfId="0" applyNumberFormat="1" applyFont="1" applyFill="1" applyBorder="1"/>
    <xf numFmtId="14" fontId="8" fillId="2" borderId="3" xfId="0" applyNumberFormat="1" applyFont="1" applyFill="1" applyBorder="1"/>
    <xf numFmtId="14" fontId="8" fillId="6" borderId="3" xfId="0" applyNumberFormat="1" applyFont="1" applyFill="1" applyBorder="1"/>
    <xf numFmtId="164" fontId="11" fillId="0" borderId="23" xfId="1" applyNumberFormat="1" applyFont="1" applyBorder="1"/>
    <xf numFmtId="164" fontId="11" fillId="0" borderId="24" xfId="1" applyNumberFormat="1" applyFont="1" applyBorder="1"/>
    <xf numFmtId="164" fontId="9" fillId="0" borderId="24" xfId="2" applyNumberFormat="1" applyFont="1" applyBorder="1"/>
    <xf numFmtId="164" fontId="9" fillId="0" borderId="0" xfId="2" applyNumberFormat="1" applyFont="1"/>
    <xf numFmtId="164" fontId="13" fillId="0" borderId="0" xfId="0" applyNumberFormat="1" applyFont="1"/>
    <xf numFmtId="164" fontId="13" fillId="0" borderId="0" xfId="2" applyNumberFormat="1" applyFont="1"/>
    <xf numFmtId="164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/>
    <xf numFmtId="164" fontId="9" fillId="0" borderId="3" xfId="2" applyNumberFormat="1" applyFont="1" applyBorder="1" applyAlignment="1">
      <alignment horizontal="center" vertical="center" wrapText="1"/>
    </xf>
    <xf numFmtId="3" fontId="6" fillId="7" borderId="25" xfId="0" applyNumberFormat="1" applyFont="1" applyFill="1" applyBorder="1" applyAlignment="1">
      <alignment horizontal="center" vertical="center"/>
    </xf>
    <xf numFmtId="14" fontId="10" fillId="0" borderId="3" xfId="1" applyNumberFormat="1" applyFont="1" applyBorder="1" applyAlignment="1">
      <alignment horizontal="center" vertical="center"/>
    </xf>
    <xf numFmtId="14" fontId="10" fillId="0" borderId="3" xfId="1" applyNumberFormat="1" applyFont="1" applyBorder="1" applyAlignment="1">
      <alignment horizontal="center" vertical="center" wrapText="1"/>
    </xf>
    <xf numFmtId="14" fontId="10" fillId="2" borderId="3" xfId="1" applyNumberFormat="1" applyFont="1" applyFill="1" applyBorder="1" applyAlignment="1">
      <alignment horizontal="center" vertical="center" wrapText="1"/>
    </xf>
    <xf numFmtId="14" fontId="10" fillId="2" borderId="3" xfId="1" applyNumberFormat="1" applyFont="1" applyFill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1" fillId="0" borderId="3" xfId="1" applyNumberFormat="1" applyFont="1" applyBorder="1" applyAlignment="1">
      <alignment horizontal="center" wrapText="1"/>
    </xf>
    <xf numFmtId="164" fontId="10" fillId="0" borderId="3" xfId="1" applyNumberFormat="1" applyFont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wrapText="1"/>
    </xf>
    <xf numFmtId="164" fontId="11" fillId="2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Border="1" applyAlignment="1">
      <alignment horizontal="center" wrapText="1"/>
    </xf>
    <xf numFmtId="164" fontId="10" fillId="6" borderId="3" xfId="1" applyNumberFormat="1" applyFont="1" applyFill="1" applyBorder="1" applyAlignment="1">
      <alignment horizontal="center" wrapText="1"/>
    </xf>
    <xf numFmtId="3" fontId="0" fillId="9" borderId="3" xfId="0" applyNumberFormat="1" applyFill="1" applyBorder="1" applyAlignment="1">
      <alignment vertical="center"/>
    </xf>
    <xf numFmtId="164" fontId="10" fillId="2" borderId="3" xfId="1" applyNumberFormat="1" applyFont="1" applyFill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/>
    </xf>
    <xf numFmtId="164" fontId="10" fillId="6" borderId="3" xfId="1" applyNumberFormat="1" applyFont="1" applyFill="1" applyBorder="1" applyAlignment="1">
      <alignment horizontal="center" vertical="center" wrapText="1"/>
    </xf>
    <xf numFmtId="164" fontId="11" fillId="0" borderId="24" xfId="1" applyNumberFormat="1" applyFont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vertical="center"/>
    </xf>
    <xf numFmtId="164" fontId="11" fillId="0" borderId="24" xfId="1" applyNumberFormat="1" applyFont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 vertical="center" wrapText="1"/>
    </xf>
    <xf numFmtId="164" fontId="11" fillId="6" borderId="3" xfId="1" applyNumberFormat="1" applyFont="1" applyFill="1" applyBorder="1" applyAlignment="1">
      <alignment horizontal="center" vertical="center" wrapText="1"/>
    </xf>
    <xf numFmtId="164" fontId="10" fillId="2" borderId="9" xfId="1" applyNumberFormat="1" applyFont="1" applyFill="1" applyBorder="1" applyAlignment="1">
      <alignment wrapText="1"/>
    </xf>
    <xf numFmtId="164" fontId="11" fillId="2" borderId="9" xfId="1" applyNumberFormat="1" applyFont="1" applyFill="1" applyBorder="1" applyAlignment="1">
      <alignment wrapText="1"/>
    </xf>
    <xf numFmtId="164" fontId="10" fillId="0" borderId="3" xfId="0" applyNumberFormat="1" applyFont="1" applyBorder="1" applyAlignment="1">
      <alignment horizontal="left" wrapText="1"/>
    </xf>
    <xf numFmtId="164" fontId="10" fillId="0" borderId="3" xfId="0" applyNumberFormat="1" applyFont="1" applyBorder="1"/>
    <xf numFmtId="164" fontId="10" fillId="0" borderId="3" xfId="0" applyNumberFormat="1" applyFont="1" applyBorder="1" applyAlignment="1">
      <alignment horizontal="left" vertical="center" wrapText="1"/>
    </xf>
    <xf numFmtId="3" fontId="6" fillId="8" borderId="24" xfId="0" applyNumberFormat="1" applyFont="1" applyFill="1" applyBorder="1" applyAlignment="1">
      <alignment horizontal="center" vertical="center"/>
    </xf>
    <xf numFmtId="164" fontId="10" fillId="0" borderId="3" xfId="0" applyNumberFormat="1" applyFont="1" applyBorder="1" applyAlignment="1">
      <alignment vertical="center" wrapText="1"/>
    </xf>
    <xf numFmtId="164" fontId="10" fillId="0" borderId="3" xfId="1" applyNumberFormat="1" applyFont="1" applyBorder="1" applyAlignment="1">
      <alignment horizontal="left"/>
    </xf>
    <xf numFmtId="164" fontId="8" fillId="0" borderId="3" xfId="0" applyNumberFormat="1" applyFont="1" applyBorder="1" applyAlignment="1">
      <alignment horizontal="center" wrapText="1"/>
    </xf>
    <xf numFmtId="14" fontId="8" fillId="0" borderId="3" xfId="0" applyNumberFormat="1" applyFont="1" applyBorder="1" applyAlignment="1">
      <alignment horizontal="center" vertical="center"/>
    </xf>
    <xf numFmtId="14" fontId="10" fillId="0" borderId="4" xfId="1" applyNumberFormat="1" applyFont="1" applyBorder="1" applyAlignment="1">
      <alignment horizontal="center" vertical="center"/>
    </xf>
    <xf numFmtId="3" fontId="0" fillId="3" borderId="4" xfId="0" applyNumberFormat="1" applyFill="1" applyBorder="1" applyAlignment="1">
      <alignment vertical="center"/>
    </xf>
    <xf numFmtId="164" fontId="11" fillId="0" borderId="4" xfId="1" applyNumberFormat="1" applyFont="1" applyBorder="1"/>
    <xf numFmtId="164" fontId="10" fillId="0" borderId="4" xfId="1" applyNumberFormat="1" applyFont="1" applyBorder="1" applyAlignment="1">
      <alignment horizontal="center" vertical="center" wrapText="1"/>
    </xf>
    <xf numFmtId="164" fontId="11" fillId="0" borderId="4" xfId="1" applyNumberFormat="1" applyFont="1" applyBorder="1" applyAlignment="1">
      <alignment horizontal="center" vertical="center" wrapText="1"/>
    </xf>
    <xf numFmtId="164" fontId="11" fillId="0" borderId="4" xfId="1" applyNumberFormat="1" applyFont="1" applyBorder="1" applyAlignment="1">
      <alignment horizontal="right"/>
    </xf>
    <xf numFmtId="164" fontId="10" fillId="0" borderId="4" xfId="1" applyNumberFormat="1" applyFont="1" applyBorder="1" applyAlignment="1">
      <alignment vertical="center"/>
    </xf>
    <xf numFmtId="164" fontId="8" fillId="0" borderId="4" xfId="0" applyNumberFormat="1" applyFont="1" applyBorder="1" applyAlignment="1">
      <alignment vertical="center" wrapText="1"/>
    </xf>
    <xf numFmtId="164" fontId="10" fillId="0" borderId="22" xfId="1" applyNumberFormat="1" applyFont="1" applyBorder="1" applyAlignment="1">
      <alignment horizontal="center" vertical="center"/>
    </xf>
    <xf numFmtId="3" fontId="0" fillId="4" borderId="4" xfId="0" applyNumberFormat="1" applyFill="1" applyBorder="1" applyAlignment="1">
      <alignment vertical="center"/>
    </xf>
    <xf numFmtId="3" fontId="0" fillId="5" borderId="4" xfId="0" applyNumberFormat="1" applyFill="1" applyBorder="1" applyAlignment="1">
      <alignment vertical="center"/>
    </xf>
    <xf numFmtId="164" fontId="11" fillId="0" borderId="5" xfId="1" applyNumberFormat="1" applyFont="1" applyBorder="1" applyAlignment="1">
      <alignment horizontal="right"/>
    </xf>
    <xf numFmtId="164" fontId="10" fillId="0" borderId="5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11" fillId="0" borderId="5" xfId="1" applyNumberFormat="1" applyFont="1" applyBorder="1"/>
    <xf numFmtId="164" fontId="11" fillId="0" borderId="5" xfId="1" applyNumberFormat="1" applyFont="1" applyBorder="1" applyAlignment="1">
      <alignment horizontal="center" vertical="center" wrapText="1"/>
    </xf>
    <xf numFmtId="164" fontId="10" fillId="0" borderId="5" xfId="1" applyNumberFormat="1" applyFont="1" applyBorder="1" applyAlignment="1">
      <alignment horizontal="center" vertical="center" wrapText="1"/>
    </xf>
    <xf numFmtId="164" fontId="11" fillId="0" borderId="5" xfId="1" applyNumberFormat="1" applyFont="1" applyBorder="1" applyAlignment="1">
      <alignment vertical="center"/>
    </xf>
    <xf numFmtId="14" fontId="10" fillId="0" borderId="5" xfId="1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3" fontId="0" fillId="3" borderId="5" xfId="0" applyNumberFormat="1" applyFill="1" applyBorder="1" applyAlignment="1">
      <alignment vertical="center"/>
    </xf>
    <xf numFmtId="3" fontId="0" fillId="4" borderId="5" xfId="0" applyNumberFormat="1" applyFill="1" applyBorder="1" applyAlignment="1">
      <alignment vertical="center"/>
    </xf>
    <xf numFmtId="3" fontId="0" fillId="5" borderId="5" xfId="0" applyNumberFormat="1" applyFill="1" applyBorder="1" applyAlignment="1">
      <alignment vertical="center"/>
    </xf>
    <xf numFmtId="164" fontId="11" fillId="0" borderId="3" xfId="1" applyNumberFormat="1" applyFont="1" applyBorder="1" applyAlignment="1">
      <alignment horizontal="left"/>
    </xf>
    <xf numFmtId="164" fontId="8" fillId="0" borderId="3" xfId="0" applyNumberFormat="1" applyFont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vertical="center"/>
    </xf>
    <xf numFmtId="3" fontId="6" fillId="9" borderId="3" xfId="0" applyNumberFormat="1" applyFont="1" applyFill="1" applyBorder="1" applyAlignment="1">
      <alignment vertical="center"/>
    </xf>
    <xf numFmtId="3" fontId="6" fillId="7" borderId="3" xfId="0" applyNumberFormat="1" applyFont="1" applyFill="1" applyBorder="1" applyAlignment="1">
      <alignment vertical="center"/>
    </xf>
    <xf numFmtId="3" fontId="0" fillId="5" borderId="7" xfId="0" applyNumberFormat="1" applyFill="1" applyBorder="1" applyAlignment="1">
      <alignment vertical="center"/>
    </xf>
    <xf numFmtId="3" fontId="6" fillId="7" borderId="9" xfId="0" applyNumberFormat="1" applyFont="1" applyFill="1" applyBorder="1" applyAlignment="1">
      <alignment vertical="center"/>
    </xf>
    <xf numFmtId="164" fontId="11" fillId="0" borderId="4" xfId="1" applyNumberFormat="1" applyFont="1" applyBorder="1" applyAlignment="1">
      <alignment vertical="center"/>
    </xf>
    <xf numFmtId="0" fontId="10" fillId="0" borderId="3" xfId="1" applyFont="1" applyBorder="1" applyAlignment="1">
      <alignment vertical="center" wrapText="1"/>
    </xf>
    <xf numFmtId="3" fontId="6" fillId="9" borderId="24" xfId="0" applyNumberFormat="1" applyFont="1" applyFill="1" applyBorder="1" applyAlignment="1">
      <alignment horizontal="center" vertical="center"/>
    </xf>
    <xf numFmtId="3" fontId="0" fillId="8" borderId="4" xfId="0" applyNumberFormat="1" applyFill="1" applyBorder="1" applyAlignment="1">
      <alignment vertical="center"/>
    </xf>
    <xf numFmtId="164" fontId="8" fillId="0" borderId="4" xfId="0" applyNumberFormat="1" applyFont="1" applyBorder="1" applyAlignment="1">
      <alignment vertical="center"/>
    </xf>
    <xf numFmtId="164" fontId="10" fillId="0" borderId="5" xfId="1" applyNumberFormat="1" applyFont="1" applyBorder="1" applyAlignment="1">
      <alignment horizontal="left"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164" fontId="8" fillId="8" borderId="4" xfId="0" applyNumberFormat="1" applyFont="1" applyFill="1" applyBorder="1" applyAlignment="1">
      <alignment horizontal="center" vertical="center"/>
    </xf>
    <xf numFmtId="164" fontId="10" fillId="0" borderId="3" xfId="1" applyNumberFormat="1" applyFont="1" applyBorder="1" applyAlignment="1">
      <alignment horizontal="right"/>
    </xf>
    <xf numFmtId="164" fontId="10" fillId="0" borderId="3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center" vertical="center"/>
    </xf>
    <xf numFmtId="164" fontId="8" fillId="0" borderId="3" xfId="2" applyNumberFormat="1" applyFont="1" applyBorder="1" applyAlignment="1">
      <alignment horizontal="center" vertical="center" wrapText="1"/>
    </xf>
    <xf numFmtId="164" fontId="10" fillId="0" borderId="22" xfId="1" applyNumberFormat="1" applyFont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left" vertical="center" wrapText="1"/>
    </xf>
    <xf numFmtId="164" fontId="10" fillId="2" borderId="3" xfId="1" applyNumberFormat="1" applyFont="1" applyFill="1" applyBorder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11" fillId="0" borderId="24" xfId="1" applyNumberFormat="1" applyFont="1" applyBorder="1" applyAlignment="1">
      <alignment wrapText="1"/>
    </xf>
    <xf numFmtId="164" fontId="11" fillId="0" borderId="0" xfId="1" applyNumberFormat="1" applyFont="1" applyAlignment="1">
      <alignment wrapText="1"/>
    </xf>
    <xf numFmtId="164" fontId="8" fillId="0" borderId="0" xfId="2" applyNumberFormat="1" applyFont="1" applyAlignment="1">
      <alignment wrapText="1"/>
    </xf>
    <xf numFmtId="164" fontId="8" fillId="0" borderId="22" xfId="2" applyNumberFormat="1" applyFont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wrapText="1"/>
    </xf>
    <xf numFmtId="164" fontId="11" fillId="0" borderId="3" xfId="1" applyNumberFormat="1" applyFont="1" applyBorder="1" applyAlignment="1">
      <alignment wrapText="1"/>
    </xf>
    <xf numFmtId="164" fontId="10" fillId="6" borderId="3" xfId="1" applyNumberFormat="1" applyFont="1" applyFill="1" applyBorder="1" applyAlignment="1">
      <alignment wrapText="1"/>
    </xf>
    <xf numFmtId="3" fontId="0" fillId="3" borderId="13" xfId="0" applyNumberFormat="1" applyFill="1" applyBorder="1" applyAlignment="1">
      <alignment vertical="center"/>
    </xf>
    <xf numFmtId="3" fontId="0" fillId="9" borderId="13" xfId="0" applyNumberFormat="1" applyFill="1" applyBorder="1" applyAlignment="1">
      <alignment vertical="center"/>
    </xf>
    <xf numFmtId="3" fontId="0" fillId="7" borderId="13" xfId="0" applyNumberFormat="1" applyFill="1" applyBorder="1" applyAlignment="1">
      <alignment vertical="center"/>
    </xf>
    <xf numFmtId="3" fontId="0" fillId="7" borderId="11" xfId="0" applyNumberFormat="1" applyFill="1" applyBorder="1" applyAlignment="1">
      <alignment vertical="center"/>
    </xf>
    <xf numFmtId="3" fontId="10" fillId="8" borderId="3" xfId="0" applyNumberFormat="1" applyFont="1" applyFill="1" applyBorder="1" applyAlignment="1">
      <alignment vertical="center"/>
    </xf>
    <xf numFmtId="164" fontId="10" fillId="8" borderId="3" xfId="1" applyNumberFormat="1" applyFont="1" applyFill="1" applyBorder="1" applyAlignment="1">
      <alignment horizontal="left" vertical="center" wrapText="1"/>
    </xf>
    <xf numFmtId="164" fontId="10" fillId="9" borderId="3" xfId="1" applyNumberFormat="1" applyFont="1" applyFill="1" applyBorder="1" applyAlignment="1">
      <alignment horizontal="left" vertical="center" wrapText="1"/>
    </xf>
    <xf numFmtId="164" fontId="10" fillId="9" borderId="3" xfId="1" applyNumberFormat="1" applyFont="1" applyFill="1" applyBorder="1" applyAlignment="1">
      <alignment horizontal="right" vertical="center" wrapText="1"/>
    </xf>
    <xf numFmtId="164" fontId="10" fillId="9" borderId="3" xfId="1" applyNumberFormat="1" applyFont="1" applyFill="1" applyBorder="1" applyAlignment="1">
      <alignment horizontal="center" vertical="center" wrapText="1"/>
    </xf>
    <xf numFmtId="164" fontId="10" fillId="8" borderId="3" xfId="1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164" fontId="9" fillId="0" borderId="15" xfId="2" applyNumberFormat="1" applyFont="1" applyBorder="1" applyAlignment="1">
      <alignment horizontal="center" vertical="center" wrapText="1"/>
    </xf>
    <xf numFmtId="164" fontId="9" fillId="0" borderId="18" xfId="2" applyNumberFormat="1" applyFont="1" applyBorder="1" applyAlignment="1">
      <alignment horizontal="center" vertical="center" wrapText="1"/>
    </xf>
    <xf numFmtId="164" fontId="9" fillId="0" borderId="20" xfId="2" applyNumberFormat="1" applyFon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left"/>
    </xf>
    <xf numFmtId="0" fontId="4" fillId="5" borderId="3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164" fontId="0" fillId="0" borderId="5" xfId="2" applyNumberFormat="1" applyFont="1" applyBorder="1" applyAlignment="1">
      <alignment horizontal="center" vertical="center" wrapText="1"/>
    </xf>
    <xf numFmtId="164" fontId="0" fillId="0" borderId="28" xfId="2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wrapText="1"/>
    </xf>
    <xf numFmtId="164" fontId="9" fillId="0" borderId="3" xfId="2" applyNumberFormat="1" applyFont="1" applyBorder="1" applyAlignment="1">
      <alignment horizontal="center" vertical="center" wrapText="1"/>
    </xf>
    <xf numFmtId="164" fontId="9" fillId="0" borderId="9" xfId="2" applyNumberFormat="1" applyFont="1" applyBorder="1" applyAlignment="1">
      <alignment horizontal="center"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164" fontId="9" fillId="0" borderId="22" xfId="2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28" xfId="0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8" fillId="0" borderId="28" xfId="2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9" fillId="0" borderId="16" xfId="2" applyNumberFormat="1" applyFont="1" applyBorder="1" applyAlignment="1">
      <alignment horizontal="center" vertical="center" wrapText="1"/>
    </xf>
    <xf numFmtId="164" fontId="9" fillId="0" borderId="17" xfId="2" applyNumberFormat="1" applyFont="1" applyBorder="1" applyAlignment="1">
      <alignment horizontal="center" vertical="center" wrapText="1"/>
    </xf>
    <xf numFmtId="164" fontId="9" fillId="0" borderId="19" xfId="2" applyNumberFormat="1" applyFont="1" applyBorder="1" applyAlignment="1">
      <alignment horizontal="center" vertical="center" wrapText="1"/>
    </xf>
    <xf numFmtId="164" fontId="9" fillId="0" borderId="0" xfId="2" applyNumberFormat="1" applyFont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29" xfId="0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</cellXfs>
  <cellStyles count="3">
    <cellStyle name="Normál" xfId="0" builtinId="0"/>
    <cellStyle name="Normál 2" xfId="1" xr:uid="{00000000-0005-0000-0000-000001000000}"/>
    <cellStyle name="Normá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26"/>
  <sheetViews>
    <sheetView topLeftCell="A193" zoomScale="59" zoomScaleNormal="59" workbookViewId="0">
      <selection activeCell="F203" sqref="F203"/>
    </sheetView>
  </sheetViews>
  <sheetFormatPr defaultRowHeight="15" x14ac:dyDescent="0.25"/>
  <cols>
    <col min="1" max="1" width="8.7109375" style="26" customWidth="1"/>
    <col min="2" max="2" width="29.85546875" style="26" customWidth="1"/>
    <col min="3" max="3" width="28.42578125" style="26" customWidth="1"/>
    <col min="4" max="4" width="30.85546875" style="90" customWidth="1"/>
    <col min="5" max="5" width="36" style="26" customWidth="1"/>
    <col min="6" max="6" width="34.7109375" style="26" customWidth="1"/>
    <col min="7" max="7" width="30.85546875" style="26" customWidth="1"/>
    <col min="8" max="9" width="17.28515625" style="26" customWidth="1"/>
    <col min="10" max="10" width="14" style="26" customWidth="1"/>
    <col min="11" max="11" width="12.7109375" style="26" bestFit="1" customWidth="1"/>
    <col min="12" max="13" width="14" style="26" customWidth="1"/>
    <col min="14" max="14" width="22.5703125" style="26" customWidth="1"/>
    <col min="15" max="15" width="12.140625" style="26" bestFit="1" customWidth="1"/>
    <col min="16" max="29" width="9.140625" style="26"/>
    <col min="30" max="30" width="11.28515625" style="26" customWidth="1"/>
    <col min="31" max="16384" width="9.140625" style="26"/>
  </cols>
  <sheetData>
    <row r="1" spans="1:29" x14ac:dyDescent="0.25">
      <c r="A1" s="197" t="s">
        <v>217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9"/>
    </row>
    <row r="2" spans="1:29" x14ac:dyDescent="0.25">
      <c r="A2" s="200" t="s">
        <v>46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2"/>
    </row>
    <row r="3" spans="1:29" x14ac:dyDescent="0.25">
      <c r="A3" s="190" t="s">
        <v>30</v>
      </c>
      <c r="B3" s="191"/>
      <c r="C3" s="191"/>
      <c r="D3" s="191"/>
      <c r="E3" s="191"/>
      <c r="F3" s="191"/>
      <c r="G3" s="191"/>
      <c r="H3" s="191"/>
      <c r="I3" s="191"/>
      <c r="J3" s="191"/>
      <c r="K3" s="203" t="s">
        <v>62</v>
      </c>
      <c r="L3" s="203"/>
      <c r="M3" s="203"/>
      <c r="N3" s="203"/>
      <c r="O3" s="203"/>
      <c r="P3" s="203"/>
      <c r="Q3" s="203"/>
      <c r="R3" s="203" t="s">
        <v>189</v>
      </c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4"/>
    </row>
    <row r="4" spans="1:29" x14ac:dyDescent="0.25">
      <c r="A4" s="190" t="s">
        <v>31</v>
      </c>
      <c r="B4" s="191"/>
      <c r="C4" s="191"/>
      <c r="D4" s="191"/>
      <c r="E4" s="191"/>
      <c r="F4" s="191"/>
      <c r="G4" s="191"/>
      <c r="H4" s="191"/>
      <c r="I4" s="191"/>
      <c r="J4" s="191"/>
      <c r="K4" s="212" t="s">
        <v>47</v>
      </c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4"/>
    </row>
    <row r="5" spans="1:29" x14ac:dyDescent="0.25">
      <c r="A5" s="190" t="s">
        <v>45</v>
      </c>
      <c r="B5" s="191"/>
      <c r="C5" s="191"/>
      <c r="D5" s="191"/>
      <c r="E5" s="191"/>
      <c r="F5" s="191"/>
      <c r="G5" s="191"/>
      <c r="H5" s="191"/>
      <c r="I5" s="191"/>
      <c r="J5" s="191"/>
      <c r="K5" s="203" t="s">
        <v>48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4"/>
    </row>
    <row r="6" spans="1:29" x14ac:dyDescent="0.25">
      <c r="A6" s="190" t="s">
        <v>32</v>
      </c>
      <c r="B6" s="191"/>
      <c r="C6" s="191"/>
      <c r="D6" s="191"/>
      <c r="E6" s="191"/>
      <c r="F6" s="191"/>
      <c r="G6" s="191"/>
      <c r="H6" s="191"/>
      <c r="I6" s="191"/>
      <c r="J6" s="191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4"/>
    </row>
    <row r="7" spans="1:29" x14ac:dyDescent="0.25">
      <c r="A7" s="190" t="s">
        <v>33</v>
      </c>
      <c r="B7" s="191"/>
      <c r="C7" s="191"/>
      <c r="D7" s="191"/>
      <c r="E7" s="191"/>
      <c r="F7" s="191"/>
      <c r="G7" s="191"/>
      <c r="H7" s="191"/>
      <c r="I7" s="191"/>
      <c r="J7" s="191"/>
      <c r="K7" s="203" t="s">
        <v>157</v>
      </c>
      <c r="L7" s="203"/>
      <c r="M7" s="203"/>
      <c r="N7" s="203"/>
      <c r="O7" s="203"/>
      <c r="P7" s="203"/>
      <c r="Q7" s="203"/>
      <c r="R7" s="203" t="s">
        <v>61</v>
      </c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4"/>
    </row>
    <row r="8" spans="1:29" x14ac:dyDescent="0.25">
      <c r="A8" s="190" t="s">
        <v>6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205"/>
    </row>
    <row r="9" spans="1:29" s="27" customFormat="1" ht="30" customHeight="1" x14ac:dyDescent="0.25">
      <c r="A9" s="194" t="s">
        <v>34</v>
      </c>
      <c r="B9" s="230" t="s">
        <v>51</v>
      </c>
      <c r="C9" s="231"/>
      <c r="D9" s="194"/>
      <c r="E9" s="234" t="s">
        <v>52</v>
      </c>
      <c r="F9" s="235"/>
      <c r="G9" s="236"/>
      <c r="H9" s="213" t="s">
        <v>35</v>
      </c>
      <c r="I9" s="213" t="s">
        <v>36</v>
      </c>
      <c r="J9" s="92" t="s">
        <v>37</v>
      </c>
      <c r="K9" s="213" t="s">
        <v>218</v>
      </c>
      <c r="L9" s="213" t="s">
        <v>38</v>
      </c>
      <c r="M9" s="213"/>
      <c r="N9" s="92" t="s">
        <v>39</v>
      </c>
      <c r="O9" s="213" t="s">
        <v>40</v>
      </c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4"/>
    </row>
    <row r="10" spans="1:29" s="27" customFormat="1" ht="30" customHeight="1" x14ac:dyDescent="0.25">
      <c r="A10" s="195"/>
      <c r="B10" s="232"/>
      <c r="C10" s="233"/>
      <c r="D10" s="195"/>
      <c r="E10" s="234" t="s">
        <v>53</v>
      </c>
      <c r="F10" s="234" t="s">
        <v>54</v>
      </c>
      <c r="G10" s="220" t="s">
        <v>55</v>
      </c>
      <c r="H10" s="213"/>
      <c r="I10" s="213"/>
      <c r="J10" s="222" t="s">
        <v>41</v>
      </c>
      <c r="K10" s="213"/>
      <c r="L10" s="215" t="s">
        <v>42</v>
      </c>
      <c r="M10" s="215" t="s">
        <v>43</v>
      </c>
      <c r="N10" s="208" t="s">
        <v>44</v>
      </c>
      <c r="O10" s="192">
        <v>1</v>
      </c>
      <c r="P10" s="210">
        <v>2</v>
      </c>
      <c r="Q10" s="210">
        <v>3</v>
      </c>
      <c r="R10" s="210">
        <v>4</v>
      </c>
      <c r="S10" s="210">
        <v>5</v>
      </c>
      <c r="T10" s="206">
        <v>6</v>
      </c>
      <c r="U10" s="206">
        <v>7</v>
      </c>
      <c r="V10" s="206">
        <v>8</v>
      </c>
      <c r="W10" s="206">
        <v>9</v>
      </c>
      <c r="X10" s="206">
        <v>10</v>
      </c>
      <c r="Y10" s="206">
        <v>11</v>
      </c>
      <c r="Z10" s="206">
        <v>12</v>
      </c>
      <c r="AA10" s="206">
        <v>13</v>
      </c>
      <c r="AB10" s="206">
        <v>14</v>
      </c>
      <c r="AC10" s="217">
        <v>15</v>
      </c>
    </row>
    <row r="11" spans="1:29" s="27" customFormat="1" ht="15.75" customHeight="1" thickBot="1" x14ac:dyDescent="0.3">
      <c r="A11" s="196"/>
      <c r="B11" s="134" t="s">
        <v>12</v>
      </c>
      <c r="C11" s="134" t="s">
        <v>20</v>
      </c>
      <c r="D11" s="169" t="s">
        <v>13</v>
      </c>
      <c r="E11" s="237"/>
      <c r="F11" s="237"/>
      <c r="G11" s="221"/>
      <c r="H11" s="219"/>
      <c r="I11" s="219"/>
      <c r="J11" s="223"/>
      <c r="K11" s="219"/>
      <c r="L11" s="216"/>
      <c r="M11" s="216"/>
      <c r="N11" s="209"/>
      <c r="O11" s="193"/>
      <c r="P11" s="211"/>
      <c r="Q11" s="211"/>
      <c r="R11" s="211"/>
      <c r="S11" s="211"/>
      <c r="T11" s="207"/>
      <c r="U11" s="207"/>
      <c r="V11" s="207"/>
      <c r="W11" s="207"/>
      <c r="X11" s="207"/>
      <c r="Y11" s="207"/>
      <c r="Z11" s="207"/>
      <c r="AA11" s="207"/>
      <c r="AB11" s="207"/>
      <c r="AC11" s="218"/>
    </row>
    <row r="12" spans="1:29" ht="75" x14ac:dyDescent="0.25">
      <c r="A12" s="166">
        <v>1</v>
      </c>
      <c r="B12" s="131"/>
      <c r="C12" s="132" t="s">
        <v>67</v>
      </c>
      <c r="D12" s="133" t="s">
        <v>158</v>
      </c>
      <c r="E12" s="60" t="s">
        <v>167</v>
      </c>
      <c r="F12" s="60" t="s">
        <v>121</v>
      </c>
      <c r="G12" s="60" t="s">
        <v>122</v>
      </c>
      <c r="H12" s="128"/>
      <c r="I12" s="130" t="s">
        <v>67</v>
      </c>
      <c r="J12" s="129">
        <f t="shared" ref="J12" si="0">SUM(O12:AC12)</f>
        <v>1347.7499999999998</v>
      </c>
      <c r="K12" s="156"/>
      <c r="L12" s="126">
        <v>44562</v>
      </c>
      <c r="M12" s="126">
        <v>50040</v>
      </c>
      <c r="N12" s="52"/>
      <c r="O12" s="180">
        <f t="shared" ref="O12:AC12" si="1">$C$202*0.15</f>
        <v>89.85</v>
      </c>
      <c r="P12" s="181">
        <f t="shared" si="1"/>
        <v>89.85</v>
      </c>
      <c r="Q12" s="181">
        <f t="shared" si="1"/>
        <v>89.85</v>
      </c>
      <c r="R12" s="181">
        <f t="shared" si="1"/>
        <v>89.85</v>
      </c>
      <c r="S12" s="181">
        <f t="shared" si="1"/>
        <v>89.85</v>
      </c>
      <c r="T12" s="182">
        <f t="shared" si="1"/>
        <v>89.85</v>
      </c>
      <c r="U12" s="182">
        <f t="shared" si="1"/>
        <v>89.85</v>
      </c>
      <c r="V12" s="182">
        <f t="shared" si="1"/>
        <v>89.85</v>
      </c>
      <c r="W12" s="182">
        <f t="shared" si="1"/>
        <v>89.85</v>
      </c>
      <c r="X12" s="182">
        <f t="shared" si="1"/>
        <v>89.85</v>
      </c>
      <c r="Y12" s="182">
        <f t="shared" si="1"/>
        <v>89.85</v>
      </c>
      <c r="Z12" s="182">
        <f t="shared" si="1"/>
        <v>89.85</v>
      </c>
      <c r="AA12" s="182">
        <f t="shared" si="1"/>
        <v>89.85</v>
      </c>
      <c r="AB12" s="182">
        <f t="shared" si="1"/>
        <v>89.85</v>
      </c>
      <c r="AC12" s="183">
        <f t="shared" si="1"/>
        <v>89.85</v>
      </c>
    </row>
    <row r="13" spans="1:29" x14ac:dyDescent="0.25">
      <c r="A13" s="108"/>
      <c r="B13" s="38" t="s">
        <v>4</v>
      </c>
      <c r="C13" s="39"/>
      <c r="D13" s="170"/>
      <c r="E13" s="39"/>
      <c r="F13" s="39"/>
      <c r="G13" s="39"/>
      <c r="H13" s="40"/>
      <c r="I13" s="114"/>
      <c r="J13" s="99"/>
      <c r="K13" s="71"/>
      <c r="L13" s="96"/>
      <c r="M13" s="97"/>
      <c r="N13" s="7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4"/>
    </row>
    <row r="14" spans="1:29" ht="15" customHeight="1" x14ac:dyDescent="0.25">
      <c r="A14" s="98"/>
      <c r="B14" s="46" t="s">
        <v>1</v>
      </c>
      <c r="C14" s="71"/>
      <c r="D14" s="171"/>
      <c r="E14" s="71"/>
      <c r="F14" s="71"/>
      <c r="G14" s="71"/>
      <c r="H14" s="40"/>
      <c r="I14" s="99"/>
      <c r="J14" s="99"/>
      <c r="K14" s="112"/>
      <c r="L14" s="96"/>
      <c r="M14" s="97"/>
      <c r="N14" s="112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8"/>
    </row>
    <row r="15" spans="1:29" ht="72.75" customHeight="1" x14ac:dyDescent="0.25">
      <c r="A15" s="28">
        <v>3</v>
      </c>
      <c r="B15" s="29"/>
      <c r="C15" s="49" t="s">
        <v>272</v>
      </c>
      <c r="D15" s="31" t="s">
        <v>273</v>
      </c>
      <c r="E15" s="31" t="s">
        <v>164</v>
      </c>
      <c r="F15" s="50" t="s">
        <v>163</v>
      </c>
      <c r="G15" s="50" t="s">
        <v>165</v>
      </c>
      <c r="H15" s="51"/>
      <c r="I15" s="100" t="s">
        <v>194</v>
      </c>
      <c r="J15" s="102">
        <f>SUM(O15:AC15)</f>
        <v>231</v>
      </c>
      <c r="K15" s="33"/>
      <c r="L15" s="95">
        <v>44562</v>
      </c>
      <c r="M15" s="94">
        <v>44926</v>
      </c>
      <c r="N15" s="52" t="s">
        <v>49</v>
      </c>
      <c r="O15" s="20">
        <v>231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60" x14ac:dyDescent="0.25">
      <c r="A16" s="28">
        <v>39</v>
      </c>
      <c r="B16" s="29"/>
      <c r="C16" s="122" t="s">
        <v>206</v>
      </c>
      <c r="D16" s="122" t="s">
        <v>208</v>
      </c>
      <c r="E16" s="32" t="s">
        <v>207</v>
      </c>
      <c r="F16" s="32" t="s">
        <v>129</v>
      </c>
      <c r="G16" s="32" t="s">
        <v>130</v>
      </c>
      <c r="H16" s="33"/>
      <c r="I16" s="100" t="s">
        <v>194</v>
      </c>
      <c r="J16" s="102">
        <f t="shared" ref="J16" si="2">SUM(O16:AC16)</f>
        <v>128</v>
      </c>
      <c r="K16" s="33"/>
      <c r="L16" s="95">
        <v>44927</v>
      </c>
      <c r="M16" s="94">
        <v>45291</v>
      </c>
      <c r="N16" s="52" t="s">
        <v>74</v>
      </c>
      <c r="O16" s="20"/>
      <c r="P16" s="2">
        <v>128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8">
        <v>40</v>
      </c>
      <c r="B17" s="29"/>
      <c r="C17" s="49" t="s">
        <v>68</v>
      </c>
      <c r="D17" s="31" t="s">
        <v>191</v>
      </c>
      <c r="E17" s="31" t="s">
        <v>164</v>
      </c>
      <c r="F17" s="50" t="s">
        <v>163</v>
      </c>
      <c r="G17" s="50" t="s">
        <v>165</v>
      </c>
      <c r="H17" s="51"/>
      <c r="I17" s="100" t="s">
        <v>194</v>
      </c>
      <c r="J17" s="102">
        <f>SUM(O17:AC17)</f>
        <v>135</v>
      </c>
      <c r="K17" s="33"/>
      <c r="L17" s="95">
        <v>44927</v>
      </c>
      <c r="M17" s="94">
        <v>45291</v>
      </c>
      <c r="N17" s="52" t="s">
        <v>74</v>
      </c>
      <c r="O17" s="20"/>
      <c r="P17" s="2">
        <v>135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8">
        <v>41</v>
      </c>
      <c r="B18" s="29"/>
      <c r="C18" s="49" t="s">
        <v>67</v>
      </c>
      <c r="D18" s="31" t="s">
        <v>192</v>
      </c>
      <c r="E18" s="31" t="s">
        <v>164</v>
      </c>
      <c r="F18" s="50" t="s">
        <v>163</v>
      </c>
      <c r="G18" s="50" t="s">
        <v>165</v>
      </c>
      <c r="H18" s="51"/>
      <c r="I18" s="100" t="s">
        <v>194</v>
      </c>
      <c r="J18" s="102">
        <f>SUM(O18:AC18)</f>
        <v>51</v>
      </c>
      <c r="K18" s="33"/>
      <c r="L18" s="95">
        <v>44927</v>
      </c>
      <c r="M18" s="94">
        <v>45291</v>
      </c>
      <c r="N18" s="52" t="s">
        <v>74</v>
      </c>
      <c r="O18" s="20"/>
      <c r="P18" s="2">
        <v>51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8">
        <v>42</v>
      </c>
      <c r="B19" s="29"/>
      <c r="C19" s="49" t="s">
        <v>69</v>
      </c>
      <c r="D19" s="172" t="s">
        <v>197</v>
      </c>
      <c r="E19" s="31" t="s">
        <v>164</v>
      </c>
      <c r="F19" s="50" t="s">
        <v>163</v>
      </c>
      <c r="G19" s="50" t="s">
        <v>165</v>
      </c>
      <c r="H19" s="51"/>
      <c r="I19" s="100" t="s">
        <v>194</v>
      </c>
      <c r="J19" s="102">
        <f>SUM(O19:AC19)</f>
        <v>41</v>
      </c>
      <c r="K19" s="33"/>
      <c r="L19" s="95">
        <v>44927</v>
      </c>
      <c r="M19" s="94">
        <v>45291</v>
      </c>
      <c r="N19" s="52" t="s">
        <v>74</v>
      </c>
      <c r="O19" s="20"/>
      <c r="P19" s="2">
        <v>41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x14ac:dyDescent="0.25">
      <c r="A20" s="98"/>
      <c r="B20" s="47" t="s">
        <v>14</v>
      </c>
      <c r="C20" s="71"/>
      <c r="D20" s="171"/>
      <c r="E20" s="71"/>
      <c r="F20" s="71"/>
      <c r="G20" s="71"/>
      <c r="H20" s="47"/>
      <c r="I20" s="99"/>
      <c r="J20" s="110"/>
      <c r="K20" s="112"/>
      <c r="L20" s="97"/>
      <c r="M20" s="97"/>
      <c r="N20" s="112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8"/>
    </row>
    <row r="21" spans="1:29" x14ac:dyDescent="0.25">
      <c r="A21" s="98"/>
      <c r="B21" s="46" t="s">
        <v>1</v>
      </c>
      <c r="C21" s="71"/>
      <c r="D21" s="171"/>
      <c r="E21" s="71"/>
      <c r="F21" s="71"/>
      <c r="G21" s="71"/>
      <c r="H21" s="47"/>
      <c r="I21" s="99"/>
      <c r="J21" s="110"/>
      <c r="K21" s="112"/>
      <c r="L21" s="97"/>
      <c r="M21" s="97"/>
      <c r="N21" s="112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8"/>
    </row>
    <row r="22" spans="1:29" x14ac:dyDescent="0.25">
      <c r="A22" s="109"/>
      <c r="B22" s="29"/>
      <c r="C22" s="30"/>
      <c r="D22" s="31"/>
      <c r="E22" s="49"/>
      <c r="F22" s="120"/>
      <c r="G22" s="58"/>
      <c r="H22" s="33"/>
      <c r="I22" s="100"/>
      <c r="J22" s="102"/>
      <c r="K22" s="34"/>
      <c r="L22" s="94"/>
      <c r="M22" s="94"/>
      <c r="N22" s="52"/>
      <c r="O22" s="1"/>
      <c r="P22" s="2"/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x14ac:dyDescent="0.25">
      <c r="A23" s="98"/>
      <c r="B23" s="47" t="s">
        <v>5</v>
      </c>
      <c r="C23" s="71"/>
      <c r="D23" s="171"/>
      <c r="E23" s="71"/>
      <c r="F23" s="71"/>
      <c r="G23" s="71"/>
      <c r="H23" s="47"/>
      <c r="I23" s="99"/>
      <c r="J23" s="110"/>
      <c r="K23" s="112"/>
      <c r="L23" s="97"/>
      <c r="M23" s="97"/>
      <c r="N23" s="112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8"/>
    </row>
    <row r="24" spans="1:29" x14ac:dyDescent="0.25">
      <c r="A24" s="98"/>
      <c r="B24" s="46" t="s">
        <v>1</v>
      </c>
      <c r="C24" s="71"/>
      <c r="D24" s="171"/>
      <c r="E24" s="71"/>
      <c r="F24" s="71"/>
      <c r="G24" s="71"/>
      <c r="H24" s="47"/>
      <c r="I24" s="99"/>
      <c r="J24" s="110"/>
      <c r="K24" s="112"/>
      <c r="L24" s="97"/>
      <c r="M24" s="97"/>
      <c r="N24" s="112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8"/>
    </row>
    <row r="25" spans="1:29" ht="75" x14ac:dyDescent="0.25">
      <c r="A25" s="28">
        <v>53</v>
      </c>
      <c r="B25" s="29"/>
      <c r="C25" s="122" t="s">
        <v>209</v>
      </c>
      <c r="D25" s="122" t="s">
        <v>210</v>
      </c>
      <c r="E25" s="32" t="s">
        <v>155</v>
      </c>
      <c r="F25" s="32" t="s">
        <v>129</v>
      </c>
      <c r="G25" s="32" t="s">
        <v>130</v>
      </c>
      <c r="H25" s="33"/>
      <c r="I25" s="100" t="s">
        <v>194</v>
      </c>
      <c r="J25" s="102">
        <f t="shared" ref="J25:J39" si="3">SUM(O25:AC25)</f>
        <v>320</v>
      </c>
      <c r="K25" s="33"/>
      <c r="L25" s="94">
        <v>44927</v>
      </c>
      <c r="M25" s="94">
        <v>45291</v>
      </c>
      <c r="N25" s="52" t="s">
        <v>74</v>
      </c>
      <c r="O25" s="20"/>
      <c r="P25" s="2">
        <v>320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166">
        <v>54</v>
      </c>
      <c r="B26" s="29"/>
      <c r="C26" s="122" t="s">
        <v>225</v>
      </c>
      <c r="D26" s="122" t="s">
        <v>210</v>
      </c>
      <c r="E26" s="32" t="s">
        <v>155</v>
      </c>
      <c r="F26" s="32" t="s">
        <v>129</v>
      </c>
      <c r="G26" s="32" t="s">
        <v>130</v>
      </c>
      <c r="H26" s="33"/>
      <c r="I26" s="100" t="s">
        <v>194</v>
      </c>
      <c r="J26" s="102">
        <f t="shared" ref="J26" si="4">SUM(O26:AC26)</f>
        <v>320</v>
      </c>
      <c r="K26" s="33"/>
      <c r="L26" s="94">
        <v>44927</v>
      </c>
      <c r="M26" s="94">
        <v>45291</v>
      </c>
      <c r="N26" s="52" t="s">
        <v>74</v>
      </c>
      <c r="O26" s="20"/>
      <c r="P26" s="2">
        <v>320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8">
        <v>55</v>
      </c>
      <c r="B27" s="29"/>
      <c r="C27" s="58" t="s">
        <v>103</v>
      </c>
      <c r="D27" s="122" t="s">
        <v>71</v>
      </c>
      <c r="E27" s="32" t="s">
        <v>155</v>
      </c>
      <c r="F27" s="32" t="s">
        <v>129</v>
      </c>
      <c r="G27" s="32" t="s">
        <v>130</v>
      </c>
      <c r="H27" s="33"/>
      <c r="I27" s="100" t="s">
        <v>194</v>
      </c>
      <c r="J27" s="102">
        <f t="shared" si="3"/>
        <v>149</v>
      </c>
      <c r="K27" s="33"/>
      <c r="L27" s="94">
        <v>44927</v>
      </c>
      <c r="M27" s="94">
        <v>45291</v>
      </c>
      <c r="N27" s="52" t="s">
        <v>74</v>
      </c>
      <c r="O27" s="1"/>
      <c r="P27" s="2">
        <v>149</v>
      </c>
      <c r="Q27" s="2"/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8">
        <v>56</v>
      </c>
      <c r="B28" s="29"/>
      <c r="C28" s="58" t="s">
        <v>67</v>
      </c>
      <c r="D28" s="122" t="s">
        <v>159</v>
      </c>
      <c r="E28" s="32" t="s">
        <v>155</v>
      </c>
      <c r="F28" s="32" t="s">
        <v>129</v>
      </c>
      <c r="G28" s="32" t="s">
        <v>128</v>
      </c>
      <c r="H28" s="33"/>
      <c r="I28" s="100" t="s">
        <v>194</v>
      </c>
      <c r="J28" s="102">
        <f t="shared" ref="J28:J37" si="5">SUM(O28:AC28)</f>
        <v>124</v>
      </c>
      <c r="K28" s="34"/>
      <c r="L28" s="94">
        <v>44927</v>
      </c>
      <c r="M28" s="94">
        <v>46387</v>
      </c>
      <c r="N28" s="52" t="s">
        <v>74</v>
      </c>
      <c r="O28" s="1"/>
      <c r="P28" s="2">
        <v>31</v>
      </c>
      <c r="Q28" s="2">
        <v>31</v>
      </c>
      <c r="R28" s="2">
        <v>31</v>
      </c>
      <c r="S28" s="2">
        <v>31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8">
        <v>57</v>
      </c>
      <c r="B29" s="29"/>
      <c r="C29" s="58" t="s">
        <v>67</v>
      </c>
      <c r="D29" s="122" t="s">
        <v>161</v>
      </c>
      <c r="E29" s="32" t="s">
        <v>155</v>
      </c>
      <c r="F29" s="32" t="s">
        <v>129</v>
      </c>
      <c r="G29" s="32" t="s">
        <v>128</v>
      </c>
      <c r="H29" s="33"/>
      <c r="I29" s="100" t="s">
        <v>194</v>
      </c>
      <c r="J29" s="102">
        <f t="shared" si="5"/>
        <v>124</v>
      </c>
      <c r="K29" s="34"/>
      <c r="L29" s="94">
        <v>44927</v>
      </c>
      <c r="M29" s="94">
        <v>46387</v>
      </c>
      <c r="N29" s="52" t="s">
        <v>74</v>
      </c>
      <c r="O29" s="1"/>
      <c r="P29" s="2">
        <v>31</v>
      </c>
      <c r="Q29" s="2">
        <v>31</v>
      </c>
      <c r="R29" s="2">
        <v>31</v>
      </c>
      <c r="S29" s="2">
        <v>31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8">
        <v>58</v>
      </c>
      <c r="B30" s="29"/>
      <c r="C30" s="58" t="s">
        <v>68</v>
      </c>
      <c r="D30" s="122" t="s">
        <v>159</v>
      </c>
      <c r="E30" s="32" t="s">
        <v>155</v>
      </c>
      <c r="F30" s="32" t="s">
        <v>129</v>
      </c>
      <c r="G30" s="32" t="s">
        <v>128</v>
      </c>
      <c r="H30" s="33"/>
      <c r="I30" s="100" t="s">
        <v>194</v>
      </c>
      <c r="J30" s="102">
        <f t="shared" si="5"/>
        <v>116</v>
      </c>
      <c r="K30" s="34"/>
      <c r="L30" s="95">
        <v>44927</v>
      </c>
      <c r="M30" s="94">
        <v>46387</v>
      </c>
      <c r="N30" s="52" t="s">
        <v>74</v>
      </c>
      <c r="O30" s="1"/>
      <c r="P30" s="2">
        <v>29</v>
      </c>
      <c r="Q30" s="2">
        <v>29</v>
      </c>
      <c r="R30" s="2">
        <v>29</v>
      </c>
      <c r="S30" s="2">
        <v>29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8">
        <v>59</v>
      </c>
      <c r="B31" s="29"/>
      <c r="C31" s="58" t="s">
        <v>68</v>
      </c>
      <c r="D31" s="122" t="s">
        <v>161</v>
      </c>
      <c r="E31" s="32" t="s">
        <v>155</v>
      </c>
      <c r="F31" s="32" t="s">
        <v>129</v>
      </c>
      <c r="G31" s="32" t="s">
        <v>128</v>
      </c>
      <c r="H31" s="33"/>
      <c r="I31" s="100" t="s">
        <v>194</v>
      </c>
      <c r="J31" s="102">
        <f t="shared" si="5"/>
        <v>116</v>
      </c>
      <c r="K31" s="34"/>
      <c r="L31" s="95">
        <v>44927</v>
      </c>
      <c r="M31" s="94">
        <v>46387</v>
      </c>
      <c r="N31" s="52" t="s">
        <v>74</v>
      </c>
      <c r="O31" s="1"/>
      <c r="P31" s="2">
        <v>29</v>
      </c>
      <c r="Q31" s="2">
        <v>29</v>
      </c>
      <c r="R31" s="2">
        <v>29</v>
      </c>
      <c r="S31" s="2">
        <v>29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28">
        <v>60</v>
      </c>
      <c r="B32" s="29"/>
      <c r="C32" s="58" t="s">
        <v>69</v>
      </c>
      <c r="D32" s="122" t="s">
        <v>159</v>
      </c>
      <c r="E32" s="32" t="s">
        <v>155</v>
      </c>
      <c r="F32" s="32" t="s">
        <v>129</v>
      </c>
      <c r="G32" s="32" t="s">
        <v>128</v>
      </c>
      <c r="H32" s="33"/>
      <c r="I32" s="100" t="s">
        <v>194</v>
      </c>
      <c r="J32" s="102">
        <f t="shared" si="5"/>
        <v>248</v>
      </c>
      <c r="K32" s="34"/>
      <c r="L32" s="94">
        <v>44927</v>
      </c>
      <c r="M32" s="94">
        <v>46387</v>
      </c>
      <c r="N32" s="52" t="s">
        <v>74</v>
      </c>
      <c r="O32" s="1"/>
      <c r="P32" s="2">
        <v>62</v>
      </c>
      <c r="Q32" s="2">
        <v>62</v>
      </c>
      <c r="R32" s="2">
        <v>62</v>
      </c>
      <c r="S32" s="2">
        <v>62</v>
      </c>
      <c r="T32" s="3"/>
      <c r="U32" s="3"/>
      <c r="V32" s="3"/>
      <c r="W32" s="3"/>
      <c r="X32" s="3"/>
      <c r="Y32" s="3"/>
      <c r="Z32" s="3"/>
      <c r="AA32" s="3"/>
      <c r="AB32" s="3"/>
      <c r="AC32" s="22"/>
    </row>
    <row r="33" spans="1:29" ht="75" x14ac:dyDescent="0.25">
      <c r="A33" s="28">
        <v>61</v>
      </c>
      <c r="B33" s="29"/>
      <c r="C33" s="58" t="s">
        <v>69</v>
      </c>
      <c r="D33" s="122" t="s">
        <v>161</v>
      </c>
      <c r="E33" s="32" t="s">
        <v>155</v>
      </c>
      <c r="F33" s="32" t="s">
        <v>129</v>
      </c>
      <c r="G33" s="32" t="s">
        <v>128</v>
      </c>
      <c r="H33" s="33"/>
      <c r="I33" s="100" t="s">
        <v>194</v>
      </c>
      <c r="J33" s="102">
        <f t="shared" si="5"/>
        <v>248</v>
      </c>
      <c r="K33" s="34"/>
      <c r="L33" s="94">
        <v>44927</v>
      </c>
      <c r="M33" s="94">
        <v>46387</v>
      </c>
      <c r="N33" s="52" t="s">
        <v>74</v>
      </c>
      <c r="O33" s="1"/>
      <c r="P33" s="2">
        <v>62</v>
      </c>
      <c r="Q33" s="2">
        <v>62</v>
      </c>
      <c r="R33" s="2">
        <v>62</v>
      </c>
      <c r="S33" s="2">
        <v>62</v>
      </c>
      <c r="T33" s="3"/>
      <c r="U33" s="3"/>
      <c r="V33" s="3"/>
      <c r="W33" s="3"/>
      <c r="X33" s="3"/>
      <c r="Y33" s="3"/>
      <c r="Z33" s="3"/>
      <c r="AA33" s="3"/>
      <c r="AB33" s="3"/>
      <c r="AC33" s="22"/>
    </row>
    <row r="34" spans="1:29" ht="75" x14ac:dyDescent="0.25">
      <c r="A34" s="28">
        <v>62</v>
      </c>
      <c r="B34" s="29"/>
      <c r="C34" s="58" t="s">
        <v>66</v>
      </c>
      <c r="D34" s="122" t="s">
        <v>159</v>
      </c>
      <c r="E34" s="32" t="s">
        <v>155</v>
      </c>
      <c r="F34" s="32" t="s">
        <v>129</v>
      </c>
      <c r="G34" s="32" t="s">
        <v>128</v>
      </c>
      <c r="H34" s="33"/>
      <c r="I34" s="100" t="s">
        <v>194</v>
      </c>
      <c r="J34" s="102">
        <f t="shared" si="5"/>
        <v>560</v>
      </c>
      <c r="K34" s="34"/>
      <c r="L34" s="94">
        <v>44927</v>
      </c>
      <c r="M34" s="94">
        <v>46387</v>
      </c>
      <c r="N34" s="52" t="s">
        <v>74</v>
      </c>
      <c r="O34" s="1"/>
      <c r="P34" s="2">
        <v>140</v>
      </c>
      <c r="Q34" s="2">
        <v>140</v>
      </c>
      <c r="R34" s="2">
        <v>140</v>
      </c>
      <c r="S34" s="2">
        <v>140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8">
        <v>63</v>
      </c>
      <c r="B35" s="29"/>
      <c r="C35" s="58" t="s">
        <v>66</v>
      </c>
      <c r="D35" s="122" t="s">
        <v>161</v>
      </c>
      <c r="E35" s="32" t="s">
        <v>155</v>
      </c>
      <c r="F35" s="32" t="s">
        <v>129</v>
      </c>
      <c r="G35" s="32" t="s">
        <v>128</v>
      </c>
      <c r="H35" s="33"/>
      <c r="I35" s="100" t="s">
        <v>194</v>
      </c>
      <c r="J35" s="102">
        <f t="shared" si="5"/>
        <v>560</v>
      </c>
      <c r="K35" s="34"/>
      <c r="L35" s="94">
        <v>44927</v>
      </c>
      <c r="M35" s="94">
        <v>46387</v>
      </c>
      <c r="N35" s="52" t="s">
        <v>74</v>
      </c>
      <c r="O35" s="1"/>
      <c r="P35" s="2">
        <v>140</v>
      </c>
      <c r="Q35" s="2">
        <v>140</v>
      </c>
      <c r="R35" s="2">
        <v>140</v>
      </c>
      <c r="S35" s="2">
        <v>140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8">
        <v>64</v>
      </c>
      <c r="B36" s="29"/>
      <c r="C36" s="58" t="s">
        <v>70</v>
      </c>
      <c r="D36" s="122" t="s">
        <v>159</v>
      </c>
      <c r="E36" s="32" t="s">
        <v>155</v>
      </c>
      <c r="F36" s="32" t="s">
        <v>129</v>
      </c>
      <c r="G36" s="32" t="s">
        <v>128</v>
      </c>
      <c r="H36" s="33"/>
      <c r="I36" s="100" t="s">
        <v>194</v>
      </c>
      <c r="J36" s="102">
        <f t="shared" si="5"/>
        <v>140</v>
      </c>
      <c r="K36" s="34"/>
      <c r="L36" s="94">
        <v>44927</v>
      </c>
      <c r="M36" s="94">
        <v>46387</v>
      </c>
      <c r="N36" s="52" t="s">
        <v>74</v>
      </c>
      <c r="O36" s="1"/>
      <c r="P36" s="2">
        <v>35</v>
      </c>
      <c r="Q36" s="2">
        <v>35</v>
      </c>
      <c r="R36" s="2">
        <v>35</v>
      </c>
      <c r="S36" s="2">
        <v>35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28">
        <v>65</v>
      </c>
      <c r="B37" s="29"/>
      <c r="C37" s="58" t="s">
        <v>70</v>
      </c>
      <c r="D37" s="122" t="s">
        <v>161</v>
      </c>
      <c r="E37" s="32" t="s">
        <v>155</v>
      </c>
      <c r="F37" s="32" t="s">
        <v>129</v>
      </c>
      <c r="G37" s="32" t="s">
        <v>128</v>
      </c>
      <c r="H37" s="33"/>
      <c r="I37" s="100" t="s">
        <v>194</v>
      </c>
      <c r="J37" s="102">
        <f t="shared" si="5"/>
        <v>140</v>
      </c>
      <c r="K37" s="34"/>
      <c r="L37" s="94">
        <v>44927</v>
      </c>
      <c r="M37" s="94">
        <v>46387</v>
      </c>
      <c r="N37" s="52" t="s">
        <v>74</v>
      </c>
      <c r="O37" s="1"/>
      <c r="P37" s="2">
        <v>35</v>
      </c>
      <c r="Q37" s="2">
        <v>35</v>
      </c>
      <c r="R37" s="2">
        <v>35</v>
      </c>
      <c r="S37" s="2">
        <v>35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8">
        <v>100</v>
      </c>
      <c r="B38" s="29"/>
      <c r="C38" s="58" t="s">
        <v>103</v>
      </c>
      <c r="D38" s="122" t="s">
        <v>184</v>
      </c>
      <c r="E38" s="32" t="s">
        <v>125</v>
      </c>
      <c r="F38" s="32" t="s">
        <v>126</v>
      </c>
      <c r="G38" s="32" t="s">
        <v>127</v>
      </c>
      <c r="H38" s="33"/>
      <c r="I38" s="100" t="s">
        <v>194</v>
      </c>
      <c r="J38" s="102">
        <f t="shared" si="3"/>
        <v>53</v>
      </c>
      <c r="K38" s="33"/>
      <c r="L38" s="94">
        <v>45292</v>
      </c>
      <c r="M38" s="94">
        <v>45657</v>
      </c>
      <c r="N38" s="35" t="s">
        <v>74</v>
      </c>
      <c r="O38" s="1"/>
      <c r="P38" s="2"/>
      <c r="Q38" s="2">
        <v>53</v>
      </c>
      <c r="R38" s="2"/>
      <c r="S38" s="2"/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60" x14ac:dyDescent="0.25">
      <c r="A39" s="28">
        <v>139</v>
      </c>
      <c r="B39" s="29"/>
      <c r="C39" s="58" t="s">
        <v>95</v>
      </c>
      <c r="D39" s="122" t="s">
        <v>184</v>
      </c>
      <c r="E39" s="32" t="s">
        <v>125</v>
      </c>
      <c r="F39" s="32" t="s">
        <v>126</v>
      </c>
      <c r="G39" s="32" t="s">
        <v>127</v>
      </c>
      <c r="H39" s="33"/>
      <c r="I39" s="100" t="s">
        <v>194</v>
      </c>
      <c r="J39" s="102">
        <f t="shared" si="3"/>
        <v>53</v>
      </c>
      <c r="K39" s="33"/>
      <c r="L39" s="94">
        <v>46023</v>
      </c>
      <c r="M39" s="94">
        <v>46387</v>
      </c>
      <c r="N39" s="52" t="s">
        <v>74</v>
      </c>
      <c r="O39" s="1"/>
      <c r="P39" s="2"/>
      <c r="Q39" s="2"/>
      <c r="R39" s="2"/>
      <c r="S39" s="2">
        <v>53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75" x14ac:dyDescent="0.25">
      <c r="A40" s="28">
        <v>159</v>
      </c>
      <c r="B40" s="29"/>
      <c r="C40" s="58" t="s">
        <v>67</v>
      </c>
      <c r="D40" s="122" t="s">
        <v>159</v>
      </c>
      <c r="E40" s="32" t="s">
        <v>155</v>
      </c>
      <c r="F40" s="32" t="s">
        <v>129</v>
      </c>
      <c r="G40" s="32" t="s">
        <v>128</v>
      </c>
      <c r="H40" s="33"/>
      <c r="I40" s="100" t="s">
        <v>194</v>
      </c>
      <c r="J40" s="102">
        <f t="shared" ref="J40" si="6">SUM(O40:AC40)</f>
        <v>270</v>
      </c>
      <c r="K40" s="34"/>
      <c r="L40" s="94">
        <v>46388</v>
      </c>
      <c r="M40" s="94">
        <v>50040</v>
      </c>
      <c r="N40" s="35" t="s">
        <v>50</v>
      </c>
      <c r="O40" s="1"/>
      <c r="P40" s="2"/>
      <c r="Q40" s="2"/>
      <c r="R40" s="2"/>
      <c r="S40" s="2"/>
      <c r="T40" s="3">
        <v>27</v>
      </c>
      <c r="U40" s="3">
        <v>27</v>
      </c>
      <c r="V40" s="3">
        <v>27</v>
      </c>
      <c r="W40" s="3">
        <v>27</v>
      </c>
      <c r="X40" s="3">
        <v>27</v>
      </c>
      <c r="Y40" s="3">
        <v>27</v>
      </c>
      <c r="Z40" s="3">
        <v>27</v>
      </c>
      <c r="AA40" s="3">
        <v>27</v>
      </c>
      <c r="AB40" s="3">
        <v>27</v>
      </c>
      <c r="AC40" s="4">
        <v>27</v>
      </c>
    </row>
    <row r="41" spans="1:29" ht="65.25" customHeight="1" x14ac:dyDescent="0.25">
      <c r="A41" s="28">
        <v>160</v>
      </c>
      <c r="B41" s="29"/>
      <c r="C41" s="58" t="s">
        <v>67</v>
      </c>
      <c r="D41" s="122" t="s">
        <v>161</v>
      </c>
      <c r="E41" s="32" t="s">
        <v>155</v>
      </c>
      <c r="F41" s="32" t="s">
        <v>129</v>
      </c>
      <c r="G41" s="32" t="s">
        <v>128</v>
      </c>
      <c r="H41" s="33"/>
      <c r="I41" s="100" t="s">
        <v>194</v>
      </c>
      <c r="J41" s="102">
        <f t="shared" ref="J41:J47" si="7">SUM(O41:AC41)</f>
        <v>270</v>
      </c>
      <c r="K41" s="34"/>
      <c r="L41" s="94">
        <v>46388</v>
      </c>
      <c r="M41" s="94">
        <v>50040</v>
      </c>
      <c r="N41" s="35" t="s">
        <v>50</v>
      </c>
      <c r="O41" s="1"/>
      <c r="P41" s="2"/>
      <c r="Q41" s="2"/>
      <c r="R41" s="2"/>
      <c r="S41" s="2"/>
      <c r="T41" s="3">
        <v>27</v>
      </c>
      <c r="U41" s="3">
        <v>27</v>
      </c>
      <c r="V41" s="3">
        <v>27</v>
      </c>
      <c r="W41" s="3">
        <v>27</v>
      </c>
      <c r="X41" s="3">
        <v>27</v>
      </c>
      <c r="Y41" s="3">
        <v>27</v>
      </c>
      <c r="Z41" s="3">
        <v>27</v>
      </c>
      <c r="AA41" s="3">
        <v>27</v>
      </c>
      <c r="AB41" s="3">
        <v>27</v>
      </c>
      <c r="AC41" s="4">
        <v>27</v>
      </c>
    </row>
    <row r="42" spans="1:29" ht="75" x14ac:dyDescent="0.25">
      <c r="A42" s="28">
        <v>161</v>
      </c>
      <c r="B42" s="29"/>
      <c r="C42" s="58" t="s">
        <v>68</v>
      </c>
      <c r="D42" s="122" t="s">
        <v>159</v>
      </c>
      <c r="E42" s="32" t="s">
        <v>155</v>
      </c>
      <c r="F42" s="32" t="s">
        <v>129</v>
      </c>
      <c r="G42" s="32" t="s">
        <v>128</v>
      </c>
      <c r="H42" s="33"/>
      <c r="I42" s="100" t="s">
        <v>194</v>
      </c>
      <c r="J42" s="102">
        <f t="shared" si="7"/>
        <v>610</v>
      </c>
      <c r="K42" s="34"/>
      <c r="L42" s="94">
        <v>46388</v>
      </c>
      <c r="M42" s="94">
        <v>50040</v>
      </c>
      <c r="N42" s="35" t="s">
        <v>50</v>
      </c>
      <c r="O42" s="1"/>
      <c r="P42" s="2"/>
      <c r="Q42" s="2"/>
      <c r="R42" s="2"/>
      <c r="S42" s="2"/>
      <c r="T42" s="3">
        <v>61</v>
      </c>
      <c r="U42" s="3">
        <v>61</v>
      </c>
      <c r="V42" s="3">
        <v>61</v>
      </c>
      <c r="W42" s="3">
        <v>61</v>
      </c>
      <c r="X42" s="3">
        <v>61</v>
      </c>
      <c r="Y42" s="3">
        <v>61</v>
      </c>
      <c r="Z42" s="3">
        <v>61</v>
      </c>
      <c r="AA42" s="3">
        <v>61</v>
      </c>
      <c r="AB42" s="3">
        <v>61</v>
      </c>
      <c r="AC42" s="4">
        <v>61</v>
      </c>
    </row>
    <row r="43" spans="1:29" ht="75" x14ac:dyDescent="0.25">
      <c r="A43" s="28">
        <v>162</v>
      </c>
      <c r="B43" s="29"/>
      <c r="C43" s="58" t="s">
        <v>68</v>
      </c>
      <c r="D43" s="122" t="s">
        <v>161</v>
      </c>
      <c r="E43" s="32" t="s">
        <v>155</v>
      </c>
      <c r="F43" s="32" t="s">
        <v>129</v>
      </c>
      <c r="G43" s="32" t="s">
        <v>128</v>
      </c>
      <c r="H43" s="33"/>
      <c r="I43" s="100" t="s">
        <v>194</v>
      </c>
      <c r="J43" s="102">
        <f t="shared" si="7"/>
        <v>610</v>
      </c>
      <c r="K43" s="34"/>
      <c r="L43" s="94">
        <v>46388</v>
      </c>
      <c r="M43" s="94">
        <v>50040</v>
      </c>
      <c r="N43" s="35" t="s">
        <v>50</v>
      </c>
      <c r="O43" s="1"/>
      <c r="P43" s="2"/>
      <c r="Q43" s="2"/>
      <c r="R43" s="2"/>
      <c r="S43" s="2"/>
      <c r="T43" s="3">
        <v>61</v>
      </c>
      <c r="U43" s="3">
        <v>61</v>
      </c>
      <c r="V43" s="3">
        <v>61</v>
      </c>
      <c r="W43" s="3">
        <v>61</v>
      </c>
      <c r="X43" s="3">
        <v>61</v>
      </c>
      <c r="Y43" s="3">
        <v>61</v>
      </c>
      <c r="Z43" s="3">
        <v>61</v>
      </c>
      <c r="AA43" s="3">
        <v>61</v>
      </c>
      <c r="AB43" s="3">
        <v>61</v>
      </c>
      <c r="AC43" s="4">
        <v>61</v>
      </c>
    </row>
    <row r="44" spans="1:29" ht="75" x14ac:dyDescent="0.25">
      <c r="A44" s="28">
        <v>163</v>
      </c>
      <c r="B44" s="29"/>
      <c r="C44" s="58" t="s">
        <v>69</v>
      </c>
      <c r="D44" s="122" t="s">
        <v>159</v>
      </c>
      <c r="E44" s="32" t="s">
        <v>155</v>
      </c>
      <c r="F44" s="32" t="s">
        <v>129</v>
      </c>
      <c r="G44" s="32" t="s">
        <v>128</v>
      </c>
      <c r="H44" s="33"/>
      <c r="I44" s="100" t="s">
        <v>194</v>
      </c>
      <c r="J44" s="102">
        <f t="shared" si="7"/>
        <v>530</v>
      </c>
      <c r="K44" s="34"/>
      <c r="L44" s="94">
        <v>46388</v>
      </c>
      <c r="M44" s="94">
        <v>50040</v>
      </c>
      <c r="N44" s="35" t="s">
        <v>50</v>
      </c>
      <c r="O44" s="1"/>
      <c r="P44" s="2"/>
      <c r="Q44" s="2"/>
      <c r="R44" s="2"/>
      <c r="S44" s="2"/>
      <c r="T44" s="3">
        <v>53</v>
      </c>
      <c r="U44" s="3">
        <v>53</v>
      </c>
      <c r="V44" s="3">
        <v>53</v>
      </c>
      <c r="W44" s="3">
        <v>53</v>
      </c>
      <c r="X44" s="3">
        <v>53</v>
      </c>
      <c r="Y44" s="3">
        <v>53</v>
      </c>
      <c r="Z44" s="3">
        <v>53</v>
      </c>
      <c r="AA44" s="3">
        <v>53</v>
      </c>
      <c r="AB44" s="3">
        <v>53</v>
      </c>
      <c r="AC44" s="4">
        <v>53</v>
      </c>
    </row>
    <row r="45" spans="1:29" ht="75" x14ac:dyDescent="0.25">
      <c r="A45" s="28">
        <v>164</v>
      </c>
      <c r="B45" s="29"/>
      <c r="C45" s="58" t="s">
        <v>69</v>
      </c>
      <c r="D45" s="122" t="s">
        <v>161</v>
      </c>
      <c r="E45" s="32" t="s">
        <v>155</v>
      </c>
      <c r="F45" s="32" t="s">
        <v>129</v>
      </c>
      <c r="G45" s="32" t="s">
        <v>128</v>
      </c>
      <c r="H45" s="33"/>
      <c r="I45" s="100" t="s">
        <v>194</v>
      </c>
      <c r="J45" s="102">
        <f t="shared" si="7"/>
        <v>530</v>
      </c>
      <c r="K45" s="34"/>
      <c r="L45" s="94">
        <v>46388</v>
      </c>
      <c r="M45" s="94">
        <v>50040</v>
      </c>
      <c r="N45" s="35" t="s">
        <v>50</v>
      </c>
      <c r="O45" s="1"/>
      <c r="P45" s="2"/>
      <c r="Q45" s="2"/>
      <c r="R45" s="2"/>
      <c r="S45" s="2"/>
      <c r="T45" s="3">
        <v>53</v>
      </c>
      <c r="U45" s="3">
        <v>53</v>
      </c>
      <c r="V45" s="3">
        <v>53</v>
      </c>
      <c r="W45" s="3">
        <v>53</v>
      </c>
      <c r="X45" s="3">
        <v>53</v>
      </c>
      <c r="Y45" s="3">
        <v>53</v>
      </c>
      <c r="Z45" s="3">
        <v>53</v>
      </c>
      <c r="AA45" s="3">
        <v>53</v>
      </c>
      <c r="AB45" s="3">
        <v>53</v>
      </c>
      <c r="AC45" s="4">
        <v>53</v>
      </c>
    </row>
    <row r="46" spans="1:29" ht="75" x14ac:dyDescent="0.25">
      <c r="A46" s="28">
        <v>165</v>
      </c>
      <c r="B46" s="29"/>
      <c r="C46" s="58" t="s">
        <v>66</v>
      </c>
      <c r="D46" s="122" t="s">
        <v>159</v>
      </c>
      <c r="E46" s="32" t="s">
        <v>155</v>
      </c>
      <c r="F46" s="32" t="s">
        <v>129</v>
      </c>
      <c r="G46" s="32" t="s">
        <v>128</v>
      </c>
      <c r="H46" s="33"/>
      <c r="I46" s="100" t="s">
        <v>194</v>
      </c>
      <c r="J46" s="102">
        <f>SUM(O46:AC46)</f>
        <v>1530</v>
      </c>
      <c r="K46" s="34"/>
      <c r="L46" s="94">
        <v>46388</v>
      </c>
      <c r="M46" s="94">
        <v>50040</v>
      </c>
      <c r="N46" s="35" t="s">
        <v>50</v>
      </c>
      <c r="O46" s="1"/>
      <c r="P46" s="2"/>
      <c r="Q46" s="2"/>
      <c r="R46" s="2"/>
      <c r="S46" s="2"/>
      <c r="T46" s="3">
        <v>153</v>
      </c>
      <c r="U46" s="3">
        <v>153</v>
      </c>
      <c r="V46" s="3">
        <v>153</v>
      </c>
      <c r="W46" s="3">
        <v>153</v>
      </c>
      <c r="X46" s="3">
        <v>153</v>
      </c>
      <c r="Y46" s="3">
        <v>153</v>
      </c>
      <c r="Z46" s="3">
        <v>153</v>
      </c>
      <c r="AA46" s="3">
        <v>153</v>
      </c>
      <c r="AB46" s="3">
        <v>153</v>
      </c>
      <c r="AC46" s="4">
        <v>153</v>
      </c>
    </row>
    <row r="47" spans="1:29" ht="75" x14ac:dyDescent="0.25">
      <c r="A47" s="28">
        <v>166</v>
      </c>
      <c r="B47" s="29"/>
      <c r="C47" s="58" t="s">
        <v>66</v>
      </c>
      <c r="D47" s="122" t="s">
        <v>161</v>
      </c>
      <c r="E47" s="32" t="s">
        <v>155</v>
      </c>
      <c r="F47" s="32" t="s">
        <v>129</v>
      </c>
      <c r="G47" s="32" t="s">
        <v>128</v>
      </c>
      <c r="H47" s="33"/>
      <c r="I47" s="100" t="s">
        <v>194</v>
      </c>
      <c r="J47" s="102">
        <f t="shared" si="7"/>
        <v>1530</v>
      </c>
      <c r="K47" s="34"/>
      <c r="L47" s="94">
        <v>46388</v>
      </c>
      <c r="M47" s="94">
        <v>50040</v>
      </c>
      <c r="N47" s="35" t="s">
        <v>50</v>
      </c>
      <c r="O47" s="1"/>
      <c r="P47" s="2"/>
      <c r="Q47" s="2"/>
      <c r="R47" s="2"/>
      <c r="S47" s="2"/>
      <c r="T47" s="3">
        <v>153</v>
      </c>
      <c r="U47" s="3">
        <v>153</v>
      </c>
      <c r="V47" s="3">
        <v>153</v>
      </c>
      <c r="W47" s="3">
        <v>153</v>
      </c>
      <c r="X47" s="3">
        <v>153</v>
      </c>
      <c r="Y47" s="3">
        <v>153</v>
      </c>
      <c r="Z47" s="3">
        <v>153</v>
      </c>
      <c r="AA47" s="3">
        <v>153</v>
      </c>
      <c r="AB47" s="3">
        <v>153</v>
      </c>
      <c r="AC47" s="4">
        <v>153</v>
      </c>
    </row>
    <row r="48" spans="1:29" ht="75" x14ac:dyDescent="0.25">
      <c r="A48" s="28">
        <v>167</v>
      </c>
      <c r="B48" s="29"/>
      <c r="C48" s="58" t="s">
        <v>70</v>
      </c>
      <c r="D48" s="122" t="s">
        <v>159</v>
      </c>
      <c r="E48" s="32" t="s">
        <v>155</v>
      </c>
      <c r="F48" s="32" t="s">
        <v>129</v>
      </c>
      <c r="G48" s="32" t="s">
        <v>128</v>
      </c>
      <c r="H48" s="33"/>
      <c r="I48" s="100" t="s">
        <v>194</v>
      </c>
      <c r="J48" s="102">
        <f t="shared" ref="J48:J49" si="8">SUM(O48:AC48)</f>
        <v>300</v>
      </c>
      <c r="K48" s="34"/>
      <c r="L48" s="94">
        <v>46388</v>
      </c>
      <c r="M48" s="94">
        <v>50040</v>
      </c>
      <c r="N48" s="35" t="s">
        <v>50</v>
      </c>
      <c r="O48" s="1"/>
      <c r="P48" s="2"/>
      <c r="Q48" s="2"/>
      <c r="R48" s="2"/>
      <c r="S48" s="2"/>
      <c r="T48" s="3">
        <v>30</v>
      </c>
      <c r="U48" s="3">
        <v>30</v>
      </c>
      <c r="V48" s="3">
        <v>30</v>
      </c>
      <c r="W48" s="3">
        <v>30</v>
      </c>
      <c r="X48" s="3">
        <v>30</v>
      </c>
      <c r="Y48" s="3">
        <v>30</v>
      </c>
      <c r="Z48" s="3">
        <v>30</v>
      </c>
      <c r="AA48" s="3">
        <v>30</v>
      </c>
      <c r="AB48" s="3">
        <v>30</v>
      </c>
      <c r="AC48" s="4">
        <v>30</v>
      </c>
    </row>
    <row r="49" spans="1:29" ht="75" x14ac:dyDescent="0.25">
      <c r="A49" s="28">
        <v>168</v>
      </c>
      <c r="B49" s="29"/>
      <c r="C49" s="58" t="s">
        <v>70</v>
      </c>
      <c r="D49" s="122" t="s">
        <v>161</v>
      </c>
      <c r="E49" s="32" t="s">
        <v>155</v>
      </c>
      <c r="F49" s="32" t="s">
        <v>129</v>
      </c>
      <c r="G49" s="32" t="s">
        <v>128</v>
      </c>
      <c r="H49" s="33"/>
      <c r="I49" s="100" t="s">
        <v>194</v>
      </c>
      <c r="J49" s="102">
        <f t="shared" si="8"/>
        <v>300</v>
      </c>
      <c r="K49" s="34"/>
      <c r="L49" s="94">
        <v>46388</v>
      </c>
      <c r="M49" s="94">
        <v>50040</v>
      </c>
      <c r="N49" s="35" t="s">
        <v>50</v>
      </c>
      <c r="O49" s="1"/>
      <c r="P49" s="2"/>
      <c r="Q49" s="2"/>
      <c r="R49" s="2"/>
      <c r="S49" s="2"/>
      <c r="T49" s="3">
        <v>30</v>
      </c>
      <c r="U49" s="3">
        <v>30</v>
      </c>
      <c r="V49" s="3">
        <v>30</v>
      </c>
      <c r="W49" s="3">
        <v>30</v>
      </c>
      <c r="X49" s="3">
        <v>30</v>
      </c>
      <c r="Y49" s="3">
        <v>30</v>
      </c>
      <c r="Z49" s="3">
        <v>30</v>
      </c>
      <c r="AA49" s="3">
        <v>30</v>
      </c>
      <c r="AB49" s="3">
        <v>30</v>
      </c>
      <c r="AC49" s="4">
        <v>30</v>
      </c>
    </row>
    <row r="50" spans="1:29" x14ac:dyDescent="0.25">
      <c r="A50" s="98"/>
      <c r="B50" s="46" t="s">
        <v>2</v>
      </c>
      <c r="C50" s="71"/>
      <c r="D50" s="171"/>
      <c r="E50" s="71"/>
      <c r="F50" s="71"/>
      <c r="G50" s="71"/>
      <c r="H50" s="47"/>
      <c r="I50" s="99"/>
      <c r="J50" s="110"/>
      <c r="K50" s="112"/>
      <c r="L50" s="97"/>
      <c r="M50" s="97"/>
      <c r="N50" s="112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8"/>
    </row>
    <row r="51" spans="1:29" ht="60" x14ac:dyDescent="0.25">
      <c r="A51" s="166">
        <v>5</v>
      </c>
      <c r="B51" s="29"/>
      <c r="C51" s="58" t="s">
        <v>237</v>
      </c>
      <c r="D51" s="122" t="s">
        <v>267</v>
      </c>
      <c r="E51" s="32" t="s">
        <v>131</v>
      </c>
      <c r="F51" s="32" t="s">
        <v>132</v>
      </c>
      <c r="G51" s="32" t="s">
        <v>133</v>
      </c>
      <c r="H51" s="33"/>
      <c r="I51" s="100" t="s">
        <v>194</v>
      </c>
      <c r="J51" s="102">
        <f t="shared" ref="J51:J65" si="9">SUM(O51:AC51)</f>
        <v>539</v>
      </c>
      <c r="K51" s="34"/>
      <c r="L51" s="95">
        <v>44562</v>
      </c>
      <c r="M51" s="94">
        <v>44926</v>
      </c>
      <c r="N51" s="35" t="s">
        <v>49</v>
      </c>
      <c r="O51" s="20">
        <v>539</v>
      </c>
      <c r="P51" s="2"/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66">
        <v>6</v>
      </c>
      <c r="B52" s="29"/>
      <c r="C52" s="58" t="s">
        <v>245</v>
      </c>
      <c r="D52" s="122" t="s">
        <v>267</v>
      </c>
      <c r="E52" s="32" t="s">
        <v>131</v>
      </c>
      <c r="F52" s="32" t="s">
        <v>132</v>
      </c>
      <c r="G52" s="32" t="s">
        <v>133</v>
      </c>
      <c r="H52" s="33"/>
      <c r="I52" s="100" t="s">
        <v>194</v>
      </c>
      <c r="J52" s="102">
        <f>SUM(O52:AC52)</f>
        <v>264</v>
      </c>
      <c r="K52" s="34"/>
      <c r="L52" s="95">
        <v>44562</v>
      </c>
      <c r="M52" s="94">
        <v>44926</v>
      </c>
      <c r="N52" s="35" t="s">
        <v>49</v>
      </c>
      <c r="O52" s="1">
        <v>264</v>
      </c>
      <c r="P52" s="2"/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66">
        <v>7</v>
      </c>
      <c r="B53" s="29"/>
      <c r="C53" s="58" t="s">
        <v>246</v>
      </c>
      <c r="D53" s="122" t="s">
        <v>267</v>
      </c>
      <c r="E53" s="32" t="s">
        <v>131</v>
      </c>
      <c r="F53" s="32" t="s">
        <v>132</v>
      </c>
      <c r="G53" s="32" t="s">
        <v>133</v>
      </c>
      <c r="H53" s="33"/>
      <c r="I53" s="100" t="s">
        <v>194</v>
      </c>
      <c r="J53" s="102">
        <f>SUM(O53:AC53)</f>
        <v>264</v>
      </c>
      <c r="K53" s="34"/>
      <c r="L53" s="95">
        <v>44562</v>
      </c>
      <c r="M53" s="94">
        <v>44926</v>
      </c>
      <c r="N53" s="35" t="s">
        <v>49</v>
      </c>
      <c r="O53" s="1">
        <v>264</v>
      </c>
      <c r="P53" s="2"/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66">
        <v>8</v>
      </c>
      <c r="B54" s="29"/>
      <c r="C54" s="122" t="s">
        <v>238</v>
      </c>
      <c r="D54" s="122" t="s">
        <v>267</v>
      </c>
      <c r="E54" s="32" t="s">
        <v>131</v>
      </c>
      <c r="F54" s="32" t="s">
        <v>132</v>
      </c>
      <c r="G54" s="32" t="s">
        <v>133</v>
      </c>
      <c r="H54" s="33"/>
      <c r="I54" s="100" t="s">
        <v>194</v>
      </c>
      <c r="J54" s="102">
        <f>SUM(O54:AC54)</f>
        <v>125</v>
      </c>
      <c r="K54" s="33"/>
      <c r="L54" s="95">
        <v>44562</v>
      </c>
      <c r="M54" s="94">
        <v>44926</v>
      </c>
      <c r="N54" s="35" t="s">
        <v>49</v>
      </c>
      <c r="O54" s="1">
        <v>125</v>
      </c>
      <c r="P54" s="2"/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66">
        <v>9</v>
      </c>
      <c r="B55" s="29"/>
      <c r="C55" s="122" t="s">
        <v>239</v>
      </c>
      <c r="D55" s="122" t="s">
        <v>267</v>
      </c>
      <c r="E55" s="32" t="s">
        <v>131</v>
      </c>
      <c r="F55" s="32" t="s">
        <v>132</v>
      </c>
      <c r="G55" s="32" t="s">
        <v>133</v>
      </c>
      <c r="H55" s="33"/>
      <c r="I55" s="100" t="s">
        <v>194</v>
      </c>
      <c r="J55" s="102">
        <f>SUM(O55:AC55)</f>
        <v>125</v>
      </c>
      <c r="K55" s="33"/>
      <c r="L55" s="95">
        <v>44562</v>
      </c>
      <c r="M55" s="94">
        <v>44926</v>
      </c>
      <c r="N55" s="35" t="s">
        <v>49</v>
      </c>
      <c r="O55" s="1">
        <v>125</v>
      </c>
      <c r="P55" s="2"/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66">
        <v>10</v>
      </c>
      <c r="B56" s="29"/>
      <c r="C56" s="122" t="s">
        <v>228</v>
      </c>
      <c r="D56" s="122" t="s">
        <v>267</v>
      </c>
      <c r="E56" s="32" t="s">
        <v>131</v>
      </c>
      <c r="F56" s="32" t="s">
        <v>132</v>
      </c>
      <c r="G56" s="32" t="s">
        <v>133</v>
      </c>
      <c r="H56" s="33"/>
      <c r="I56" s="100" t="s">
        <v>194</v>
      </c>
      <c r="J56" s="102">
        <f>SUM(O56:AC56)</f>
        <v>125</v>
      </c>
      <c r="K56" s="33"/>
      <c r="L56" s="95">
        <v>44562</v>
      </c>
      <c r="M56" s="94">
        <v>44926</v>
      </c>
      <c r="N56" s="35" t="s">
        <v>49</v>
      </c>
      <c r="O56" s="1">
        <v>125</v>
      </c>
      <c r="P56" s="2"/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66">
        <v>11</v>
      </c>
      <c r="B57" s="29"/>
      <c r="C57" s="122" t="s">
        <v>230</v>
      </c>
      <c r="D57" s="122" t="s">
        <v>267</v>
      </c>
      <c r="E57" s="32" t="s">
        <v>131</v>
      </c>
      <c r="F57" s="32" t="s">
        <v>132</v>
      </c>
      <c r="G57" s="32" t="s">
        <v>133</v>
      </c>
      <c r="H57" s="33"/>
      <c r="I57" s="100" t="s">
        <v>194</v>
      </c>
      <c r="J57" s="102">
        <f t="shared" ref="J57" si="10">SUM(O57:AC57)</f>
        <v>539</v>
      </c>
      <c r="K57" s="33"/>
      <c r="L57" s="95">
        <v>44562</v>
      </c>
      <c r="M57" s="94">
        <v>44926</v>
      </c>
      <c r="N57" s="35" t="s">
        <v>49</v>
      </c>
      <c r="O57" s="1">
        <v>539</v>
      </c>
      <c r="P57" s="2"/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66">
        <v>12</v>
      </c>
      <c r="B58" s="29"/>
      <c r="C58" s="122" t="s">
        <v>240</v>
      </c>
      <c r="D58" s="122" t="s">
        <v>267</v>
      </c>
      <c r="E58" s="32" t="s">
        <v>131</v>
      </c>
      <c r="F58" s="32" t="s">
        <v>132</v>
      </c>
      <c r="G58" s="32" t="s">
        <v>133</v>
      </c>
      <c r="H58" s="33"/>
      <c r="I58" s="100" t="s">
        <v>194</v>
      </c>
      <c r="J58" s="102">
        <f t="shared" ref="J58:J64" si="11">SUM(O58:AC58)</f>
        <v>264</v>
      </c>
      <c r="K58" s="33"/>
      <c r="L58" s="95">
        <v>44562</v>
      </c>
      <c r="M58" s="94">
        <v>44926</v>
      </c>
      <c r="N58" s="35" t="s">
        <v>49</v>
      </c>
      <c r="O58" s="1">
        <v>264</v>
      </c>
      <c r="P58" s="2"/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66">
        <v>14</v>
      </c>
      <c r="B59" s="29"/>
      <c r="C59" s="122" t="s">
        <v>269</v>
      </c>
      <c r="D59" s="122" t="s">
        <v>271</v>
      </c>
      <c r="E59" s="32" t="s">
        <v>131</v>
      </c>
      <c r="F59" s="32" t="s">
        <v>132</v>
      </c>
      <c r="G59" s="32" t="s">
        <v>133</v>
      </c>
      <c r="H59" s="33"/>
      <c r="I59" s="100" t="s">
        <v>194</v>
      </c>
      <c r="J59" s="102">
        <f t="shared" si="11"/>
        <v>128</v>
      </c>
      <c r="K59" s="33"/>
      <c r="L59" s="95">
        <v>44562</v>
      </c>
      <c r="M59" s="94">
        <v>44926</v>
      </c>
      <c r="N59" s="35" t="s">
        <v>49</v>
      </c>
      <c r="O59" s="1">
        <v>128</v>
      </c>
      <c r="P59" s="2"/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66">
        <v>15</v>
      </c>
      <c r="B60" s="29"/>
      <c r="C60" s="122" t="s">
        <v>270</v>
      </c>
      <c r="D60" s="122" t="s">
        <v>271</v>
      </c>
      <c r="E60" s="32" t="s">
        <v>131</v>
      </c>
      <c r="F60" s="32" t="s">
        <v>132</v>
      </c>
      <c r="G60" s="32" t="s">
        <v>133</v>
      </c>
      <c r="H60" s="33"/>
      <c r="I60" s="100" t="s">
        <v>194</v>
      </c>
      <c r="J60" s="102">
        <f t="shared" si="11"/>
        <v>71</v>
      </c>
      <c r="K60" s="33"/>
      <c r="L60" s="95">
        <v>44562</v>
      </c>
      <c r="M60" s="94">
        <v>44926</v>
      </c>
      <c r="N60" s="35" t="s">
        <v>49</v>
      </c>
      <c r="O60" s="1">
        <v>71</v>
      </c>
      <c r="P60" s="2"/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66">
        <v>16</v>
      </c>
      <c r="B61" s="29"/>
      <c r="C61" s="122" t="s">
        <v>68</v>
      </c>
      <c r="D61" s="122" t="s">
        <v>271</v>
      </c>
      <c r="E61" s="32" t="s">
        <v>131</v>
      </c>
      <c r="F61" s="32" t="s">
        <v>132</v>
      </c>
      <c r="G61" s="32" t="s">
        <v>133</v>
      </c>
      <c r="H61" s="33"/>
      <c r="I61" s="100" t="s">
        <v>194</v>
      </c>
      <c r="J61" s="102">
        <f t="shared" si="11"/>
        <v>106</v>
      </c>
      <c r="K61" s="33"/>
      <c r="L61" s="95">
        <v>44562</v>
      </c>
      <c r="M61" s="94">
        <v>44926</v>
      </c>
      <c r="N61" s="35" t="s">
        <v>49</v>
      </c>
      <c r="O61" s="1">
        <v>106</v>
      </c>
      <c r="P61" s="2"/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66">
        <v>17</v>
      </c>
      <c r="B62" s="29"/>
      <c r="C62" s="122" t="s">
        <v>69</v>
      </c>
      <c r="D62" s="122" t="s">
        <v>271</v>
      </c>
      <c r="E62" s="32" t="s">
        <v>131</v>
      </c>
      <c r="F62" s="32" t="s">
        <v>132</v>
      </c>
      <c r="G62" s="32" t="s">
        <v>133</v>
      </c>
      <c r="H62" s="33"/>
      <c r="I62" s="100" t="s">
        <v>194</v>
      </c>
      <c r="J62" s="102">
        <f t="shared" si="11"/>
        <v>41</v>
      </c>
      <c r="K62" s="33"/>
      <c r="L62" s="95">
        <v>44562</v>
      </c>
      <c r="M62" s="94">
        <v>44926</v>
      </c>
      <c r="N62" s="35" t="s">
        <v>49</v>
      </c>
      <c r="O62" s="1">
        <v>41</v>
      </c>
      <c r="P62" s="2"/>
      <c r="Q62" s="2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66">
        <v>18</v>
      </c>
      <c r="B63" s="29"/>
      <c r="C63" s="122" t="s">
        <v>67</v>
      </c>
      <c r="D63" s="122" t="s">
        <v>271</v>
      </c>
      <c r="E63" s="32" t="s">
        <v>131</v>
      </c>
      <c r="F63" s="32" t="s">
        <v>132</v>
      </c>
      <c r="G63" s="32" t="s">
        <v>133</v>
      </c>
      <c r="H63" s="33"/>
      <c r="I63" s="100" t="s">
        <v>194</v>
      </c>
      <c r="J63" s="102">
        <f t="shared" si="11"/>
        <v>64</v>
      </c>
      <c r="K63" s="33"/>
      <c r="L63" s="95">
        <v>44562</v>
      </c>
      <c r="M63" s="94">
        <v>44926</v>
      </c>
      <c r="N63" s="35" t="s">
        <v>49</v>
      </c>
      <c r="O63" s="1">
        <v>64</v>
      </c>
      <c r="P63" s="2"/>
      <c r="Q63" s="2"/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60" x14ac:dyDescent="0.25">
      <c r="A64" s="166">
        <v>19</v>
      </c>
      <c r="B64" s="29"/>
      <c r="C64" s="122" t="s">
        <v>70</v>
      </c>
      <c r="D64" s="122" t="s">
        <v>271</v>
      </c>
      <c r="E64" s="32" t="s">
        <v>131</v>
      </c>
      <c r="F64" s="32" t="s">
        <v>132</v>
      </c>
      <c r="G64" s="32" t="s">
        <v>133</v>
      </c>
      <c r="H64" s="33"/>
      <c r="I64" s="100" t="s">
        <v>194</v>
      </c>
      <c r="J64" s="102">
        <f t="shared" si="11"/>
        <v>144</v>
      </c>
      <c r="K64" s="33"/>
      <c r="L64" s="95">
        <v>44562</v>
      </c>
      <c r="M64" s="94">
        <v>44926</v>
      </c>
      <c r="N64" s="35" t="s">
        <v>49</v>
      </c>
      <c r="O64" s="1">
        <v>144</v>
      </c>
      <c r="P64" s="2"/>
      <c r="Q64" s="2"/>
      <c r="R64" s="2"/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60" x14ac:dyDescent="0.25">
      <c r="A65" s="166">
        <v>66</v>
      </c>
      <c r="B65" s="29"/>
      <c r="C65" s="122" t="s">
        <v>262</v>
      </c>
      <c r="D65" s="122" t="s">
        <v>89</v>
      </c>
      <c r="E65" s="32" t="s">
        <v>131</v>
      </c>
      <c r="F65" s="32" t="s">
        <v>132</v>
      </c>
      <c r="G65" s="32" t="s">
        <v>133</v>
      </c>
      <c r="H65" s="33"/>
      <c r="I65" s="100" t="s">
        <v>194</v>
      </c>
      <c r="J65" s="102">
        <f t="shared" si="9"/>
        <v>85</v>
      </c>
      <c r="K65" s="33"/>
      <c r="L65" s="95">
        <v>44927</v>
      </c>
      <c r="M65" s="94">
        <v>45291</v>
      </c>
      <c r="N65" s="35" t="s">
        <v>74</v>
      </c>
      <c r="O65" s="1"/>
      <c r="P65" s="2">
        <v>85</v>
      </c>
      <c r="Q65" s="2"/>
      <c r="R65" s="2"/>
      <c r="S65" s="2"/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166">
        <v>67</v>
      </c>
      <c r="B66" s="29"/>
      <c r="C66" s="58" t="s">
        <v>93</v>
      </c>
      <c r="D66" s="122" t="s">
        <v>195</v>
      </c>
      <c r="E66" s="32" t="s">
        <v>134</v>
      </c>
      <c r="F66" s="32" t="s">
        <v>132</v>
      </c>
      <c r="G66" s="32" t="s">
        <v>133</v>
      </c>
      <c r="H66" s="33"/>
      <c r="I66" s="100" t="s">
        <v>194</v>
      </c>
      <c r="J66" s="102">
        <f t="shared" ref="J66:J67" si="12">SUM(O66:AC66)</f>
        <v>149</v>
      </c>
      <c r="K66" s="34"/>
      <c r="L66" s="95">
        <v>44927</v>
      </c>
      <c r="M66" s="94">
        <v>45291</v>
      </c>
      <c r="N66" s="35" t="s">
        <v>74</v>
      </c>
      <c r="O66" s="1"/>
      <c r="P66" s="2">
        <v>149</v>
      </c>
      <c r="Q66" s="2"/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66">
        <v>68</v>
      </c>
      <c r="B67" s="29"/>
      <c r="C67" s="58" t="s">
        <v>95</v>
      </c>
      <c r="D67" s="122" t="s">
        <v>196</v>
      </c>
      <c r="E67" s="32" t="s">
        <v>134</v>
      </c>
      <c r="F67" s="32" t="s">
        <v>132</v>
      </c>
      <c r="G67" s="32" t="s">
        <v>133</v>
      </c>
      <c r="H67" s="33"/>
      <c r="I67" s="100" t="s">
        <v>194</v>
      </c>
      <c r="J67" s="102">
        <f t="shared" si="12"/>
        <v>52</v>
      </c>
      <c r="K67" s="34"/>
      <c r="L67" s="95">
        <v>44927</v>
      </c>
      <c r="M67" s="94">
        <v>45291</v>
      </c>
      <c r="N67" s="35" t="s">
        <v>74</v>
      </c>
      <c r="O67" s="1"/>
      <c r="P67" s="2">
        <v>52</v>
      </c>
      <c r="Q67" s="2"/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66">
        <v>70</v>
      </c>
      <c r="B68" s="29"/>
      <c r="C68" s="58" t="s">
        <v>94</v>
      </c>
      <c r="D68" s="122" t="s">
        <v>185</v>
      </c>
      <c r="E68" s="32" t="s">
        <v>134</v>
      </c>
      <c r="F68" s="32" t="s">
        <v>132</v>
      </c>
      <c r="G68" s="32" t="s">
        <v>133</v>
      </c>
      <c r="H68" s="33"/>
      <c r="I68" s="100" t="s">
        <v>194</v>
      </c>
      <c r="J68" s="102">
        <f t="shared" ref="J68" si="13">SUM(O68:AC68)</f>
        <v>55</v>
      </c>
      <c r="K68" s="34"/>
      <c r="L68" s="95">
        <v>44927</v>
      </c>
      <c r="M68" s="94">
        <v>45291</v>
      </c>
      <c r="N68" s="35" t="s">
        <v>74</v>
      </c>
      <c r="O68" s="1"/>
      <c r="P68" s="2">
        <v>55</v>
      </c>
      <c r="Q68" s="2"/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66">
        <v>71</v>
      </c>
      <c r="B69" s="29"/>
      <c r="C69" s="58" t="s">
        <v>100</v>
      </c>
      <c r="D69" s="122" t="s">
        <v>185</v>
      </c>
      <c r="E69" s="32" t="s">
        <v>134</v>
      </c>
      <c r="F69" s="32" t="s">
        <v>132</v>
      </c>
      <c r="G69" s="32" t="s">
        <v>133</v>
      </c>
      <c r="H69" s="33"/>
      <c r="I69" s="100" t="s">
        <v>194</v>
      </c>
      <c r="J69" s="102">
        <f>SUM(O69:AC69)</f>
        <v>182</v>
      </c>
      <c r="K69" s="33"/>
      <c r="L69" s="95">
        <v>44927</v>
      </c>
      <c r="M69" s="94">
        <v>45291</v>
      </c>
      <c r="N69" s="35" t="s">
        <v>74</v>
      </c>
      <c r="O69" s="1"/>
      <c r="P69" s="2">
        <v>182</v>
      </c>
      <c r="Q69" s="2"/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66">
        <v>72</v>
      </c>
      <c r="B70" s="29"/>
      <c r="C70" s="58" t="s">
        <v>96</v>
      </c>
      <c r="D70" s="122" t="s">
        <v>185</v>
      </c>
      <c r="E70" s="32" t="s">
        <v>134</v>
      </c>
      <c r="F70" s="32" t="s">
        <v>132</v>
      </c>
      <c r="G70" s="32" t="s">
        <v>133</v>
      </c>
      <c r="H70" s="33"/>
      <c r="I70" s="100" t="s">
        <v>194</v>
      </c>
      <c r="J70" s="102">
        <f t="shared" ref="J70:J71" si="14">SUM(O70:AC70)</f>
        <v>55</v>
      </c>
      <c r="K70" s="34"/>
      <c r="L70" s="95">
        <v>44927</v>
      </c>
      <c r="M70" s="94">
        <v>45291</v>
      </c>
      <c r="N70" s="35" t="s">
        <v>74</v>
      </c>
      <c r="O70" s="1"/>
      <c r="P70" s="2">
        <v>55</v>
      </c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66">
        <v>73</v>
      </c>
      <c r="B71" s="29"/>
      <c r="C71" s="58" t="s">
        <v>103</v>
      </c>
      <c r="D71" s="122" t="s">
        <v>185</v>
      </c>
      <c r="E71" s="32" t="s">
        <v>134</v>
      </c>
      <c r="F71" s="32" t="s">
        <v>132</v>
      </c>
      <c r="G71" s="32" t="s">
        <v>133</v>
      </c>
      <c r="H71" s="33"/>
      <c r="I71" s="100" t="s">
        <v>194</v>
      </c>
      <c r="J71" s="102">
        <f t="shared" si="14"/>
        <v>181</v>
      </c>
      <c r="K71" s="33"/>
      <c r="L71" s="95">
        <v>44927</v>
      </c>
      <c r="M71" s="94">
        <v>45291</v>
      </c>
      <c r="N71" s="35" t="s">
        <v>74</v>
      </c>
      <c r="O71" s="1"/>
      <c r="P71" s="2">
        <v>181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66">
        <v>74</v>
      </c>
      <c r="B72" s="29"/>
      <c r="C72" s="58" t="s">
        <v>104</v>
      </c>
      <c r="D72" s="122" t="s">
        <v>185</v>
      </c>
      <c r="E72" s="32" t="s">
        <v>134</v>
      </c>
      <c r="F72" s="32" t="s">
        <v>132</v>
      </c>
      <c r="G72" s="32" t="s">
        <v>133</v>
      </c>
      <c r="H72" s="33"/>
      <c r="I72" s="100" t="s">
        <v>194</v>
      </c>
      <c r="J72" s="102">
        <f>SUM(O72:AC72)</f>
        <v>182</v>
      </c>
      <c r="K72" s="33"/>
      <c r="L72" s="95">
        <v>44927</v>
      </c>
      <c r="M72" s="94">
        <v>45291</v>
      </c>
      <c r="N72" s="35" t="s">
        <v>74</v>
      </c>
      <c r="O72" s="1"/>
      <c r="P72" s="2">
        <v>182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66">
        <v>75</v>
      </c>
      <c r="B73" s="29"/>
      <c r="C73" s="58" t="s">
        <v>102</v>
      </c>
      <c r="D73" s="122" t="s">
        <v>185</v>
      </c>
      <c r="E73" s="32" t="s">
        <v>134</v>
      </c>
      <c r="F73" s="32" t="s">
        <v>132</v>
      </c>
      <c r="G73" s="32" t="s">
        <v>133</v>
      </c>
      <c r="H73" s="33"/>
      <c r="I73" s="100" t="s">
        <v>194</v>
      </c>
      <c r="J73" s="102">
        <f t="shared" ref="J73:J89" si="15">SUM(O73:AC73)</f>
        <v>181</v>
      </c>
      <c r="K73" s="33"/>
      <c r="L73" s="95">
        <v>44927</v>
      </c>
      <c r="M73" s="94">
        <v>45291</v>
      </c>
      <c r="N73" s="35" t="s">
        <v>74</v>
      </c>
      <c r="O73" s="1"/>
      <c r="P73" s="2">
        <v>181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66">
        <v>76</v>
      </c>
      <c r="B74" s="29"/>
      <c r="C74" s="58" t="s">
        <v>67</v>
      </c>
      <c r="D74" s="122" t="s">
        <v>160</v>
      </c>
      <c r="E74" s="32" t="s">
        <v>134</v>
      </c>
      <c r="F74" s="32" t="s">
        <v>132</v>
      </c>
      <c r="G74" s="32" t="s">
        <v>133</v>
      </c>
      <c r="H74" s="33"/>
      <c r="I74" s="100" t="s">
        <v>194</v>
      </c>
      <c r="J74" s="102">
        <f t="shared" ref="J74:J83" si="16">SUM(O74:AC74)</f>
        <v>124</v>
      </c>
      <c r="K74" s="34"/>
      <c r="L74" s="94">
        <v>44927</v>
      </c>
      <c r="M74" s="94">
        <v>46387</v>
      </c>
      <c r="N74" s="52" t="s">
        <v>74</v>
      </c>
      <c r="O74" s="1"/>
      <c r="P74" s="2">
        <v>31</v>
      </c>
      <c r="Q74" s="2">
        <v>31</v>
      </c>
      <c r="R74" s="2">
        <v>31</v>
      </c>
      <c r="S74" s="2">
        <v>31</v>
      </c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66">
        <v>77</v>
      </c>
      <c r="B75" s="29"/>
      <c r="C75" s="58" t="s">
        <v>67</v>
      </c>
      <c r="D75" s="122" t="s">
        <v>162</v>
      </c>
      <c r="E75" s="32" t="s">
        <v>134</v>
      </c>
      <c r="F75" s="32" t="s">
        <v>132</v>
      </c>
      <c r="G75" s="32" t="s">
        <v>133</v>
      </c>
      <c r="H75" s="33"/>
      <c r="I75" s="100" t="s">
        <v>194</v>
      </c>
      <c r="J75" s="102">
        <f t="shared" si="16"/>
        <v>124</v>
      </c>
      <c r="K75" s="34"/>
      <c r="L75" s="94">
        <v>44927</v>
      </c>
      <c r="M75" s="94">
        <v>46387</v>
      </c>
      <c r="N75" s="52" t="s">
        <v>74</v>
      </c>
      <c r="O75" s="1"/>
      <c r="P75" s="2">
        <v>31</v>
      </c>
      <c r="Q75" s="2">
        <v>31</v>
      </c>
      <c r="R75" s="2">
        <v>31</v>
      </c>
      <c r="S75" s="2">
        <v>31</v>
      </c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66">
        <v>78</v>
      </c>
      <c r="B76" s="29"/>
      <c r="C76" s="58" t="s">
        <v>68</v>
      </c>
      <c r="D76" s="122" t="s">
        <v>160</v>
      </c>
      <c r="E76" s="32" t="s">
        <v>134</v>
      </c>
      <c r="F76" s="32" t="s">
        <v>132</v>
      </c>
      <c r="G76" s="32" t="s">
        <v>133</v>
      </c>
      <c r="H76" s="33"/>
      <c r="I76" s="100" t="s">
        <v>194</v>
      </c>
      <c r="J76" s="102">
        <f t="shared" si="16"/>
        <v>284</v>
      </c>
      <c r="K76" s="34"/>
      <c r="L76" s="94">
        <v>44927</v>
      </c>
      <c r="M76" s="94">
        <v>46387</v>
      </c>
      <c r="N76" s="52" t="s">
        <v>74</v>
      </c>
      <c r="O76" s="1"/>
      <c r="P76" s="2">
        <v>71</v>
      </c>
      <c r="Q76" s="2">
        <v>71</v>
      </c>
      <c r="R76" s="2">
        <v>71</v>
      </c>
      <c r="S76" s="2">
        <v>71</v>
      </c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66">
        <v>79</v>
      </c>
      <c r="B77" s="29"/>
      <c r="C77" s="58" t="s">
        <v>68</v>
      </c>
      <c r="D77" s="122" t="s">
        <v>162</v>
      </c>
      <c r="E77" s="32" t="s">
        <v>134</v>
      </c>
      <c r="F77" s="32" t="s">
        <v>132</v>
      </c>
      <c r="G77" s="32" t="s">
        <v>133</v>
      </c>
      <c r="H77" s="33"/>
      <c r="I77" s="100" t="s">
        <v>194</v>
      </c>
      <c r="J77" s="102">
        <f t="shared" si="16"/>
        <v>284</v>
      </c>
      <c r="K77" s="34"/>
      <c r="L77" s="94">
        <v>44927</v>
      </c>
      <c r="M77" s="94">
        <v>46387</v>
      </c>
      <c r="N77" s="52" t="s">
        <v>74</v>
      </c>
      <c r="O77" s="1"/>
      <c r="P77" s="2">
        <v>71</v>
      </c>
      <c r="Q77" s="2">
        <v>71</v>
      </c>
      <c r="R77" s="2">
        <v>71</v>
      </c>
      <c r="S77" s="2">
        <v>71</v>
      </c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66">
        <v>80</v>
      </c>
      <c r="B78" s="29"/>
      <c r="C78" s="58" t="s">
        <v>69</v>
      </c>
      <c r="D78" s="122" t="s">
        <v>160</v>
      </c>
      <c r="E78" s="32" t="s">
        <v>134</v>
      </c>
      <c r="F78" s="32" t="s">
        <v>132</v>
      </c>
      <c r="G78" s="32" t="s">
        <v>133</v>
      </c>
      <c r="H78" s="33"/>
      <c r="I78" s="100" t="s">
        <v>194</v>
      </c>
      <c r="J78" s="102">
        <f t="shared" si="16"/>
        <v>248</v>
      </c>
      <c r="K78" s="34"/>
      <c r="L78" s="94">
        <v>44927</v>
      </c>
      <c r="M78" s="94">
        <v>46387</v>
      </c>
      <c r="N78" s="52" t="s">
        <v>74</v>
      </c>
      <c r="O78" s="1"/>
      <c r="P78" s="2">
        <v>62</v>
      </c>
      <c r="Q78" s="2">
        <v>62</v>
      </c>
      <c r="R78" s="2">
        <v>62</v>
      </c>
      <c r="S78" s="2">
        <v>62</v>
      </c>
      <c r="T78" s="3"/>
      <c r="U78" s="3"/>
      <c r="V78" s="3"/>
      <c r="W78" s="3"/>
      <c r="X78" s="3"/>
      <c r="Y78" s="3"/>
      <c r="Z78" s="3"/>
      <c r="AA78" s="3"/>
      <c r="AB78" s="3"/>
      <c r="AC78" s="22"/>
    </row>
    <row r="79" spans="1:29" ht="60" x14ac:dyDescent="0.25">
      <c r="A79" s="166">
        <v>81</v>
      </c>
      <c r="B79" s="29"/>
      <c r="C79" s="58" t="s">
        <v>69</v>
      </c>
      <c r="D79" s="122" t="s">
        <v>162</v>
      </c>
      <c r="E79" s="32" t="s">
        <v>134</v>
      </c>
      <c r="F79" s="32" t="s">
        <v>132</v>
      </c>
      <c r="G79" s="32" t="s">
        <v>133</v>
      </c>
      <c r="H79" s="33"/>
      <c r="I79" s="100" t="s">
        <v>194</v>
      </c>
      <c r="J79" s="102">
        <f t="shared" si="16"/>
        <v>248</v>
      </c>
      <c r="K79" s="34"/>
      <c r="L79" s="94">
        <v>44927</v>
      </c>
      <c r="M79" s="94">
        <v>46387</v>
      </c>
      <c r="N79" s="52" t="s">
        <v>74</v>
      </c>
      <c r="O79" s="1"/>
      <c r="P79" s="2">
        <v>62</v>
      </c>
      <c r="Q79" s="2">
        <v>62</v>
      </c>
      <c r="R79" s="2">
        <v>62</v>
      </c>
      <c r="S79" s="2">
        <v>62</v>
      </c>
      <c r="T79" s="3"/>
      <c r="U79" s="3"/>
      <c r="V79" s="3"/>
      <c r="W79" s="3"/>
      <c r="X79" s="3"/>
      <c r="Y79" s="3"/>
      <c r="Z79" s="3"/>
      <c r="AA79" s="3"/>
      <c r="AB79" s="3"/>
      <c r="AC79" s="22"/>
    </row>
    <row r="80" spans="1:29" ht="60" x14ac:dyDescent="0.25">
      <c r="A80" s="166">
        <v>82</v>
      </c>
      <c r="B80" s="29"/>
      <c r="C80" s="58" t="s">
        <v>66</v>
      </c>
      <c r="D80" s="122" t="s">
        <v>160</v>
      </c>
      <c r="E80" s="32" t="s">
        <v>134</v>
      </c>
      <c r="F80" s="32" t="s">
        <v>132</v>
      </c>
      <c r="G80" s="32" t="s">
        <v>133</v>
      </c>
      <c r="H80" s="33"/>
      <c r="I80" s="100" t="s">
        <v>194</v>
      </c>
      <c r="J80" s="102">
        <f t="shared" si="16"/>
        <v>408</v>
      </c>
      <c r="K80" s="34"/>
      <c r="L80" s="94">
        <v>44927</v>
      </c>
      <c r="M80" s="94">
        <v>46387</v>
      </c>
      <c r="N80" s="52" t="s">
        <v>74</v>
      </c>
      <c r="O80" s="1"/>
      <c r="P80" s="2">
        <v>102</v>
      </c>
      <c r="Q80" s="2">
        <v>102</v>
      </c>
      <c r="R80" s="2">
        <v>102</v>
      </c>
      <c r="S80" s="2">
        <v>102</v>
      </c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66">
        <v>83</v>
      </c>
      <c r="B81" s="29"/>
      <c r="C81" s="58" t="s">
        <v>66</v>
      </c>
      <c r="D81" s="122" t="s">
        <v>162</v>
      </c>
      <c r="E81" s="32" t="s">
        <v>134</v>
      </c>
      <c r="F81" s="32" t="s">
        <v>132</v>
      </c>
      <c r="G81" s="32" t="s">
        <v>133</v>
      </c>
      <c r="H81" s="33"/>
      <c r="I81" s="100" t="s">
        <v>194</v>
      </c>
      <c r="J81" s="102">
        <f t="shared" si="16"/>
        <v>588</v>
      </c>
      <c r="K81" s="34"/>
      <c r="L81" s="94">
        <v>44927</v>
      </c>
      <c r="M81" s="94">
        <v>46387</v>
      </c>
      <c r="N81" s="52" t="s">
        <v>74</v>
      </c>
      <c r="O81" s="1"/>
      <c r="P81" s="2">
        <v>147</v>
      </c>
      <c r="Q81" s="2">
        <v>147</v>
      </c>
      <c r="R81" s="2">
        <v>147</v>
      </c>
      <c r="S81" s="2">
        <v>147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66">
        <v>84</v>
      </c>
      <c r="B82" s="29"/>
      <c r="C82" s="58" t="s">
        <v>70</v>
      </c>
      <c r="D82" s="122" t="s">
        <v>160</v>
      </c>
      <c r="E82" s="32" t="s">
        <v>134</v>
      </c>
      <c r="F82" s="32" t="s">
        <v>132</v>
      </c>
      <c r="G82" s="32" t="s">
        <v>133</v>
      </c>
      <c r="H82" s="33"/>
      <c r="I82" s="100" t="s">
        <v>194</v>
      </c>
      <c r="J82" s="102">
        <f t="shared" si="16"/>
        <v>140</v>
      </c>
      <c r="K82" s="34"/>
      <c r="L82" s="94">
        <v>44927</v>
      </c>
      <c r="M82" s="94">
        <v>46387</v>
      </c>
      <c r="N82" s="52" t="s">
        <v>74</v>
      </c>
      <c r="O82" s="1"/>
      <c r="P82" s="2">
        <v>35</v>
      </c>
      <c r="Q82" s="2">
        <v>35</v>
      </c>
      <c r="R82" s="2">
        <v>35</v>
      </c>
      <c r="S82" s="2">
        <v>35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66">
        <v>85</v>
      </c>
      <c r="B83" s="29"/>
      <c r="C83" s="58" t="s">
        <v>70</v>
      </c>
      <c r="D83" s="122" t="s">
        <v>162</v>
      </c>
      <c r="E83" s="32" t="s">
        <v>134</v>
      </c>
      <c r="F83" s="32" t="s">
        <v>132</v>
      </c>
      <c r="G83" s="32" t="s">
        <v>133</v>
      </c>
      <c r="H83" s="33"/>
      <c r="I83" s="100" t="s">
        <v>194</v>
      </c>
      <c r="J83" s="102">
        <f t="shared" si="16"/>
        <v>140</v>
      </c>
      <c r="K83" s="34"/>
      <c r="L83" s="94">
        <v>44927</v>
      </c>
      <c r="M83" s="94">
        <v>46387</v>
      </c>
      <c r="N83" s="52" t="s">
        <v>74</v>
      </c>
      <c r="O83" s="1"/>
      <c r="P83" s="2">
        <v>35</v>
      </c>
      <c r="Q83" s="2">
        <v>35</v>
      </c>
      <c r="R83" s="2">
        <v>35</v>
      </c>
      <c r="S83" s="2">
        <v>35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66">
        <v>101</v>
      </c>
      <c r="B84" s="29"/>
      <c r="C84" s="122" t="s">
        <v>248</v>
      </c>
      <c r="D84" s="122" t="s">
        <v>89</v>
      </c>
      <c r="E84" s="32" t="s">
        <v>131</v>
      </c>
      <c r="F84" s="32" t="s">
        <v>132</v>
      </c>
      <c r="G84" s="32" t="s">
        <v>133</v>
      </c>
      <c r="H84" s="33"/>
      <c r="I84" s="100" t="s">
        <v>194</v>
      </c>
      <c r="J84" s="102">
        <f t="shared" ref="J84" si="17">SUM(O84:AC84)</f>
        <v>160</v>
      </c>
      <c r="K84" s="33"/>
      <c r="L84" s="94">
        <v>45292</v>
      </c>
      <c r="M84" s="94">
        <v>45657</v>
      </c>
      <c r="N84" s="35" t="s">
        <v>74</v>
      </c>
      <c r="O84" s="1"/>
      <c r="P84" s="2"/>
      <c r="Q84" s="2">
        <v>160</v>
      </c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66">
        <v>102</v>
      </c>
      <c r="B85" s="29"/>
      <c r="C85" s="122" t="s">
        <v>249</v>
      </c>
      <c r="D85" s="122" t="s">
        <v>89</v>
      </c>
      <c r="E85" s="32" t="s">
        <v>131</v>
      </c>
      <c r="F85" s="32" t="s">
        <v>132</v>
      </c>
      <c r="G85" s="32" t="s">
        <v>133</v>
      </c>
      <c r="H85" s="33"/>
      <c r="I85" s="100" t="s">
        <v>194</v>
      </c>
      <c r="J85" s="102">
        <f t="shared" ref="J85:J86" si="18">SUM(O85:AC85)</f>
        <v>85</v>
      </c>
      <c r="K85" s="33"/>
      <c r="L85" s="94">
        <v>45292</v>
      </c>
      <c r="M85" s="94">
        <v>45657</v>
      </c>
      <c r="N85" s="35" t="s">
        <v>74</v>
      </c>
      <c r="O85" s="1"/>
      <c r="P85" s="2"/>
      <c r="Q85" s="2">
        <v>85</v>
      </c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66">
        <v>103</v>
      </c>
      <c r="B86" s="29"/>
      <c r="C86" s="122" t="s">
        <v>250</v>
      </c>
      <c r="D86" s="122" t="s">
        <v>89</v>
      </c>
      <c r="E86" s="32" t="s">
        <v>131</v>
      </c>
      <c r="F86" s="32" t="s">
        <v>132</v>
      </c>
      <c r="G86" s="32" t="s">
        <v>133</v>
      </c>
      <c r="H86" s="33"/>
      <c r="I86" s="100" t="s">
        <v>194</v>
      </c>
      <c r="J86" s="102">
        <f t="shared" si="18"/>
        <v>85</v>
      </c>
      <c r="K86" s="33"/>
      <c r="L86" s="94">
        <v>45292</v>
      </c>
      <c r="M86" s="94">
        <v>45657</v>
      </c>
      <c r="N86" s="35" t="s">
        <v>74</v>
      </c>
      <c r="O86" s="1"/>
      <c r="P86" s="2"/>
      <c r="Q86" s="2">
        <v>85</v>
      </c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66">
        <v>104</v>
      </c>
      <c r="B87" s="29"/>
      <c r="C87" s="122" t="s">
        <v>233</v>
      </c>
      <c r="D87" s="122" t="s">
        <v>89</v>
      </c>
      <c r="E87" s="32" t="s">
        <v>131</v>
      </c>
      <c r="F87" s="32" t="s">
        <v>132</v>
      </c>
      <c r="G87" s="32" t="s">
        <v>133</v>
      </c>
      <c r="H87" s="33"/>
      <c r="I87" s="100" t="s">
        <v>194</v>
      </c>
      <c r="J87" s="102">
        <f t="shared" ref="J87" si="19">SUM(O87:AC87)</f>
        <v>85</v>
      </c>
      <c r="K87" s="33"/>
      <c r="L87" s="94">
        <v>45292</v>
      </c>
      <c r="M87" s="94">
        <v>45657</v>
      </c>
      <c r="N87" s="35" t="s">
        <v>74</v>
      </c>
      <c r="O87" s="1"/>
      <c r="P87" s="2"/>
      <c r="Q87" s="2">
        <v>85</v>
      </c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66">
        <v>105</v>
      </c>
      <c r="B88" s="29"/>
      <c r="C88" s="122" t="s">
        <v>251</v>
      </c>
      <c r="D88" s="122" t="s">
        <v>89</v>
      </c>
      <c r="E88" s="32" t="s">
        <v>131</v>
      </c>
      <c r="F88" s="32" t="s">
        <v>132</v>
      </c>
      <c r="G88" s="32" t="s">
        <v>133</v>
      </c>
      <c r="H88" s="33"/>
      <c r="I88" s="100" t="s">
        <v>194</v>
      </c>
      <c r="J88" s="102">
        <f t="shared" ref="J88" si="20">SUM(O88:AC88)</f>
        <v>85</v>
      </c>
      <c r="K88" s="33"/>
      <c r="L88" s="94">
        <v>45292</v>
      </c>
      <c r="M88" s="94">
        <v>45657</v>
      </c>
      <c r="N88" s="35" t="s">
        <v>74</v>
      </c>
      <c r="O88" s="1"/>
      <c r="P88" s="2"/>
      <c r="Q88" s="2">
        <v>85</v>
      </c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28">
        <v>106</v>
      </c>
      <c r="B89" s="29"/>
      <c r="C89" s="58" t="s">
        <v>105</v>
      </c>
      <c r="D89" s="122" t="s">
        <v>185</v>
      </c>
      <c r="E89" s="32" t="s">
        <v>134</v>
      </c>
      <c r="F89" s="32" t="s">
        <v>132</v>
      </c>
      <c r="G89" s="32" t="s">
        <v>133</v>
      </c>
      <c r="H89" s="33"/>
      <c r="I89" s="100" t="s">
        <v>194</v>
      </c>
      <c r="J89" s="102">
        <f t="shared" si="15"/>
        <v>181</v>
      </c>
      <c r="K89" s="33"/>
      <c r="L89" s="94">
        <v>45292</v>
      </c>
      <c r="M89" s="94">
        <v>45657</v>
      </c>
      <c r="N89" s="35" t="s">
        <v>74</v>
      </c>
      <c r="O89" s="1"/>
      <c r="P89" s="2"/>
      <c r="Q89" s="2">
        <v>181</v>
      </c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66">
        <v>107</v>
      </c>
      <c r="B90" s="29"/>
      <c r="C90" s="122" t="s">
        <v>252</v>
      </c>
      <c r="D90" s="122" t="s">
        <v>89</v>
      </c>
      <c r="E90" s="32" t="s">
        <v>131</v>
      </c>
      <c r="F90" s="32" t="s">
        <v>132</v>
      </c>
      <c r="G90" s="32" t="s">
        <v>133</v>
      </c>
      <c r="H90" s="33"/>
      <c r="I90" s="100" t="s">
        <v>194</v>
      </c>
      <c r="J90" s="102">
        <f t="shared" ref="J90" si="21">SUM(O90:AC90)</f>
        <v>85</v>
      </c>
      <c r="K90" s="34"/>
      <c r="L90" s="94">
        <v>45292</v>
      </c>
      <c r="M90" s="94">
        <v>45657</v>
      </c>
      <c r="N90" s="35" t="s">
        <v>74</v>
      </c>
      <c r="O90" s="1"/>
      <c r="P90" s="2"/>
      <c r="Q90" s="2">
        <v>85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66">
        <v>108</v>
      </c>
      <c r="B91" s="29"/>
      <c r="C91" s="122" t="s">
        <v>263</v>
      </c>
      <c r="D91" s="122" t="s">
        <v>89</v>
      </c>
      <c r="E91" s="32" t="s">
        <v>131</v>
      </c>
      <c r="F91" s="32" t="s">
        <v>132</v>
      </c>
      <c r="G91" s="32" t="s">
        <v>133</v>
      </c>
      <c r="H91" s="33"/>
      <c r="I91" s="100" t="s">
        <v>194</v>
      </c>
      <c r="J91" s="102">
        <f t="shared" ref="J91:J92" si="22">SUM(O91:AC91)</f>
        <v>1066</v>
      </c>
      <c r="K91" s="34"/>
      <c r="L91" s="94">
        <v>45292</v>
      </c>
      <c r="M91" s="94">
        <v>45657</v>
      </c>
      <c r="N91" s="35" t="s">
        <v>74</v>
      </c>
      <c r="O91" s="1"/>
      <c r="P91" s="2"/>
      <c r="Q91" s="2">
        <v>1066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66">
        <v>109</v>
      </c>
      <c r="B92" s="29"/>
      <c r="C92" s="122" t="s">
        <v>264</v>
      </c>
      <c r="D92" s="122" t="s">
        <v>89</v>
      </c>
      <c r="E92" s="32" t="s">
        <v>131</v>
      </c>
      <c r="F92" s="32" t="s">
        <v>132</v>
      </c>
      <c r="G92" s="32" t="s">
        <v>133</v>
      </c>
      <c r="H92" s="33"/>
      <c r="I92" s="100" t="s">
        <v>194</v>
      </c>
      <c r="J92" s="102">
        <f t="shared" si="22"/>
        <v>85</v>
      </c>
      <c r="K92" s="34"/>
      <c r="L92" s="94">
        <v>45292</v>
      </c>
      <c r="M92" s="94">
        <v>45657</v>
      </c>
      <c r="N92" s="35" t="s">
        <v>74</v>
      </c>
      <c r="O92" s="1"/>
      <c r="P92" s="2"/>
      <c r="Q92" s="2">
        <v>85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66">
        <v>110</v>
      </c>
      <c r="B93" s="29"/>
      <c r="C93" s="122" t="s">
        <v>265</v>
      </c>
      <c r="D93" s="122" t="s">
        <v>89</v>
      </c>
      <c r="E93" s="32" t="s">
        <v>131</v>
      </c>
      <c r="F93" s="32" t="s">
        <v>132</v>
      </c>
      <c r="G93" s="32" t="s">
        <v>133</v>
      </c>
      <c r="H93" s="33"/>
      <c r="I93" s="100" t="s">
        <v>194</v>
      </c>
      <c r="J93" s="102">
        <f t="shared" ref="J93" si="23">SUM(O93:AC93)</f>
        <v>85</v>
      </c>
      <c r="K93" s="34"/>
      <c r="L93" s="94">
        <v>45292</v>
      </c>
      <c r="M93" s="94">
        <v>45657</v>
      </c>
      <c r="N93" s="35" t="s">
        <v>74</v>
      </c>
      <c r="O93" s="1"/>
      <c r="P93" s="2"/>
      <c r="Q93" s="2">
        <v>85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66">
        <v>121</v>
      </c>
      <c r="B94" s="29"/>
      <c r="C94" s="58" t="s">
        <v>97</v>
      </c>
      <c r="D94" s="122" t="s">
        <v>185</v>
      </c>
      <c r="E94" s="32" t="s">
        <v>134</v>
      </c>
      <c r="F94" s="32" t="s">
        <v>132</v>
      </c>
      <c r="G94" s="32" t="s">
        <v>133</v>
      </c>
      <c r="H94" s="33"/>
      <c r="I94" s="100" t="s">
        <v>194</v>
      </c>
      <c r="J94" s="102">
        <f t="shared" ref="J94:J105" si="24">SUM(O94:AC94)</f>
        <v>55</v>
      </c>
      <c r="K94" s="34"/>
      <c r="L94" s="94">
        <v>45658</v>
      </c>
      <c r="M94" s="94">
        <v>46022</v>
      </c>
      <c r="N94" s="35" t="s">
        <v>74</v>
      </c>
      <c r="O94" s="1"/>
      <c r="P94" s="2"/>
      <c r="Q94" s="2"/>
      <c r="R94" s="2">
        <v>55</v>
      </c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66">
        <v>122</v>
      </c>
      <c r="B95" s="29"/>
      <c r="C95" s="122" t="s">
        <v>241</v>
      </c>
      <c r="D95" s="122" t="s">
        <v>89</v>
      </c>
      <c r="E95" s="32" t="s">
        <v>131</v>
      </c>
      <c r="F95" s="32" t="s">
        <v>132</v>
      </c>
      <c r="G95" s="32" t="s">
        <v>133</v>
      </c>
      <c r="H95" s="33"/>
      <c r="I95" s="100" t="s">
        <v>194</v>
      </c>
      <c r="J95" s="102">
        <f t="shared" ref="J95:J101" si="25">SUM(O95:AC95)</f>
        <v>405</v>
      </c>
      <c r="K95" s="33"/>
      <c r="L95" s="94">
        <v>45658</v>
      </c>
      <c r="M95" s="94">
        <v>46022</v>
      </c>
      <c r="N95" s="35" t="s">
        <v>74</v>
      </c>
      <c r="O95" s="1"/>
      <c r="P95" s="2"/>
      <c r="Q95" s="2"/>
      <c r="R95" s="2">
        <v>405</v>
      </c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66">
        <v>123</v>
      </c>
      <c r="B96" s="29"/>
      <c r="C96" s="122" t="s">
        <v>253</v>
      </c>
      <c r="D96" s="122" t="s">
        <v>89</v>
      </c>
      <c r="E96" s="32" t="s">
        <v>131</v>
      </c>
      <c r="F96" s="32" t="s">
        <v>132</v>
      </c>
      <c r="G96" s="32" t="s">
        <v>133</v>
      </c>
      <c r="H96" s="33"/>
      <c r="I96" s="100" t="s">
        <v>194</v>
      </c>
      <c r="J96" s="102">
        <f t="shared" si="25"/>
        <v>85</v>
      </c>
      <c r="K96" s="34"/>
      <c r="L96" s="94">
        <v>45658</v>
      </c>
      <c r="M96" s="94">
        <v>46022</v>
      </c>
      <c r="N96" s="35" t="s">
        <v>74</v>
      </c>
      <c r="O96" s="1"/>
      <c r="P96" s="2"/>
      <c r="Q96" s="2"/>
      <c r="R96" s="2">
        <v>85</v>
      </c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66">
        <v>124</v>
      </c>
      <c r="B97" s="29"/>
      <c r="C97" s="122" t="s">
        <v>254</v>
      </c>
      <c r="D97" s="122" t="s">
        <v>89</v>
      </c>
      <c r="E97" s="32" t="s">
        <v>131</v>
      </c>
      <c r="F97" s="32" t="s">
        <v>132</v>
      </c>
      <c r="G97" s="32" t="s">
        <v>133</v>
      </c>
      <c r="H97" s="33"/>
      <c r="I97" s="100" t="s">
        <v>194</v>
      </c>
      <c r="J97" s="102">
        <f t="shared" si="25"/>
        <v>1066</v>
      </c>
      <c r="K97" s="34"/>
      <c r="L97" s="94">
        <v>45658</v>
      </c>
      <c r="M97" s="94">
        <v>46022</v>
      </c>
      <c r="N97" s="35" t="s">
        <v>74</v>
      </c>
      <c r="O97" s="1"/>
      <c r="P97" s="2"/>
      <c r="Q97" s="2"/>
      <c r="R97" s="2">
        <v>1066</v>
      </c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66">
        <v>125</v>
      </c>
      <c r="B98" s="29"/>
      <c r="C98" s="122" t="s">
        <v>255</v>
      </c>
      <c r="D98" s="122" t="s">
        <v>89</v>
      </c>
      <c r="E98" s="32" t="s">
        <v>131</v>
      </c>
      <c r="F98" s="32" t="s">
        <v>132</v>
      </c>
      <c r="G98" s="32" t="s">
        <v>133</v>
      </c>
      <c r="H98" s="33"/>
      <c r="I98" s="100" t="s">
        <v>194</v>
      </c>
      <c r="J98" s="102">
        <f t="shared" si="25"/>
        <v>160</v>
      </c>
      <c r="K98" s="34"/>
      <c r="L98" s="94">
        <v>45658</v>
      </c>
      <c r="M98" s="94">
        <v>46022</v>
      </c>
      <c r="N98" s="35" t="s">
        <v>74</v>
      </c>
      <c r="O98" s="1"/>
      <c r="P98" s="2"/>
      <c r="Q98" s="2"/>
      <c r="R98" s="2">
        <v>160</v>
      </c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166">
        <v>126</v>
      </c>
      <c r="B99" s="29"/>
      <c r="C99" s="122" t="s">
        <v>256</v>
      </c>
      <c r="D99" s="122" t="s">
        <v>89</v>
      </c>
      <c r="E99" s="32" t="s">
        <v>131</v>
      </c>
      <c r="F99" s="32" t="s">
        <v>132</v>
      </c>
      <c r="G99" s="32" t="s">
        <v>133</v>
      </c>
      <c r="H99" s="33"/>
      <c r="I99" s="100" t="s">
        <v>194</v>
      </c>
      <c r="J99" s="102">
        <f t="shared" si="25"/>
        <v>85</v>
      </c>
      <c r="K99" s="34"/>
      <c r="L99" s="94">
        <v>45658</v>
      </c>
      <c r="M99" s="94">
        <v>46022</v>
      </c>
      <c r="N99" s="35" t="s">
        <v>74</v>
      </c>
      <c r="O99" s="1"/>
      <c r="P99" s="2"/>
      <c r="Q99" s="2"/>
      <c r="R99" s="2">
        <v>85</v>
      </c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66">
        <v>127</v>
      </c>
      <c r="B100" s="29"/>
      <c r="C100" s="122" t="s">
        <v>257</v>
      </c>
      <c r="D100" s="122" t="s">
        <v>89</v>
      </c>
      <c r="E100" s="32" t="s">
        <v>131</v>
      </c>
      <c r="F100" s="32" t="s">
        <v>132</v>
      </c>
      <c r="G100" s="32" t="s">
        <v>133</v>
      </c>
      <c r="H100" s="33"/>
      <c r="I100" s="100" t="s">
        <v>194</v>
      </c>
      <c r="J100" s="102">
        <f t="shared" si="25"/>
        <v>85</v>
      </c>
      <c r="K100" s="34"/>
      <c r="L100" s="94">
        <v>45658</v>
      </c>
      <c r="M100" s="94">
        <v>46022</v>
      </c>
      <c r="N100" s="35" t="s">
        <v>74</v>
      </c>
      <c r="O100" s="1"/>
      <c r="P100" s="2"/>
      <c r="Q100" s="2"/>
      <c r="R100" s="2">
        <v>85</v>
      </c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66">
        <v>128</v>
      </c>
      <c r="B101" s="29"/>
      <c r="C101" s="122" t="s">
        <v>258</v>
      </c>
      <c r="D101" s="122" t="s">
        <v>89</v>
      </c>
      <c r="E101" s="32" t="s">
        <v>131</v>
      </c>
      <c r="F101" s="32" t="s">
        <v>132</v>
      </c>
      <c r="G101" s="32" t="s">
        <v>133</v>
      </c>
      <c r="H101" s="33"/>
      <c r="I101" s="100" t="s">
        <v>194</v>
      </c>
      <c r="J101" s="102">
        <f t="shared" si="25"/>
        <v>85</v>
      </c>
      <c r="K101" s="34"/>
      <c r="L101" s="94">
        <v>45658</v>
      </c>
      <c r="M101" s="94">
        <v>46022</v>
      </c>
      <c r="N101" s="35" t="s">
        <v>74</v>
      </c>
      <c r="O101" s="1"/>
      <c r="P101" s="2"/>
      <c r="Q101" s="2"/>
      <c r="R101" s="2">
        <v>85</v>
      </c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66">
        <v>129</v>
      </c>
      <c r="B102" s="29"/>
      <c r="C102" s="122" t="s">
        <v>261</v>
      </c>
      <c r="D102" s="122" t="s">
        <v>89</v>
      </c>
      <c r="E102" s="32" t="s">
        <v>131</v>
      </c>
      <c r="F102" s="32" t="s">
        <v>132</v>
      </c>
      <c r="G102" s="32" t="s">
        <v>133</v>
      </c>
      <c r="H102" s="33"/>
      <c r="I102" s="100" t="s">
        <v>194</v>
      </c>
      <c r="J102" s="102">
        <f t="shared" ref="J102" si="26">SUM(O102:AC102)</f>
        <v>85</v>
      </c>
      <c r="K102" s="34"/>
      <c r="L102" s="94">
        <v>45658</v>
      </c>
      <c r="M102" s="94">
        <v>46022</v>
      </c>
      <c r="N102" s="35" t="s">
        <v>74</v>
      </c>
      <c r="O102" s="1"/>
      <c r="P102" s="2"/>
      <c r="Q102" s="2"/>
      <c r="R102" s="2">
        <v>85</v>
      </c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66">
        <v>140</v>
      </c>
      <c r="B103" s="29"/>
      <c r="C103" s="58" t="s">
        <v>98</v>
      </c>
      <c r="D103" s="122" t="s">
        <v>185</v>
      </c>
      <c r="E103" s="32" t="s">
        <v>134</v>
      </c>
      <c r="F103" s="32" t="s">
        <v>132</v>
      </c>
      <c r="G103" s="32" t="s">
        <v>133</v>
      </c>
      <c r="H103" s="33"/>
      <c r="I103" s="100" t="s">
        <v>194</v>
      </c>
      <c r="J103" s="102">
        <f t="shared" si="24"/>
        <v>55</v>
      </c>
      <c r="K103" s="34"/>
      <c r="L103" s="94">
        <v>46023</v>
      </c>
      <c r="M103" s="94">
        <v>46387</v>
      </c>
      <c r="N103" s="35" t="s">
        <v>74</v>
      </c>
      <c r="O103" s="1"/>
      <c r="P103" s="2"/>
      <c r="Q103" s="2"/>
      <c r="R103" s="2"/>
      <c r="S103" s="2">
        <v>55</v>
      </c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66">
        <v>141</v>
      </c>
      <c r="B104" s="29"/>
      <c r="C104" s="58" t="s">
        <v>99</v>
      </c>
      <c r="D104" s="122" t="s">
        <v>185</v>
      </c>
      <c r="E104" s="32" t="s">
        <v>134</v>
      </c>
      <c r="F104" s="32" t="s">
        <v>132</v>
      </c>
      <c r="G104" s="32" t="s">
        <v>133</v>
      </c>
      <c r="H104" s="33"/>
      <c r="I104" s="100" t="s">
        <v>194</v>
      </c>
      <c r="J104" s="102">
        <f t="shared" si="24"/>
        <v>55</v>
      </c>
      <c r="K104" s="34"/>
      <c r="L104" s="94">
        <v>46023</v>
      </c>
      <c r="M104" s="94">
        <v>46387</v>
      </c>
      <c r="N104" s="35" t="s">
        <v>74</v>
      </c>
      <c r="O104" s="1"/>
      <c r="P104" s="2"/>
      <c r="Q104" s="2"/>
      <c r="R104" s="2"/>
      <c r="S104" s="2">
        <v>55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66">
        <v>142</v>
      </c>
      <c r="B105" s="29"/>
      <c r="C105" s="58" t="s">
        <v>229</v>
      </c>
      <c r="D105" s="122" t="s">
        <v>89</v>
      </c>
      <c r="E105" s="32" t="s">
        <v>131</v>
      </c>
      <c r="F105" s="32" t="s">
        <v>132</v>
      </c>
      <c r="G105" s="32" t="s">
        <v>133</v>
      </c>
      <c r="H105" s="33"/>
      <c r="I105" s="100" t="s">
        <v>194</v>
      </c>
      <c r="J105" s="102">
        <f t="shared" si="24"/>
        <v>160</v>
      </c>
      <c r="K105" s="34"/>
      <c r="L105" s="94">
        <v>46023</v>
      </c>
      <c r="M105" s="94">
        <v>46387</v>
      </c>
      <c r="N105" s="35" t="s">
        <v>74</v>
      </c>
      <c r="O105" s="1"/>
      <c r="P105" s="2"/>
      <c r="Q105" s="2"/>
      <c r="R105" s="2"/>
      <c r="S105" s="2">
        <v>160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66">
        <v>143</v>
      </c>
      <c r="B106" s="29"/>
      <c r="C106" s="122" t="s">
        <v>259</v>
      </c>
      <c r="D106" s="122" t="s">
        <v>89</v>
      </c>
      <c r="E106" s="32" t="s">
        <v>131</v>
      </c>
      <c r="F106" s="32" t="s">
        <v>132</v>
      </c>
      <c r="G106" s="32" t="s">
        <v>133</v>
      </c>
      <c r="H106" s="33"/>
      <c r="I106" s="100" t="s">
        <v>194</v>
      </c>
      <c r="J106" s="102">
        <f t="shared" ref="J106" si="27">SUM(O106:AC106)</f>
        <v>85</v>
      </c>
      <c r="K106" s="34"/>
      <c r="L106" s="94">
        <v>46023</v>
      </c>
      <c r="M106" s="94">
        <v>46387</v>
      </c>
      <c r="N106" s="35" t="s">
        <v>74</v>
      </c>
      <c r="O106" s="1"/>
      <c r="P106" s="2"/>
      <c r="Q106" s="2"/>
      <c r="R106" s="2"/>
      <c r="S106" s="2">
        <v>85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66">
        <v>144</v>
      </c>
      <c r="B107" s="29"/>
      <c r="C107" s="122" t="s">
        <v>260</v>
      </c>
      <c r="D107" s="122" t="s">
        <v>89</v>
      </c>
      <c r="E107" s="32" t="s">
        <v>131</v>
      </c>
      <c r="F107" s="32" t="s">
        <v>132</v>
      </c>
      <c r="G107" s="32" t="s">
        <v>133</v>
      </c>
      <c r="H107" s="33"/>
      <c r="I107" s="100" t="s">
        <v>194</v>
      </c>
      <c r="J107" s="102">
        <f t="shared" ref="J107" si="28">SUM(O107:AC107)</f>
        <v>85</v>
      </c>
      <c r="K107" s="34"/>
      <c r="L107" s="94">
        <v>46023</v>
      </c>
      <c r="M107" s="94">
        <v>46387</v>
      </c>
      <c r="N107" s="35" t="s">
        <v>74</v>
      </c>
      <c r="O107" s="1"/>
      <c r="P107" s="2"/>
      <c r="Q107" s="2"/>
      <c r="R107" s="2"/>
      <c r="S107" s="2">
        <v>85</v>
      </c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66">
        <v>145</v>
      </c>
      <c r="B108" s="29"/>
      <c r="C108" s="122" t="s">
        <v>234</v>
      </c>
      <c r="D108" s="122" t="s">
        <v>89</v>
      </c>
      <c r="E108" s="32" t="s">
        <v>131</v>
      </c>
      <c r="F108" s="32" t="s">
        <v>132</v>
      </c>
      <c r="G108" s="32" t="s">
        <v>133</v>
      </c>
      <c r="H108" s="33"/>
      <c r="I108" s="100" t="s">
        <v>194</v>
      </c>
      <c r="J108" s="102">
        <f t="shared" ref="J108" si="29">SUM(O108:AC108)</f>
        <v>85</v>
      </c>
      <c r="K108" s="34"/>
      <c r="L108" s="94">
        <v>46023</v>
      </c>
      <c r="M108" s="94">
        <v>46387</v>
      </c>
      <c r="N108" s="35" t="s">
        <v>74</v>
      </c>
      <c r="O108" s="1"/>
      <c r="P108" s="2"/>
      <c r="Q108" s="2"/>
      <c r="R108" s="2"/>
      <c r="S108" s="2">
        <v>85</v>
      </c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66">
        <v>146</v>
      </c>
      <c r="B109" s="29"/>
      <c r="C109" s="122" t="s">
        <v>235</v>
      </c>
      <c r="D109" s="122" t="s">
        <v>89</v>
      </c>
      <c r="E109" s="32" t="s">
        <v>131</v>
      </c>
      <c r="F109" s="32" t="s">
        <v>132</v>
      </c>
      <c r="G109" s="32" t="s">
        <v>133</v>
      </c>
      <c r="H109" s="33"/>
      <c r="I109" s="100" t="s">
        <v>194</v>
      </c>
      <c r="J109" s="102">
        <f t="shared" ref="J109" si="30">SUM(O109:AC109)</f>
        <v>85</v>
      </c>
      <c r="K109" s="34"/>
      <c r="L109" s="94">
        <v>46023</v>
      </c>
      <c r="M109" s="94">
        <v>46387</v>
      </c>
      <c r="N109" s="35" t="s">
        <v>74</v>
      </c>
      <c r="O109" s="1"/>
      <c r="P109" s="2"/>
      <c r="Q109" s="2"/>
      <c r="R109" s="2"/>
      <c r="S109" s="2">
        <v>85</v>
      </c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66">
        <v>147</v>
      </c>
      <c r="B110" s="29"/>
      <c r="C110" s="122" t="s">
        <v>236</v>
      </c>
      <c r="D110" s="122" t="s">
        <v>89</v>
      </c>
      <c r="E110" s="32" t="s">
        <v>131</v>
      </c>
      <c r="F110" s="32" t="s">
        <v>132</v>
      </c>
      <c r="G110" s="32" t="s">
        <v>133</v>
      </c>
      <c r="H110" s="33"/>
      <c r="I110" s="100" t="s">
        <v>194</v>
      </c>
      <c r="J110" s="102">
        <f t="shared" ref="J110" si="31">SUM(O110:AC110)</f>
        <v>85</v>
      </c>
      <c r="K110" s="34"/>
      <c r="L110" s="94">
        <v>46023</v>
      </c>
      <c r="M110" s="94">
        <v>46387</v>
      </c>
      <c r="N110" s="35" t="s">
        <v>74</v>
      </c>
      <c r="O110" s="1"/>
      <c r="P110" s="2"/>
      <c r="Q110" s="2"/>
      <c r="R110" s="2"/>
      <c r="S110" s="2">
        <v>85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28">
        <v>169</v>
      </c>
      <c r="B111" s="29"/>
      <c r="C111" s="58" t="s">
        <v>115</v>
      </c>
      <c r="D111" s="122" t="s">
        <v>185</v>
      </c>
      <c r="E111" s="32" t="s">
        <v>134</v>
      </c>
      <c r="F111" s="32" t="s">
        <v>132</v>
      </c>
      <c r="G111" s="32" t="s">
        <v>133</v>
      </c>
      <c r="H111" s="33"/>
      <c r="I111" s="100" t="s">
        <v>194</v>
      </c>
      <c r="J111" s="102">
        <f>SUM(O111:AC111)</f>
        <v>181</v>
      </c>
      <c r="K111" s="33"/>
      <c r="L111" s="94">
        <v>46388</v>
      </c>
      <c r="M111" s="94">
        <v>46752</v>
      </c>
      <c r="N111" s="35" t="s">
        <v>50</v>
      </c>
      <c r="O111" s="1"/>
      <c r="P111" s="2"/>
      <c r="Q111" s="2"/>
      <c r="R111" s="2"/>
      <c r="S111" s="2"/>
      <c r="T111" s="3">
        <v>181</v>
      </c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66">
        <v>170</v>
      </c>
      <c r="B112" s="165"/>
      <c r="C112" s="58" t="s">
        <v>67</v>
      </c>
      <c r="D112" s="122" t="s">
        <v>160</v>
      </c>
      <c r="E112" s="32" t="s">
        <v>134</v>
      </c>
      <c r="F112" s="32" t="s">
        <v>132</v>
      </c>
      <c r="G112" s="32" t="s">
        <v>133</v>
      </c>
      <c r="H112" s="33"/>
      <c r="I112" s="100" t="s">
        <v>194</v>
      </c>
      <c r="J112" s="102">
        <f t="shared" ref="J112" si="32">SUM(O112:AC112)</f>
        <v>270</v>
      </c>
      <c r="K112" s="34"/>
      <c r="L112" s="94">
        <v>46388</v>
      </c>
      <c r="M112" s="94">
        <v>50040</v>
      </c>
      <c r="N112" s="35" t="s">
        <v>50</v>
      </c>
      <c r="O112" s="1"/>
      <c r="P112" s="2"/>
      <c r="Q112" s="2"/>
      <c r="R112" s="2"/>
      <c r="S112" s="2"/>
      <c r="T112" s="3">
        <v>27</v>
      </c>
      <c r="U112" s="3">
        <v>27</v>
      </c>
      <c r="V112" s="3">
        <v>27</v>
      </c>
      <c r="W112" s="3">
        <v>27</v>
      </c>
      <c r="X112" s="3">
        <v>27</v>
      </c>
      <c r="Y112" s="3">
        <v>27</v>
      </c>
      <c r="Z112" s="3">
        <v>27</v>
      </c>
      <c r="AA112" s="3">
        <v>27</v>
      </c>
      <c r="AB112" s="3">
        <v>27</v>
      </c>
      <c r="AC112" s="4">
        <v>27</v>
      </c>
    </row>
    <row r="113" spans="1:29" ht="60" x14ac:dyDescent="0.25">
      <c r="A113" s="166">
        <v>171</v>
      </c>
      <c r="B113" s="29"/>
      <c r="C113" s="58" t="s">
        <v>67</v>
      </c>
      <c r="D113" s="122" t="s">
        <v>162</v>
      </c>
      <c r="E113" s="32" t="s">
        <v>134</v>
      </c>
      <c r="F113" s="32" t="s">
        <v>132</v>
      </c>
      <c r="G113" s="32" t="s">
        <v>133</v>
      </c>
      <c r="H113" s="33"/>
      <c r="I113" s="100" t="s">
        <v>194</v>
      </c>
      <c r="J113" s="102">
        <f t="shared" ref="J113:J115" si="33">SUM(O113:AC113)</f>
        <v>270</v>
      </c>
      <c r="K113" s="34"/>
      <c r="L113" s="94">
        <v>46388</v>
      </c>
      <c r="M113" s="94">
        <v>50040</v>
      </c>
      <c r="N113" s="35" t="s">
        <v>50</v>
      </c>
      <c r="O113" s="1"/>
      <c r="P113" s="2"/>
      <c r="Q113" s="2"/>
      <c r="R113" s="2"/>
      <c r="S113" s="2"/>
      <c r="T113" s="3">
        <v>27</v>
      </c>
      <c r="U113" s="3">
        <v>27</v>
      </c>
      <c r="V113" s="3">
        <v>27</v>
      </c>
      <c r="W113" s="3">
        <v>27</v>
      </c>
      <c r="X113" s="3">
        <v>27</v>
      </c>
      <c r="Y113" s="3">
        <v>27</v>
      </c>
      <c r="Z113" s="3">
        <v>27</v>
      </c>
      <c r="AA113" s="3">
        <v>27</v>
      </c>
      <c r="AB113" s="3">
        <v>27</v>
      </c>
      <c r="AC113" s="4">
        <v>27</v>
      </c>
    </row>
    <row r="114" spans="1:29" ht="60" x14ac:dyDescent="0.25">
      <c r="A114" s="166">
        <v>172</v>
      </c>
      <c r="B114" s="29"/>
      <c r="C114" s="58" t="s">
        <v>68</v>
      </c>
      <c r="D114" s="122" t="s">
        <v>160</v>
      </c>
      <c r="E114" s="32" t="s">
        <v>134</v>
      </c>
      <c r="F114" s="32" t="s">
        <v>132</v>
      </c>
      <c r="G114" s="32" t="s">
        <v>133</v>
      </c>
      <c r="H114" s="33"/>
      <c r="I114" s="100" t="s">
        <v>194</v>
      </c>
      <c r="J114" s="102">
        <f>SUM(O114:AC114)</f>
        <v>610</v>
      </c>
      <c r="K114" s="34"/>
      <c r="L114" s="94">
        <v>46388</v>
      </c>
      <c r="M114" s="94">
        <v>50040</v>
      </c>
      <c r="N114" s="35" t="s">
        <v>50</v>
      </c>
      <c r="O114" s="1"/>
      <c r="P114" s="2"/>
      <c r="Q114" s="2"/>
      <c r="R114" s="2"/>
      <c r="S114" s="2"/>
      <c r="T114" s="3">
        <v>61</v>
      </c>
      <c r="U114" s="3">
        <v>61</v>
      </c>
      <c r="V114" s="3">
        <v>61</v>
      </c>
      <c r="W114" s="3">
        <v>61</v>
      </c>
      <c r="X114" s="3">
        <v>61</v>
      </c>
      <c r="Y114" s="3">
        <v>61</v>
      </c>
      <c r="Z114" s="3">
        <v>61</v>
      </c>
      <c r="AA114" s="3">
        <v>61</v>
      </c>
      <c r="AB114" s="3">
        <v>61</v>
      </c>
      <c r="AC114" s="4">
        <v>61</v>
      </c>
    </row>
    <row r="115" spans="1:29" ht="60" x14ac:dyDescent="0.25">
      <c r="A115" s="166">
        <v>173</v>
      </c>
      <c r="B115" s="29"/>
      <c r="C115" s="58" t="s">
        <v>68</v>
      </c>
      <c r="D115" s="122" t="s">
        <v>162</v>
      </c>
      <c r="E115" s="32" t="s">
        <v>134</v>
      </c>
      <c r="F115" s="32" t="s">
        <v>132</v>
      </c>
      <c r="G115" s="32" t="s">
        <v>133</v>
      </c>
      <c r="H115" s="33"/>
      <c r="I115" s="100" t="s">
        <v>194</v>
      </c>
      <c r="J115" s="102">
        <f t="shared" si="33"/>
        <v>610</v>
      </c>
      <c r="K115" s="34"/>
      <c r="L115" s="94">
        <v>46388</v>
      </c>
      <c r="M115" s="94">
        <v>50040</v>
      </c>
      <c r="N115" s="35" t="s">
        <v>50</v>
      </c>
      <c r="O115" s="1"/>
      <c r="P115" s="2"/>
      <c r="Q115" s="2"/>
      <c r="R115" s="2"/>
      <c r="S115" s="2"/>
      <c r="T115" s="3">
        <v>61</v>
      </c>
      <c r="U115" s="3">
        <v>61</v>
      </c>
      <c r="V115" s="3">
        <v>61</v>
      </c>
      <c r="W115" s="3">
        <v>61</v>
      </c>
      <c r="X115" s="3">
        <v>61</v>
      </c>
      <c r="Y115" s="3">
        <v>61</v>
      </c>
      <c r="Z115" s="3">
        <v>61</v>
      </c>
      <c r="AA115" s="3">
        <v>61</v>
      </c>
      <c r="AB115" s="3">
        <v>61</v>
      </c>
      <c r="AC115" s="4">
        <v>61</v>
      </c>
    </row>
    <row r="116" spans="1:29" ht="60" x14ac:dyDescent="0.25">
      <c r="A116" s="166">
        <v>174</v>
      </c>
      <c r="B116" s="29"/>
      <c r="C116" s="58" t="s">
        <v>69</v>
      </c>
      <c r="D116" s="122" t="s">
        <v>160</v>
      </c>
      <c r="E116" s="32" t="s">
        <v>134</v>
      </c>
      <c r="F116" s="32" t="s">
        <v>132</v>
      </c>
      <c r="G116" s="32" t="s">
        <v>133</v>
      </c>
      <c r="H116" s="33"/>
      <c r="I116" s="100" t="s">
        <v>194</v>
      </c>
      <c r="J116" s="102">
        <f>SUM(O116:AC116)</f>
        <v>530</v>
      </c>
      <c r="K116" s="34"/>
      <c r="L116" s="94">
        <v>46388</v>
      </c>
      <c r="M116" s="94">
        <v>50040</v>
      </c>
      <c r="N116" s="35" t="s">
        <v>50</v>
      </c>
      <c r="O116" s="1"/>
      <c r="P116" s="2"/>
      <c r="Q116" s="2"/>
      <c r="R116" s="2"/>
      <c r="S116" s="2"/>
      <c r="T116" s="3">
        <v>53</v>
      </c>
      <c r="U116" s="3">
        <v>53</v>
      </c>
      <c r="V116" s="3">
        <v>53</v>
      </c>
      <c r="W116" s="3">
        <v>53</v>
      </c>
      <c r="X116" s="3">
        <v>53</v>
      </c>
      <c r="Y116" s="3">
        <v>53</v>
      </c>
      <c r="Z116" s="3">
        <v>53</v>
      </c>
      <c r="AA116" s="3">
        <v>53</v>
      </c>
      <c r="AB116" s="3">
        <v>53</v>
      </c>
      <c r="AC116" s="4">
        <v>53</v>
      </c>
    </row>
    <row r="117" spans="1:29" ht="60" x14ac:dyDescent="0.25">
      <c r="A117" s="166">
        <v>175</v>
      </c>
      <c r="B117" s="29"/>
      <c r="C117" s="58" t="s">
        <v>69</v>
      </c>
      <c r="D117" s="122" t="s">
        <v>162</v>
      </c>
      <c r="E117" s="32" t="s">
        <v>134</v>
      </c>
      <c r="F117" s="32" t="s">
        <v>132</v>
      </c>
      <c r="G117" s="32" t="s">
        <v>133</v>
      </c>
      <c r="H117" s="33"/>
      <c r="I117" s="100" t="s">
        <v>194</v>
      </c>
      <c r="J117" s="102">
        <f t="shared" ref="J117:J119" si="34">SUM(O117:AC117)</f>
        <v>530</v>
      </c>
      <c r="K117" s="34"/>
      <c r="L117" s="94">
        <v>46388</v>
      </c>
      <c r="M117" s="94">
        <v>50040</v>
      </c>
      <c r="N117" s="35" t="s">
        <v>50</v>
      </c>
      <c r="O117" s="1"/>
      <c r="P117" s="2"/>
      <c r="Q117" s="2"/>
      <c r="R117" s="2"/>
      <c r="S117" s="2"/>
      <c r="T117" s="3">
        <v>53</v>
      </c>
      <c r="U117" s="3">
        <v>53</v>
      </c>
      <c r="V117" s="3">
        <v>53</v>
      </c>
      <c r="W117" s="3">
        <v>53</v>
      </c>
      <c r="X117" s="3">
        <v>53</v>
      </c>
      <c r="Y117" s="3">
        <v>53</v>
      </c>
      <c r="Z117" s="3">
        <v>53</v>
      </c>
      <c r="AA117" s="3">
        <v>53</v>
      </c>
      <c r="AB117" s="3">
        <v>53</v>
      </c>
      <c r="AC117" s="4">
        <v>53</v>
      </c>
    </row>
    <row r="118" spans="1:29" ht="60" x14ac:dyDescent="0.25">
      <c r="A118" s="166">
        <v>176</v>
      </c>
      <c r="B118" s="29"/>
      <c r="C118" s="58" t="s">
        <v>66</v>
      </c>
      <c r="D118" s="122" t="s">
        <v>160</v>
      </c>
      <c r="E118" s="32" t="s">
        <v>134</v>
      </c>
      <c r="F118" s="32" t="s">
        <v>132</v>
      </c>
      <c r="G118" s="32" t="s">
        <v>133</v>
      </c>
      <c r="H118" s="33"/>
      <c r="I118" s="100" t="s">
        <v>194</v>
      </c>
      <c r="J118" s="102">
        <f>SUM(O118:AC118)</f>
        <v>1530</v>
      </c>
      <c r="K118" s="34"/>
      <c r="L118" s="94">
        <v>46388</v>
      </c>
      <c r="M118" s="94">
        <v>50040</v>
      </c>
      <c r="N118" s="35" t="s">
        <v>50</v>
      </c>
      <c r="O118" s="1"/>
      <c r="P118" s="2"/>
      <c r="Q118" s="2"/>
      <c r="R118" s="2"/>
      <c r="S118" s="2"/>
      <c r="T118" s="3">
        <v>153</v>
      </c>
      <c r="U118" s="3">
        <v>153</v>
      </c>
      <c r="V118" s="3">
        <v>153</v>
      </c>
      <c r="W118" s="3">
        <v>153</v>
      </c>
      <c r="X118" s="3">
        <v>153</v>
      </c>
      <c r="Y118" s="3">
        <v>153</v>
      </c>
      <c r="Z118" s="3">
        <v>153</v>
      </c>
      <c r="AA118" s="3">
        <v>153</v>
      </c>
      <c r="AB118" s="3">
        <v>153</v>
      </c>
      <c r="AC118" s="4">
        <v>153</v>
      </c>
    </row>
    <row r="119" spans="1:29" ht="60" x14ac:dyDescent="0.25">
      <c r="A119" s="166">
        <v>177</v>
      </c>
      <c r="B119" s="29"/>
      <c r="C119" s="58" t="s">
        <v>66</v>
      </c>
      <c r="D119" s="122" t="s">
        <v>162</v>
      </c>
      <c r="E119" s="32" t="s">
        <v>134</v>
      </c>
      <c r="F119" s="32" t="s">
        <v>132</v>
      </c>
      <c r="G119" s="32" t="s">
        <v>133</v>
      </c>
      <c r="H119" s="33"/>
      <c r="I119" s="100" t="s">
        <v>194</v>
      </c>
      <c r="J119" s="102">
        <f t="shared" si="34"/>
        <v>1520</v>
      </c>
      <c r="K119" s="34"/>
      <c r="L119" s="94">
        <v>46388</v>
      </c>
      <c r="M119" s="94">
        <v>50040</v>
      </c>
      <c r="N119" s="35" t="s">
        <v>50</v>
      </c>
      <c r="O119" s="1"/>
      <c r="P119" s="2"/>
      <c r="Q119" s="2"/>
      <c r="R119" s="2"/>
      <c r="S119" s="2"/>
      <c r="T119" s="3">
        <v>152</v>
      </c>
      <c r="U119" s="3">
        <v>152</v>
      </c>
      <c r="V119" s="3">
        <v>152</v>
      </c>
      <c r="W119" s="3">
        <v>152</v>
      </c>
      <c r="X119" s="3">
        <v>152</v>
      </c>
      <c r="Y119" s="3">
        <v>152</v>
      </c>
      <c r="Z119" s="3">
        <v>152</v>
      </c>
      <c r="AA119" s="3">
        <v>152</v>
      </c>
      <c r="AB119" s="3">
        <v>152</v>
      </c>
      <c r="AC119" s="4">
        <v>152</v>
      </c>
    </row>
    <row r="120" spans="1:29" ht="60" x14ac:dyDescent="0.25">
      <c r="A120" s="166">
        <v>178</v>
      </c>
      <c r="B120" s="29"/>
      <c r="C120" s="58" t="s">
        <v>70</v>
      </c>
      <c r="D120" s="122" t="s">
        <v>160</v>
      </c>
      <c r="E120" s="32" t="s">
        <v>134</v>
      </c>
      <c r="F120" s="32" t="s">
        <v>132</v>
      </c>
      <c r="G120" s="32" t="s">
        <v>133</v>
      </c>
      <c r="H120" s="33"/>
      <c r="I120" s="100" t="s">
        <v>194</v>
      </c>
      <c r="J120" s="102">
        <f>SUM(O120:AC120)</f>
        <v>300</v>
      </c>
      <c r="K120" s="34"/>
      <c r="L120" s="94">
        <v>46388</v>
      </c>
      <c r="M120" s="94">
        <v>50040</v>
      </c>
      <c r="N120" s="35" t="s">
        <v>50</v>
      </c>
      <c r="O120" s="1"/>
      <c r="P120" s="2"/>
      <c r="Q120" s="2"/>
      <c r="R120" s="2"/>
      <c r="S120" s="2"/>
      <c r="T120" s="3">
        <v>30</v>
      </c>
      <c r="U120" s="3">
        <v>30</v>
      </c>
      <c r="V120" s="3">
        <v>30</v>
      </c>
      <c r="W120" s="3">
        <v>30</v>
      </c>
      <c r="X120" s="3">
        <v>30</v>
      </c>
      <c r="Y120" s="3">
        <v>30</v>
      </c>
      <c r="Z120" s="3">
        <v>30</v>
      </c>
      <c r="AA120" s="3">
        <v>30</v>
      </c>
      <c r="AB120" s="3">
        <v>30</v>
      </c>
      <c r="AC120" s="4">
        <v>30</v>
      </c>
    </row>
    <row r="121" spans="1:29" ht="60" x14ac:dyDescent="0.25">
      <c r="A121" s="166">
        <v>179</v>
      </c>
      <c r="B121" s="29"/>
      <c r="C121" s="58" t="s">
        <v>70</v>
      </c>
      <c r="D121" s="122" t="s">
        <v>162</v>
      </c>
      <c r="E121" s="32" t="s">
        <v>134</v>
      </c>
      <c r="F121" s="32" t="s">
        <v>132</v>
      </c>
      <c r="G121" s="32" t="s">
        <v>133</v>
      </c>
      <c r="H121" s="33"/>
      <c r="I121" s="100" t="s">
        <v>194</v>
      </c>
      <c r="J121" s="102">
        <f t="shared" ref="J121" si="35">SUM(O121:AC121)</f>
        <v>300</v>
      </c>
      <c r="K121" s="34"/>
      <c r="L121" s="94">
        <v>46388</v>
      </c>
      <c r="M121" s="94">
        <v>50040</v>
      </c>
      <c r="N121" s="35" t="s">
        <v>50</v>
      </c>
      <c r="O121" s="1"/>
      <c r="P121" s="2"/>
      <c r="Q121" s="2"/>
      <c r="R121" s="2"/>
      <c r="S121" s="2"/>
      <c r="T121" s="3">
        <v>30</v>
      </c>
      <c r="U121" s="3">
        <v>30</v>
      </c>
      <c r="V121" s="3">
        <v>30</v>
      </c>
      <c r="W121" s="3">
        <v>30</v>
      </c>
      <c r="X121" s="3">
        <v>30</v>
      </c>
      <c r="Y121" s="3">
        <v>30</v>
      </c>
      <c r="Z121" s="3">
        <v>30</v>
      </c>
      <c r="AA121" s="3">
        <v>30</v>
      </c>
      <c r="AB121" s="3">
        <v>30</v>
      </c>
      <c r="AC121" s="4">
        <v>30</v>
      </c>
    </row>
    <row r="122" spans="1:29" ht="60" x14ac:dyDescent="0.25">
      <c r="A122" s="28">
        <v>196</v>
      </c>
      <c r="B122" s="29"/>
      <c r="C122" s="58" t="s">
        <v>237</v>
      </c>
      <c r="D122" s="122" t="s">
        <v>89</v>
      </c>
      <c r="E122" s="32" t="s">
        <v>131</v>
      </c>
      <c r="F122" s="32" t="s">
        <v>132</v>
      </c>
      <c r="G122" s="32" t="s">
        <v>133</v>
      </c>
      <c r="H122" s="33"/>
      <c r="I122" s="100" t="s">
        <v>194</v>
      </c>
      <c r="J122" s="102">
        <f>SUM(O122:AC122)</f>
        <v>479</v>
      </c>
      <c r="K122" s="34"/>
      <c r="L122" s="94">
        <v>47484</v>
      </c>
      <c r="M122" s="94">
        <v>47848</v>
      </c>
      <c r="N122" s="35" t="s">
        <v>50</v>
      </c>
      <c r="O122" s="1"/>
      <c r="P122" s="2"/>
      <c r="Q122" s="2"/>
      <c r="R122" s="2"/>
      <c r="S122" s="2"/>
      <c r="T122" s="3"/>
      <c r="U122" s="3"/>
      <c r="V122" s="3"/>
      <c r="W122" s="3">
        <v>479</v>
      </c>
      <c r="X122" s="3"/>
      <c r="Y122" s="3"/>
      <c r="Z122" s="3"/>
      <c r="AA122" s="3"/>
      <c r="AB122" s="3"/>
      <c r="AC122" s="4"/>
    </row>
    <row r="123" spans="1:29" ht="60" x14ac:dyDescent="0.25">
      <c r="A123" s="28">
        <v>197</v>
      </c>
      <c r="B123" s="29"/>
      <c r="C123" s="122" t="s">
        <v>262</v>
      </c>
      <c r="D123" s="122" t="s">
        <v>89</v>
      </c>
      <c r="E123" s="32" t="s">
        <v>131</v>
      </c>
      <c r="F123" s="32" t="s">
        <v>132</v>
      </c>
      <c r="G123" s="32" t="s">
        <v>133</v>
      </c>
      <c r="H123" s="33"/>
      <c r="I123" s="100" t="s">
        <v>194</v>
      </c>
      <c r="J123" s="102">
        <f t="shared" ref="J123:J124" si="36">SUM(O123:AC123)</f>
        <v>85</v>
      </c>
      <c r="K123" s="33"/>
      <c r="L123" s="94">
        <v>47484</v>
      </c>
      <c r="M123" s="94">
        <v>47848</v>
      </c>
      <c r="N123" s="35" t="s">
        <v>50</v>
      </c>
      <c r="O123" s="1"/>
      <c r="P123" s="2"/>
      <c r="Q123" s="2"/>
      <c r="R123" s="2"/>
      <c r="S123" s="2"/>
      <c r="T123" s="3"/>
      <c r="U123" s="3"/>
      <c r="V123" s="3"/>
      <c r="W123" s="3">
        <v>85</v>
      </c>
      <c r="X123" s="3"/>
      <c r="Y123" s="3"/>
      <c r="Z123" s="3"/>
      <c r="AA123" s="3"/>
      <c r="AB123" s="3"/>
      <c r="AC123" s="4"/>
    </row>
    <row r="124" spans="1:29" ht="60" x14ac:dyDescent="0.25">
      <c r="A124" s="166">
        <v>198</v>
      </c>
      <c r="B124" s="29"/>
      <c r="C124" s="122" t="s">
        <v>240</v>
      </c>
      <c r="D124" s="122" t="s">
        <v>89</v>
      </c>
      <c r="E124" s="32" t="s">
        <v>131</v>
      </c>
      <c r="F124" s="32" t="s">
        <v>132</v>
      </c>
      <c r="G124" s="32" t="s">
        <v>133</v>
      </c>
      <c r="H124" s="33"/>
      <c r="I124" s="100" t="s">
        <v>194</v>
      </c>
      <c r="J124" s="102">
        <f t="shared" si="36"/>
        <v>160</v>
      </c>
      <c r="K124" s="33"/>
      <c r="L124" s="94">
        <v>47484</v>
      </c>
      <c r="M124" s="94">
        <v>47848</v>
      </c>
      <c r="N124" s="52" t="s">
        <v>50</v>
      </c>
      <c r="O124" s="1"/>
      <c r="P124" s="2"/>
      <c r="Q124" s="2"/>
      <c r="R124" s="2"/>
      <c r="S124" s="2"/>
      <c r="T124" s="3"/>
      <c r="U124" s="3"/>
      <c r="V124" s="3"/>
      <c r="W124" s="3">
        <v>160</v>
      </c>
      <c r="X124" s="3"/>
      <c r="Y124" s="3"/>
      <c r="Z124" s="3"/>
      <c r="AA124" s="3"/>
      <c r="AB124" s="3"/>
      <c r="AC124" s="4"/>
    </row>
    <row r="125" spans="1:29" ht="60" x14ac:dyDescent="0.25">
      <c r="A125" s="166">
        <v>199</v>
      </c>
      <c r="B125" s="29"/>
      <c r="C125" s="58" t="s">
        <v>107</v>
      </c>
      <c r="D125" s="122" t="s">
        <v>185</v>
      </c>
      <c r="E125" s="32" t="s">
        <v>134</v>
      </c>
      <c r="F125" s="32" t="s">
        <v>132</v>
      </c>
      <c r="G125" s="32" t="s">
        <v>133</v>
      </c>
      <c r="H125" s="33"/>
      <c r="I125" s="100" t="s">
        <v>194</v>
      </c>
      <c r="J125" s="102">
        <f t="shared" ref="J125:J140" si="37">SUM(O125:AC125)</f>
        <v>55</v>
      </c>
      <c r="K125" s="34"/>
      <c r="L125" s="94">
        <v>47484</v>
      </c>
      <c r="M125" s="94">
        <v>47848</v>
      </c>
      <c r="N125" s="35" t="s">
        <v>50</v>
      </c>
      <c r="O125" s="1"/>
      <c r="P125" s="2"/>
      <c r="Q125" s="2"/>
      <c r="R125" s="2"/>
      <c r="S125" s="2"/>
      <c r="T125" s="3"/>
      <c r="U125" s="3"/>
      <c r="V125" s="3"/>
      <c r="W125" s="3">
        <v>55</v>
      </c>
      <c r="X125" s="3"/>
      <c r="Y125" s="3"/>
      <c r="Z125" s="3"/>
      <c r="AA125" s="3"/>
      <c r="AB125" s="3"/>
      <c r="AC125" s="4"/>
    </row>
    <row r="126" spans="1:29" ht="60" x14ac:dyDescent="0.25">
      <c r="A126" s="166">
        <v>200</v>
      </c>
      <c r="B126" s="29"/>
      <c r="C126" s="122" t="s">
        <v>238</v>
      </c>
      <c r="D126" s="122" t="s">
        <v>89</v>
      </c>
      <c r="E126" s="32" t="s">
        <v>131</v>
      </c>
      <c r="F126" s="32" t="s">
        <v>132</v>
      </c>
      <c r="G126" s="32" t="s">
        <v>133</v>
      </c>
      <c r="H126" s="33"/>
      <c r="I126" s="100" t="s">
        <v>194</v>
      </c>
      <c r="J126" s="102">
        <f>SUM(O126:AC126)</f>
        <v>85</v>
      </c>
      <c r="K126" s="33"/>
      <c r="L126" s="94">
        <v>47484</v>
      </c>
      <c r="M126" s="94">
        <v>47848</v>
      </c>
      <c r="N126" s="35" t="s">
        <v>50</v>
      </c>
      <c r="O126" s="1"/>
      <c r="P126" s="2"/>
      <c r="Q126" s="2"/>
      <c r="R126" s="2"/>
      <c r="S126" s="2"/>
      <c r="T126" s="3"/>
      <c r="U126" s="3"/>
      <c r="V126" s="3"/>
      <c r="W126" s="3">
        <v>85</v>
      </c>
      <c r="X126" s="3"/>
      <c r="Y126" s="3"/>
      <c r="Z126" s="3"/>
      <c r="AA126" s="3"/>
      <c r="AB126" s="3"/>
      <c r="AC126" s="4"/>
    </row>
    <row r="127" spans="1:29" ht="60" x14ac:dyDescent="0.25">
      <c r="A127" s="166">
        <v>201</v>
      </c>
      <c r="B127" s="29"/>
      <c r="C127" s="122" t="s">
        <v>228</v>
      </c>
      <c r="D127" s="122" t="s">
        <v>89</v>
      </c>
      <c r="E127" s="32" t="s">
        <v>131</v>
      </c>
      <c r="F127" s="32" t="s">
        <v>132</v>
      </c>
      <c r="G127" s="32" t="s">
        <v>133</v>
      </c>
      <c r="H127" s="33"/>
      <c r="I127" s="100" t="s">
        <v>194</v>
      </c>
      <c r="J127" s="102">
        <f t="shared" ref="J127:J128" si="38">SUM(O127:AC127)</f>
        <v>85</v>
      </c>
      <c r="K127" s="33"/>
      <c r="L127" s="94">
        <v>47484</v>
      </c>
      <c r="M127" s="94">
        <v>47848</v>
      </c>
      <c r="N127" s="35" t="s">
        <v>50</v>
      </c>
      <c r="O127" s="1"/>
      <c r="P127" s="2"/>
      <c r="Q127" s="2"/>
      <c r="R127" s="2"/>
      <c r="S127" s="2"/>
      <c r="T127" s="3"/>
      <c r="U127" s="3"/>
      <c r="V127" s="3"/>
      <c r="W127" s="3">
        <v>85</v>
      </c>
      <c r="X127" s="3"/>
      <c r="Y127" s="3"/>
      <c r="Z127" s="3"/>
      <c r="AA127" s="3"/>
      <c r="AB127" s="3"/>
      <c r="AC127" s="4"/>
    </row>
    <row r="128" spans="1:29" ht="60" x14ac:dyDescent="0.25">
      <c r="A128" s="166">
        <v>202</v>
      </c>
      <c r="B128" s="29"/>
      <c r="C128" s="122" t="s">
        <v>239</v>
      </c>
      <c r="D128" s="122" t="s">
        <v>89</v>
      </c>
      <c r="E128" s="32" t="s">
        <v>131</v>
      </c>
      <c r="F128" s="32" t="s">
        <v>132</v>
      </c>
      <c r="G128" s="32" t="s">
        <v>133</v>
      </c>
      <c r="H128" s="33"/>
      <c r="I128" s="100" t="s">
        <v>194</v>
      </c>
      <c r="J128" s="102">
        <f t="shared" si="38"/>
        <v>85</v>
      </c>
      <c r="K128" s="33"/>
      <c r="L128" s="94">
        <v>47484</v>
      </c>
      <c r="M128" s="94">
        <v>47848</v>
      </c>
      <c r="N128" s="35" t="s">
        <v>50</v>
      </c>
      <c r="O128" s="1"/>
      <c r="P128" s="2"/>
      <c r="Q128" s="2"/>
      <c r="R128" s="2"/>
      <c r="S128" s="2"/>
      <c r="T128" s="3"/>
      <c r="U128" s="3"/>
      <c r="V128" s="3"/>
      <c r="W128" s="3">
        <v>85</v>
      </c>
      <c r="X128" s="3"/>
      <c r="Y128" s="3"/>
      <c r="Z128" s="3"/>
      <c r="AA128" s="3"/>
      <c r="AB128" s="3"/>
      <c r="AC128" s="4"/>
    </row>
    <row r="129" spans="1:29" ht="60" x14ac:dyDescent="0.25">
      <c r="A129" s="166">
        <v>203</v>
      </c>
      <c r="B129" s="29"/>
      <c r="C129" s="122" t="s">
        <v>248</v>
      </c>
      <c r="D129" s="122" t="s">
        <v>89</v>
      </c>
      <c r="E129" s="32" t="s">
        <v>131</v>
      </c>
      <c r="F129" s="32" t="s">
        <v>132</v>
      </c>
      <c r="G129" s="32" t="s">
        <v>133</v>
      </c>
      <c r="H129" s="33"/>
      <c r="I129" s="100" t="s">
        <v>194</v>
      </c>
      <c r="J129" s="102">
        <f>SUM(O129:AC129)</f>
        <v>160</v>
      </c>
      <c r="K129" s="33"/>
      <c r="L129" s="94">
        <v>47849</v>
      </c>
      <c r="M129" s="94">
        <v>48213</v>
      </c>
      <c r="N129" s="35" t="s">
        <v>50</v>
      </c>
      <c r="O129" s="1"/>
      <c r="P129" s="2"/>
      <c r="Q129" s="2"/>
      <c r="R129" s="2"/>
      <c r="S129" s="2"/>
      <c r="T129" s="3"/>
      <c r="U129" s="3"/>
      <c r="V129" s="3"/>
      <c r="W129" s="3"/>
      <c r="X129" s="3">
        <v>160</v>
      </c>
      <c r="Y129" s="3"/>
      <c r="Z129" s="3"/>
      <c r="AA129" s="3"/>
      <c r="AB129" s="3"/>
      <c r="AC129" s="4"/>
    </row>
    <row r="130" spans="1:29" ht="60" x14ac:dyDescent="0.25">
      <c r="A130" s="166">
        <v>204</v>
      </c>
      <c r="B130" s="29"/>
      <c r="C130" s="122" t="s">
        <v>249</v>
      </c>
      <c r="D130" s="122" t="s">
        <v>89</v>
      </c>
      <c r="E130" s="32" t="s">
        <v>131</v>
      </c>
      <c r="F130" s="32" t="s">
        <v>132</v>
      </c>
      <c r="G130" s="32" t="s">
        <v>133</v>
      </c>
      <c r="H130" s="33"/>
      <c r="I130" s="100" t="s">
        <v>194</v>
      </c>
      <c r="J130" s="102">
        <f>SUM(O130:AC130)</f>
        <v>85</v>
      </c>
      <c r="K130" s="33"/>
      <c r="L130" s="94">
        <v>47849</v>
      </c>
      <c r="M130" s="94">
        <v>48213</v>
      </c>
      <c r="N130" s="35" t="s">
        <v>50</v>
      </c>
      <c r="O130" s="1"/>
      <c r="P130" s="2"/>
      <c r="Q130" s="2"/>
      <c r="R130" s="2"/>
      <c r="S130" s="2"/>
      <c r="T130" s="3"/>
      <c r="U130" s="3"/>
      <c r="V130" s="3"/>
      <c r="W130" s="3"/>
      <c r="X130" s="3">
        <v>85</v>
      </c>
      <c r="Y130" s="3"/>
      <c r="Z130" s="3"/>
      <c r="AA130" s="3"/>
      <c r="AB130" s="3"/>
      <c r="AC130" s="4"/>
    </row>
    <row r="131" spans="1:29" ht="60" x14ac:dyDescent="0.25">
      <c r="A131" s="166">
        <v>205</v>
      </c>
      <c r="B131" s="29"/>
      <c r="C131" s="122" t="s">
        <v>250</v>
      </c>
      <c r="D131" s="122" t="s">
        <v>89</v>
      </c>
      <c r="E131" s="32" t="s">
        <v>131</v>
      </c>
      <c r="F131" s="32" t="s">
        <v>132</v>
      </c>
      <c r="G131" s="32" t="s">
        <v>133</v>
      </c>
      <c r="H131" s="33"/>
      <c r="I131" s="100" t="s">
        <v>194</v>
      </c>
      <c r="J131" s="102">
        <f>SUM(O131:AC131)</f>
        <v>85</v>
      </c>
      <c r="K131" s="33"/>
      <c r="L131" s="94">
        <v>47849</v>
      </c>
      <c r="M131" s="94">
        <v>48213</v>
      </c>
      <c r="N131" s="35" t="s">
        <v>50</v>
      </c>
      <c r="O131" s="1"/>
      <c r="P131" s="2"/>
      <c r="Q131" s="2"/>
      <c r="R131" s="2"/>
      <c r="S131" s="2"/>
      <c r="T131" s="3"/>
      <c r="U131" s="3"/>
      <c r="V131" s="3"/>
      <c r="W131" s="3"/>
      <c r="X131" s="3">
        <v>85</v>
      </c>
      <c r="Y131" s="3"/>
      <c r="Z131" s="3"/>
      <c r="AA131" s="3"/>
      <c r="AB131" s="3"/>
      <c r="AC131" s="4"/>
    </row>
    <row r="132" spans="1:29" ht="60" x14ac:dyDescent="0.25">
      <c r="A132" s="166">
        <v>206</v>
      </c>
      <c r="B132" s="29"/>
      <c r="C132" s="122" t="s">
        <v>233</v>
      </c>
      <c r="D132" s="122" t="s">
        <v>89</v>
      </c>
      <c r="E132" s="32" t="s">
        <v>131</v>
      </c>
      <c r="F132" s="32" t="s">
        <v>132</v>
      </c>
      <c r="G132" s="32" t="s">
        <v>133</v>
      </c>
      <c r="H132" s="33"/>
      <c r="I132" s="100" t="s">
        <v>194</v>
      </c>
      <c r="J132" s="102">
        <f>SUM(O132:AC132)</f>
        <v>85</v>
      </c>
      <c r="K132" s="33"/>
      <c r="L132" s="94">
        <v>47849</v>
      </c>
      <c r="M132" s="94">
        <v>48213</v>
      </c>
      <c r="N132" s="35" t="s">
        <v>50</v>
      </c>
      <c r="O132" s="1"/>
      <c r="P132" s="2"/>
      <c r="Q132" s="2"/>
      <c r="R132" s="2"/>
      <c r="S132" s="2"/>
      <c r="T132" s="3"/>
      <c r="U132" s="3"/>
      <c r="V132" s="3"/>
      <c r="W132" s="3"/>
      <c r="X132" s="3">
        <v>85</v>
      </c>
      <c r="Y132" s="3"/>
      <c r="Z132" s="3"/>
      <c r="AA132" s="3"/>
      <c r="AB132" s="3"/>
      <c r="AC132" s="4"/>
    </row>
    <row r="133" spans="1:29" ht="60" x14ac:dyDescent="0.25">
      <c r="A133" s="166">
        <v>207</v>
      </c>
      <c r="B133" s="29"/>
      <c r="C133" s="122" t="s">
        <v>251</v>
      </c>
      <c r="D133" s="122" t="s">
        <v>89</v>
      </c>
      <c r="E133" s="32" t="s">
        <v>131</v>
      </c>
      <c r="F133" s="32" t="s">
        <v>132</v>
      </c>
      <c r="G133" s="32" t="s">
        <v>133</v>
      </c>
      <c r="H133" s="33"/>
      <c r="I133" s="100" t="s">
        <v>194</v>
      </c>
      <c r="J133" s="102">
        <f>SUM(O133:AC133)</f>
        <v>85</v>
      </c>
      <c r="K133" s="33"/>
      <c r="L133" s="94">
        <v>47849</v>
      </c>
      <c r="M133" s="94">
        <v>48213</v>
      </c>
      <c r="N133" s="35" t="s">
        <v>50</v>
      </c>
      <c r="O133" s="1"/>
      <c r="P133" s="2"/>
      <c r="Q133" s="2"/>
      <c r="R133" s="2"/>
      <c r="S133" s="2"/>
      <c r="T133" s="3"/>
      <c r="U133" s="3"/>
      <c r="V133" s="3"/>
      <c r="W133" s="3"/>
      <c r="X133" s="3">
        <v>85</v>
      </c>
      <c r="Y133" s="3"/>
      <c r="Z133" s="3"/>
      <c r="AA133" s="3"/>
      <c r="AB133" s="3"/>
      <c r="AC133" s="4"/>
    </row>
    <row r="134" spans="1:29" ht="60" x14ac:dyDescent="0.25">
      <c r="A134" s="166">
        <v>211</v>
      </c>
      <c r="B134" s="29"/>
      <c r="C134" s="122" t="s">
        <v>252</v>
      </c>
      <c r="D134" s="122" t="s">
        <v>89</v>
      </c>
      <c r="E134" s="32" t="s">
        <v>131</v>
      </c>
      <c r="F134" s="32" t="s">
        <v>132</v>
      </c>
      <c r="G134" s="32" t="s">
        <v>133</v>
      </c>
      <c r="H134" s="33"/>
      <c r="I134" s="100" t="s">
        <v>194</v>
      </c>
      <c r="J134" s="102">
        <f t="shared" si="37"/>
        <v>85</v>
      </c>
      <c r="K134" s="34"/>
      <c r="L134" s="94">
        <v>47849</v>
      </c>
      <c r="M134" s="94">
        <v>48213</v>
      </c>
      <c r="N134" s="35" t="s">
        <v>50</v>
      </c>
      <c r="O134" s="1"/>
      <c r="P134" s="2"/>
      <c r="Q134" s="2"/>
      <c r="R134" s="2"/>
      <c r="S134" s="2"/>
      <c r="T134" s="3"/>
      <c r="U134" s="3"/>
      <c r="V134" s="3"/>
      <c r="W134" s="3"/>
      <c r="X134" s="3">
        <v>85</v>
      </c>
      <c r="Y134" s="3"/>
      <c r="Z134" s="3"/>
      <c r="AA134" s="3"/>
      <c r="AB134" s="3"/>
      <c r="AC134" s="4"/>
    </row>
    <row r="135" spans="1:29" ht="60" x14ac:dyDescent="0.25">
      <c r="A135" s="166">
        <v>212</v>
      </c>
      <c r="B135" s="29"/>
      <c r="C135" s="122" t="s">
        <v>263</v>
      </c>
      <c r="D135" s="122" t="s">
        <v>89</v>
      </c>
      <c r="E135" s="32" t="s">
        <v>131</v>
      </c>
      <c r="F135" s="32" t="s">
        <v>132</v>
      </c>
      <c r="G135" s="32" t="s">
        <v>133</v>
      </c>
      <c r="H135" s="33"/>
      <c r="I135" s="100" t="s">
        <v>194</v>
      </c>
      <c r="J135" s="102">
        <f t="shared" si="37"/>
        <v>1066</v>
      </c>
      <c r="K135" s="34"/>
      <c r="L135" s="94">
        <v>47849</v>
      </c>
      <c r="M135" s="94">
        <v>48213</v>
      </c>
      <c r="N135" s="35" t="s">
        <v>50</v>
      </c>
      <c r="O135" s="1"/>
      <c r="P135" s="2"/>
      <c r="Q135" s="2"/>
      <c r="R135" s="2"/>
      <c r="S135" s="2"/>
      <c r="T135" s="3"/>
      <c r="U135" s="3"/>
      <c r="V135" s="3"/>
      <c r="W135" s="3"/>
      <c r="X135" s="3">
        <v>1066</v>
      </c>
      <c r="Y135" s="3"/>
      <c r="Z135" s="3"/>
      <c r="AA135" s="3"/>
      <c r="AB135" s="3"/>
      <c r="AC135" s="4"/>
    </row>
    <row r="136" spans="1:29" ht="60" x14ac:dyDescent="0.25">
      <c r="A136" s="166">
        <v>213</v>
      </c>
      <c r="B136" s="29"/>
      <c r="C136" s="122" t="s">
        <v>264</v>
      </c>
      <c r="D136" s="122" t="s">
        <v>89</v>
      </c>
      <c r="E136" s="32" t="s">
        <v>131</v>
      </c>
      <c r="F136" s="32" t="s">
        <v>132</v>
      </c>
      <c r="G136" s="32" t="s">
        <v>133</v>
      </c>
      <c r="H136" s="33"/>
      <c r="I136" s="100" t="s">
        <v>194</v>
      </c>
      <c r="J136" s="102">
        <f t="shared" si="37"/>
        <v>85</v>
      </c>
      <c r="K136" s="34"/>
      <c r="L136" s="94">
        <v>47849</v>
      </c>
      <c r="M136" s="94">
        <v>48213</v>
      </c>
      <c r="N136" s="35" t="s">
        <v>50</v>
      </c>
      <c r="O136" s="1"/>
      <c r="P136" s="2"/>
      <c r="Q136" s="2"/>
      <c r="R136" s="2"/>
      <c r="S136" s="2"/>
      <c r="T136" s="3"/>
      <c r="U136" s="3"/>
      <c r="V136" s="3"/>
      <c r="W136" s="3"/>
      <c r="X136" s="3">
        <v>85</v>
      </c>
      <c r="Y136" s="3"/>
      <c r="Z136" s="3"/>
      <c r="AA136" s="3"/>
      <c r="AB136" s="3"/>
      <c r="AC136" s="4"/>
    </row>
    <row r="137" spans="1:29" ht="60" x14ac:dyDescent="0.25">
      <c r="A137" s="166">
        <v>214</v>
      </c>
      <c r="B137" s="29"/>
      <c r="C137" s="122" t="s">
        <v>265</v>
      </c>
      <c r="D137" s="122" t="s">
        <v>89</v>
      </c>
      <c r="E137" s="32" t="s">
        <v>131</v>
      </c>
      <c r="F137" s="32" t="s">
        <v>132</v>
      </c>
      <c r="G137" s="32" t="s">
        <v>133</v>
      </c>
      <c r="H137" s="33"/>
      <c r="I137" s="100" t="s">
        <v>194</v>
      </c>
      <c r="J137" s="102">
        <f t="shared" si="37"/>
        <v>85</v>
      </c>
      <c r="K137" s="34"/>
      <c r="L137" s="94">
        <v>47849</v>
      </c>
      <c r="M137" s="94">
        <v>48213</v>
      </c>
      <c r="N137" s="35" t="s">
        <v>50</v>
      </c>
      <c r="O137" s="1"/>
      <c r="P137" s="2"/>
      <c r="Q137" s="2"/>
      <c r="R137" s="2"/>
      <c r="S137" s="2"/>
      <c r="T137" s="3"/>
      <c r="U137" s="3"/>
      <c r="V137" s="3"/>
      <c r="W137" s="3"/>
      <c r="X137" s="3">
        <v>85</v>
      </c>
      <c r="Y137" s="3"/>
      <c r="Z137" s="3"/>
      <c r="AA137" s="3"/>
      <c r="AB137" s="3"/>
      <c r="AC137" s="4"/>
    </row>
    <row r="138" spans="1:29" ht="60" x14ac:dyDescent="0.25">
      <c r="A138" s="166">
        <v>215</v>
      </c>
      <c r="B138" s="29"/>
      <c r="C138" s="58" t="s">
        <v>112</v>
      </c>
      <c r="D138" s="122" t="s">
        <v>185</v>
      </c>
      <c r="E138" s="32" t="s">
        <v>134</v>
      </c>
      <c r="F138" s="32" t="s">
        <v>132</v>
      </c>
      <c r="G138" s="32" t="s">
        <v>133</v>
      </c>
      <c r="H138" s="33"/>
      <c r="I138" s="100" t="s">
        <v>194</v>
      </c>
      <c r="J138" s="102">
        <f t="shared" si="37"/>
        <v>55</v>
      </c>
      <c r="K138" s="34"/>
      <c r="L138" s="94">
        <v>47849</v>
      </c>
      <c r="M138" s="94">
        <v>48213</v>
      </c>
      <c r="N138" s="35" t="s">
        <v>50</v>
      </c>
      <c r="O138" s="1"/>
      <c r="P138" s="2"/>
      <c r="Q138" s="2"/>
      <c r="R138" s="2"/>
      <c r="S138" s="2"/>
      <c r="T138" s="3"/>
      <c r="U138" s="3"/>
      <c r="V138" s="3"/>
      <c r="W138" s="3"/>
      <c r="X138" s="3">
        <v>55</v>
      </c>
      <c r="Y138" s="3"/>
      <c r="Z138" s="3"/>
      <c r="AA138" s="3"/>
      <c r="AB138" s="3"/>
      <c r="AC138" s="4"/>
    </row>
    <row r="139" spans="1:29" ht="60" x14ac:dyDescent="0.25">
      <c r="A139" s="166">
        <v>217</v>
      </c>
      <c r="B139" s="29"/>
      <c r="C139" s="122" t="s">
        <v>261</v>
      </c>
      <c r="D139" s="122" t="s">
        <v>89</v>
      </c>
      <c r="E139" s="32" t="s">
        <v>131</v>
      </c>
      <c r="F139" s="32" t="s">
        <v>132</v>
      </c>
      <c r="G139" s="32" t="s">
        <v>133</v>
      </c>
      <c r="H139" s="33"/>
      <c r="I139" s="100" t="s">
        <v>194</v>
      </c>
      <c r="J139" s="102">
        <f t="shared" si="37"/>
        <v>85</v>
      </c>
      <c r="K139" s="34"/>
      <c r="L139" s="94">
        <v>48214</v>
      </c>
      <c r="M139" s="94">
        <v>48579</v>
      </c>
      <c r="N139" s="35" t="s">
        <v>50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>
        <v>85</v>
      </c>
      <c r="Z139" s="3"/>
      <c r="AA139" s="3"/>
      <c r="AB139" s="3"/>
      <c r="AC139" s="4"/>
    </row>
    <row r="140" spans="1:29" ht="60" x14ac:dyDescent="0.25">
      <c r="A140" s="166">
        <v>218</v>
      </c>
      <c r="B140" s="29"/>
      <c r="C140" s="58" t="s">
        <v>113</v>
      </c>
      <c r="D140" s="122" t="s">
        <v>185</v>
      </c>
      <c r="E140" s="32" t="s">
        <v>134</v>
      </c>
      <c r="F140" s="32" t="s">
        <v>132</v>
      </c>
      <c r="G140" s="32" t="s">
        <v>133</v>
      </c>
      <c r="H140" s="33"/>
      <c r="I140" s="100" t="s">
        <v>194</v>
      </c>
      <c r="J140" s="102">
        <f t="shared" si="37"/>
        <v>110</v>
      </c>
      <c r="K140" s="34"/>
      <c r="L140" s="94">
        <v>48214</v>
      </c>
      <c r="M140" s="94">
        <v>48944</v>
      </c>
      <c r="N140" s="35" t="s">
        <v>50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>
        <v>55</v>
      </c>
      <c r="Z140" s="3">
        <v>55</v>
      </c>
      <c r="AA140" s="3"/>
      <c r="AB140" s="3"/>
      <c r="AC140" s="4"/>
    </row>
    <row r="141" spans="1:29" ht="60" x14ac:dyDescent="0.25">
      <c r="A141" s="166">
        <v>219</v>
      </c>
      <c r="B141" s="29"/>
      <c r="C141" s="122" t="s">
        <v>241</v>
      </c>
      <c r="D141" s="122" t="s">
        <v>89</v>
      </c>
      <c r="E141" s="32" t="s">
        <v>131</v>
      </c>
      <c r="F141" s="32" t="s">
        <v>132</v>
      </c>
      <c r="G141" s="32" t="s">
        <v>133</v>
      </c>
      <c r="H141" s="33"/>
      <c r="I141" s="100" t="s">
        <v>194</v>
      </c>
      <c r="J141" s="102">
        <f t="shared" ref="J141:J147" si="39">SUM(O141:AC141)</f>
        <v>405</v>
      </c>
      <c r="K141" s="33"/>
      <c r="L141" s="94">
        <v>48214</v>
      </c>
      <c r="M141" s="94">
        <v>48579</v>
      </c>
      <c r="N141" s="35" t="s">
        <v>50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>
        <v>405</v>
      </c>
      <c r="Z141" s="3"/>
      <c r="AA141" s="3"/>
      <c r="AB141" s="3"/>
      <c r="AC141" s="4"/>
    </row>
    <row r="142" spans="1:29" ht="60" x14ac:dyDescent="0.25">
      <c r="A142" s="166">
        <v>220</v>
      </c>
      <c r="B142" s="29"/>
      <c r="C142" s="122" t="s">
        <v>253</v>
      </c>
      <c r="D142" s="122" t="s">
        <v>89</v>
      </c>
      <c r="E142" s="32" t="s">
        <v>131</v>
      </c>
      <c r="F142" s="32" t="s">
        <v>132</v>
      </c>
      <c r="G142" s="32" t="s">
        <v>133</v>
      </c>
      <c r="H142" s="33"/>
      <c r="I142" s="100" t="s">
        <v>194</v>
      </c>
      <c r="J142" s="102">
        <f t="shared" si="39"/>
        <v>85</v>
      </c>
      <c r="K142" s="34"/>
      <c r="L142" s="94">
        <v>48214</v>
      </c>
      <c r="M142" s="94">
        <v>48579</v>
      </c>
      <c r="N142" s="35" t="s">
        <v>50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>
        <v>85</v>
      </c>
      <c r="Z142" s="3"/>
      <c r="AA142" s="3"/>
      <c r="AB142" s="3"/>
      <c r="AC142" s="4"/>
    </row>
    <row r="143" spans="1:29" ht="60" x14ac:dyDescent="0.25">
      <c r="A143" s="166">
        <v>221</v>
      </c>
      <c r="B143" s="29"/>
      <c r="C143" s="122" t="s">
        <v>254</v>
      </c>
      <c r="D143" s="122" t="s">
        <v>89</v>
      </c>
      <c r="E143" s="32" t="s">
        <v>131</v>
      </c>
      <c r="F143" s="32" t="s">
        <v>132</v>
      </c>
      <c r="G143" s="32" t="s">
        <v>133</v>
      </c>
      <c r="H143" s="33"/>
      <c r="I143" s="100" t="s">
        <v>194</v>
      </c>
      <c r="J143" s="102">
        <f t="shared" si="39"/>
        <v>1066</v>
      </c>
      <c r="K143" s="34"/>
      <c r="L143" s="94">
        <v>48214</v>
      </c>
      <c r="M143" s="94">
        <v>48579</v>
      </c>
      <c r="N143" s="35" t="s">
        <v>50</v>
      </c>
      <c r="O143" s="1"/>
      <c r="P143" s="2"/>
      <c r="Q143" s="2"/>
      <c r="R143" s="2"/>
      <c r="S143" s="2"/>
      <c r="T143" s="3"/>
      <c r="U143" s="3"/>
      <c r="V143" s="3"/>
      <c r="W143" s="3"/>
      <c r="X143" s="3"/>
      <c r="Y143" s="3">
        <v>1066</v>
      </c>
      <c r="Z143" s="3"/>
      <c r="AA143" s="3"/>
      <c r="AB143" s="3"/>
      <c r="AC143" s="4"/>
    </row>
    <row r="144" spans="1:29" ht="60" x14ac:dyDescent="0.25">
      <c r="A144" s="166">
        <v>222</v>
      </c>
      <c r="B144" s="29"/>
      <c r="C144" s="122" t="s">
        <v>255</v>
      </c>
      <c r="D144" s="122" t="s">
        <v>89</v>
      </c>
      <c r="E144" s="32" t="s">
        <v>131</v>
      </c>
      <c r="F144" s="32" t="s">
        <v>132</v>
      </c>
      <c r="G144" s="32" t="s">
        <v>133</v>
      </c>
      <c r="H144" s="33"/>
      <c r="I144" s="100" t="s">
        <v>194</v>
      </c>
      <c r="J144" s="102">
        <f t="shared" si="39"/>
        <v>160</v>
      </c>
      <c r="K144" s="34"/>
      <c r="L144" s="94">
        <v>48214</v>
      </c>
      <c r="M144" s="94">
        <v>48579</v>
      </c>
      <c r="N144" s="35" t="s">
        <v>50</v>
      </c>
      <c r="O144" s="1"/>
      <c r="P144" s="2"/>
      <c r="Q144" s="2"/>
      <c r="R144" s="2"/>
      <c r="S144" s="2"/>
      <c r="T144" s="3"/>
      <c r="U144" s="3"/>
      <c r="V144" s="3"/>
      <c r="W144" s="3"/>
      <c r="X144" s="3"/>
      <c r="Y144" s="3">
        <v>160</v>
      </c>
      <c r="Z144" s="3"/>
      <c r="AA144" s="3"/>
      <c r="AB144" s="3"/>
      <c r="AC144" s="4"/>
    </row>
    <row r="145" spans="1:29" ht="60" x14ac:dyDescent="0.25">
      <c r="A145" s="166">
        <v>223</v>
      </c>
      <c r="B145" s="29"/>
      <c r="C145" s="122" t="s">
        <v>256</v>
      </c>
      <c r="D145" s="122" t="s">
        <v>89</v>
      </c>
      <c r="E145" s="32" t="s">
        <v>131</v>
      </c>
      <c r="F145" s="32" t="s">
        <v>132</v>
      </c>
      <c r="G145" s="32" t="s">
        <v>133</v>
      </c>
      <c r="H145" s="33"/>
      <c r="I145" s="100" t="s">
        <v>194</v>
      </c>
      <c r="J145" s="102">
        <f t="shared" si="39"/>
        <v>85</v>
      </c>
      <c r="K145" s="34"/>
      <c r="L145" s="94">
        <v>48214</v>
      </c>
      <c r="M145" s="94">
        <v>48579</v>
      </c>
      <c r="N145" s="35" t="s">
        <v>50</v>
      </c>
      <c r="O145" s="1"/>
      <c r="P145" s="2"/>
      <c r="Q145" s="2"/>
      <c r="R145" s="2"/>
      <c r="S145" s="2"/>
      <c r="T145" s="3"/>
      <c r="U145" s="3"/>
      <c r="V145" s="3"/>
      <c r="W145" s="3"/>
      <c r="X145" s="3"/>
      <c r="Y145" s="3">
        <v>85</v>
      </c>
      <c r="Z145" s="3"/>
      <c r="AA145" s="3"/>
      <c r="AB145" s="3"/>
      <c r="AC145" s="4"/>
    </row>
    <row r="146" spans="1:29" ht="60" x14ac:dyDescent="0.25">
      <c r="A146" s="166">
        <v>224</v>
      </c>
      <c r="B146" s="29"/>
      <c r="C146" s="122" t="s">
        <v>257</v>
      </c>
      <c r="D146" s="122" t="s">
        <v>89</v>
      </c>
      <c r="E146" s="32" t="s">
        <v>131</v>
      </c>
      <c r="F146" s="32" t="s">
        <v>132</v>
      </c>
      <c r="G146" s="32" t="s">
        <v>133</v>
      </c>
      <c r="H146" s="33"/>
      <c r="I146" s="100" t="s">
        <v>194</v>
      </c>
      <c r="J146" s="102">
        <f t="shared" si="39"/>
        <v>85</v>
      </c>
      <c r="K146" s="34"/>
      <c r="L146" s="94">
        <v>48214</v>
      </c>
      <c r="M146" s="94">
        <v>48579</v>
      </c>
      <c r="N146" s="35" t="s">
        <v>50</v>
      </c>
      <c r="O146" s="1"/>
      <c r="P146" s="2"/>
      <c r="Q146" s="2"/>
      <c r="R146" s="2"/>
      <c r="S146" s="2"/>
      <c r="T146" s="3"/>
      <c r="U146" s="3"/>
      <c r="V146" s="3"/>
      <c r="W146" s="3"/>
      <c r="X146" s="3"/>
      <c r="Y146" s="3">
        <v>85</v>
      </c>
      <c r="Z146" s="3"/>
      <c r="AA146" s="3"/>
      <c r="AB146" s="3"/>
      <c r="AC146" s="4"/>
    </row>
    <row r="147" spans="1:29" ht="60" x14ac:dyDescent="0.25">
      <c r="A147" s="166">
        <v>225</v>
      </c>
      <c r="B147" s="29"/>
      <c r="C147" s="122" t="s">
        <v>258</v>
      </c>
      <c r="D147" s="122" t="s">
        <v>89</v>
      </c>
      <c r="E147" s="32" t="s">
        <v>131</v>
      </c>
      <c r="F147" s="32" t="s">
        <v>132</v>
      </c>
      <c r="G147" s="32" t="s">
        <v>133</v>
      </c>
      <c r="H147" s="33"/>
      <c r="I147" s="100" t="s">
        <v>194</v>
      </c>
      <c r="J147" s="102">
        <f t="shared" si="39"/>
        <v>85</v>
      </c>
      <c r="K147" s="34"/>
      <c r="L147" s="94">
        <v>48214</v>
      </c>
      <c r="M147" s="94">
        <v>48579</v>
      </c>
      <c r="N147" s="35" t="s">
        <v>50</v>
      </c>
      <c r="O147" s="1"/>
      <c r="P147" s="2"/>
      <c r="Q147" s="2"/>
      <c r="R147" s="2"/>
      <c r="S147" s="2"/>
      <c r="T147" s="3"/>
      <c r="U147" s="3"/>
      <c r="V147" s="3"/>
      <c r="W147" s="3"/>
      <c r="X147" s="3"/>
      <c r="Y147" s="3">
        <v>85</v>
      </c>
      <c r="Z147" s="3"/>
      <c r="AA147" s="3"/>
      <c r="AB147" s="3"/>
      <c r="AC147" s="4"/>
    </row>
    <row r="148" spans="1:29" ht="60" x14ac:dyDescent="0.25">
      <c r="A148" s="166">
        <v>227</v>
      </c>
      <c r="B148" s="29"/>
      <c r="C148" s="122" t="s">
        <v>230</v>
      </c>
      <c r="D148" s="122" t="s">
        <v>89</v>
      </c>
      <c r="E148" s="32" t="s">
        <v>131</v>
      </c>
      <c r="F148" s="32" t="s">
        <v>132</v>
      </c>
      <c r="G148" s="32" t="s">
        <v>133</v>
      </c>
      <c r="H148" s="33"/>
      <c r="I148" s="100" t="s">
        <v>194</v>
      </c>
      <c r="J148" s="102">
        <f t="shared" ref="J148:J156" si="40">SUM(O148:AC148)</f>
        <v>341</v>
      </c>
      <c r="K148" s="33"/>
      <c r="L148" s="94">
        <v>48580</v>
      </c>
      <c r="M148" s="94">
        <v>48944</v>
      </c>
      <c r="N148" s="35" t="s">
        <v>50</v>
      </c>
      <c r="O148" s="1"/>
      <c r="P148" s="2"/>
      <c r="Q148" s="2"/>
      <c r="R148" s="2"/>
      <c r="S148" s="2"/>
      <c r="T148" s="3"/>
      <c r="U148" s="3"/>
      <c r="V148" s="3"/>
      <c r="W148" s="3"/>
      <c r="X148" s="3"/>
      <c r="Y148" s="3"/>
      <c r="Z148" s="3">
        <v>341</v>
      </c>
      <c r="AA148" s="3"/>
      <c r="AB148" s="3"/>
      <c r="AC148" s="4"/>
    </row>
    <row r="149" spans="1:29" ht="60" x14ac:dyDescent="0.25">
      <c r="A149" s="166">
        <v>228</v>
      </c>
      <c r="B149" s="29"/>
      <c r="C149" s="58" t="s">
        <v>245</v>
      </c>
      <c r="D149" s="122" t="s">
        <v>89</v>
      </c>
      <c r="E149" s="32" t="s">
        <v>131</v>
      </c>
      <c r="F149" s="32" t="s">
        <v>132</v>
      </c>
      <c r="G149" s="32" t="s">
        <v>133</v>
      </c>
      <c r="H149" s="33"/>
      <c r="I149" s="100" t="s">
        <v>194</v>
      </c>
      <c r="J149" s="102">
        <f t="shared" si="40"/>
        <v>160</v>
      </c>
      <c r="K149" s="34"/>
      <c r="L149" s="94">
        <v>48580</v>
      </c>
      <c r="M149" s="94">
        <v>48944</v>
      </c>
      <c r="N149" s="35" t="s">
        <v>50</v>
      </c>
      <c r="O149" s="1"/>
      <c r="P149" s="2"/>
      <c r="Q149" s="2"/>
      <c r="R149" s="2"/>
      <c r="S149" s="2"/>
      <c r="T149" s="3"/>
      <c r="U149" s="3"/>
      <c r="V149" s="3"/>
      <c r="W149" s="3"/>
      <c r="X149" s="3"/>
      <c r="Y149" s="3"/>
      <c r="Z149" s="3">
        <v>160</v>
      </c>
      <c r="AA149" s="3"/>
      <c r="AB149" s="3"/>
      <c r="AC149" s="4"/>
    </row>
    <row r="150" spans="1:29" ht="60" x14ac:dyDescent="0.25">
      <c r="A150" s="166">
        <v>229</v>
      </c>
      <c r="B150" s="29"/>
      <c r="C150" s="58" t="s">
        <v>246</v>
      </c>
      <c r="D150" s="122" t="s">
        <v>89</v>
      </c>
      <c r="E150" s="32" t="s">
        <v>131</v>
      </c>
      <c r="F150" s="32" t="s">
        <v>132</v>
      </c>
      <c r="G150" s="32" t="s">
        <v>133</v>
      </c>
      <c r="H150" s="33"/>
      <c r="I150" s="100" t="s">
        <v>194</v>
      </c>
      <c r="J150" s="102">
        <f t="shared" si="40"/>
        <v>160</v>
      </c>
      <c r="K150" s="34"/>
      <c r="L150" s="94">
        <v>48580</v>
      </c>
      <c r="M150" s="94">
        <v>48944</v>
      </c>
      <c r="N150" s="35" t="s">
        <v>50</v>
      </c>
      <c r="O150" s="1"/>
      <c r="P150" s="2"/>
      <c r="Q150" s="2"/>
      <c r="R150" s="2"/>
      <c r="S150" s="2"/>
      <c r="T150" s="3"/>
      <c r="U150" s="3"/>
      <c r="V150" s="3"/>
      <c r="W150" s="3"/>
      <c r="X150" s="3"/>
      <c r="Y150" s="3"/>
      <c r="Z150" s="3">
        <v>160</v>
      </c>
      <c r="AA150" s="3"/>
      <c r="AB150" s="3"/>
      <c r="AC150" s="4"/>
    </row>
    <row r="151" spans="1:29" ht="60" x14ac:dyDescent="0.25">
      <c r="A151" s="166">
        <v>230</v>
      </c>
      <c r="B151" s="29"/>
      <c r="C151" s="58" t="s">
        <v>229</v>
      </c>
      <c r="D151" s="122" t="s">
        <v>89</v>
      </c>
      <c r="E151" s="32" t="s">
        <v>131</v>
      </c>
      <c r="F151" s="32" t="s">
        <v>132</v>
      </c>
      <c r="G151" s="32" t="s">
        <v>133</v>
      </c>
      <c r="H151" s="33"/>
      <c r="I151" s="100" t="s">
        <v>194</v>
      </c>
      <c r="J151" s="102">
        <f t="shared" si="40"/>
        <v>160</v>
      </c>
      <c r="K151" s="34"/>
      <c r="L151" s="94">
        <v>48580</v>
      </c>
      <c r="M151" s="94">
        <v>48944</v>
      </c>
      <c r="N151" s="35" t="s">
        <v>50</v>
      </c>
      <c r="O151" s="1"/>
      <c r="P151" s="2"/>
      <c r="Q151" s="2"/>
      <c r="R151" s="2"/>
      <c r="S151" s="2"/>
      <c r="T151" s="3"/>
      <c r="U151" s="3"/>
      <c r="V151" s="3"/>
      <c r="W151" s="3"/>
      <c r="X151" s="3"/>
      <c r="Y151" s="3"/>
      <c r="Z151" s="3">
        <v>160</v>
      </c>
      <c r="AA151" s="3"/>
      <c r="AB151" s="3"/>
      <c r="AC151" s="4"/>
    </row>
    <row r="152" spans="1:29" ht="60" x14ac:dyDescent="0.25">
      <c r="A152" s="166">
        <v>231</v>
      </c>
      <c r="B152" s="29"/>
      <c r="C152" s="122" t="s">
        <v>259</v>
      </c>
      <c r="D152" s="122" t="s">
        <v>89</v>
      </c>
      <c r="E152" s="32" t="s">
        <v>131</v>
      </c>
      <c r="F152" s="32" t="s">
        <v>132</v>
      </c>
      <c r="G152" s="32" t="s">
        <v>133</v>
      </c>
      <c r="H152" s="33"/>
      <c r="I152" s="100" t="s">
        <v>194</v>
      </c>
      <c r="J152" s="102">
        <f t="shared" si="40"/>
        <v>85</v>
      </c>
      <c r="K152" s="34"/>
      <c r="L152" s="94">
        <v>48580</v>
      </c>
      <c r="M152" s="94">
        <v>48944</v>
      </c>
      <c r="N152" s="35" t="s">
        <v>50</v>
      </c>
      <c r="O152" s="1"/>
      <c r="P152" s="2"/>
      <c r="Q152" s="2"/>
      <c r="R152" s="2"/>
      <c r="S152" s="2"/>
      <c r="T152" s="3"/>
      <c r="U152" s="3"/>
      <c r="V152" s="3"/>
      <c r="W152" s="3"/>
      <c r="X152" s="3"/>
      <c r="Y152" s="3"/>
      <c r="Z152" s="3">
        <v>85</v>
      </c>
      <c r="AA152" s="3"/>
      <c r="AB152" s="3"/>
      <c r="AC152" s="4"/>
    </row>
    <row r="153" spans="1:29" ht="60" x14ac:dyDescent="0.25">
      <c r="A153" s="166">
        <v>232</v>
      </c>
      <c r="B153" s="29"/>
      <c r="C153" s="122" t="s">
        <v>260</v>
      </c>
      <c r="D153" s="122" t="s">
        <v>89</v>
      </c>
      <c r="E153" s="32" t="s">
        <v>131</v>
      </c>
      <c r="F153" s="32" t="s">
        <v>132</v>
      </c>
      <c r="G153" s="32" t="s">
        <v>133</v>
      </c>
      <c r="H153" s="33"/>
      <c r="I153" s="100" t="s">
        <v>194</v>
      </c>
      <c r="J153" s="102">
        <f t="shared" si="40"/>
        <v>85</v>
      </c>
      <c r="K153" s="34"/>
      <c r="L153" s="94">
        <v>48580</v>
      </c>
      <c r="M153" s="94">
        <v>48944</v>
      </c>
      <c r="N153" s="35" t="s">
        <v>50</v>
      </c>
      <c r="O153" s="1"/>
      <c r="P153" s="2"/>
      <c r="Q153" s="2"/>
      <c r="R153" s="2"/>
      <c r="S153" s="2"/>
      <c r="T153" s="3"/>
      <c r="U153" s="3"/>
      <c r="V153" s="3"/>
      <c r="W153" s="3"/>
      <c r="X153" s="3"/>
      <c r="Y153" s="3"/>
      <c r="Z153" s="3">
        <v>85</v>
      </c>
      <c r="AA153" s="3"/>
      <c r="AB153" s="3"/>
      <c r="AC153" s="4"/>
    </row>
    <row r="154" spans="1:29" ht="60" x14ac:dyDescent="0.25">
      <c r="A154" s="166">
        <v>233</v>
      </c>
      <c r="B154" s="29"/>
      <c r="C154" s="122" t="s">
        <v>234</v>
      </c>
      <c r="D154" s="122" t="s">
        <v>89</v>
      </c>
      <c r="E154" s="32" t="s">
        <v>131</v>
      </c>
      <c r="F154" s="32" t="s">
        <v>132</v>
      </c>
      <c r="G154" s="32" t="s">
        <v>133</v>
      </c>
      <c r="H154" s="33"/>
      <c r="I154" s="100" t="s">
        <v>194</v>
      </c>
      <c r="J154" s="102">
        <f t="shared" si="40"/>
        <v>85</v>
      </c>
      <c r="K154" s="34"/>
      <c r="L154" s="94">
        <v>48580</v>
      </c>
      <c r="M154" s="94">
        <v>48944</v>
      </c>
      <c r="N154" s="35" t="s">
        <v>50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/>
      <c r="Z154" s="3">
        <v>85</v>
      </c>
      <c r="AA154" s="3"/>
      <c r="AB154" s="3"/>
      <c r="AC154" s="4"/>
    </row>
    <row r="155" spans="1:29" ht="60" x14ac:dyDescent="0.25">
      <c r="A155" s="166">
        <v>234</v>
      </c>
      <c r="B155" s="29"/>
      <c r="C155" s="122" t="s">
        <v>235</v>
      </c>
      <c r="D155" s="122" t="s">
        <v>89</v>
      </c>
      <c r="E155" s="32" t="s">
        <v>131</v>
      </c>
      <c r="F155" s="32" t="s">
        <v>132</v>
      </c>
      <c r="G155" s="32" t="s">
        <v>133</v>
      </c>
      <c r="H155" s="33"/>
      <c r="I155" s="100" t="s">
        <v>194</v>
      </c>
      <c r="J155" s="102">
        <f t="shared" si="40"/>
        <v>85</v>
      </c>
      <c r="K155" s="34"/>
      <c r="L155" s="94">
        <v>48580</v>
      </c>
      <c r="M155" s="94">
        <v>48944</v>
      </c>
      <c r="N155" s="35" t="s">
        <v>50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/>
      <c r="Z155" s="3">
        <v>85</v>
      </c>
      <c r="AA155" s="3"/>
      <c r="AB155" s="3"/>
      <c r="AC155" s="4"/>
    </row>
    <row r="156" spans="1:29" ht="60" x14ac:dyDescent="0.25">
      <c r="A156" s="166">
        <v>235</v>
      </c>
      <c r="B156" s="29"/>
      <c r="C156" s="122" t="s">
        <v>236</v>
      </c>
      <c r="D156" s="122" t="s">
        <v>89</v>
      </c>
      <c r="E156" s="32" t="s">
        <v>131</v>
      </c>
      <c r="F156" s="32" t="s">
        <v>132</v>
      </c>
      <c r="G156" s="32" t="s">
        <v>133</v>
      </c>
      <c r="H156" s="33"/>
      <c r="I156" s="100" t="s">
        <v>194</v>
      </c>
      <c r="J156" s="102">
        <f t="shared" si="40"/>
        <v>85</v>
      </c>
      <c r="K156" s="34"/>
      <c r="L156" s="94">
        <v>48580</v>
      </c>
      <c r="M156" s="94">
        <v>48944</v>
      </c>
      <c r="N156" s="35" t="s">
        <v>50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/>
      <c r="Z156" s="3">
        <v>85</v>
      </c>
      <c r="AA156" s="3"/>
      <c r="AB156" s="3"/>
      <c r="AC156" s="4"/>
    </row>
    <row r="157" spans="1:29" x14ac:dyDescent="0.25">
      <c r="A157" s="98"/>
      <c r="B157" s="46" t="s">
        <v>3</v>
      </c>
      <c r="C157" s="71"/>
      <c r="D157" s="171"/>
      <c r="E157" s="71"/>
      <c r="F157" s="71"/>
      <c r="G157" s="71"/>
      <c r="H157" s="47"/>
      <c r="I157" s="99"/>
      <c r="J157" s="110"/>
      <c r="K157" s="112"/>
      <c r="L157" s="97"/>
      <c r="M157" s="97"/>
      <c r="N157" s="112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8"/>
    </row>
    <row r="158" spans="1:29" ht="60" x14ac:dyDescent="0.25">
      <c r="A158" s="166">
        <v>20</v>
      </c>
      <c r="B158" s="29"/>
      <c r="C158" s="58" t="s">
        <v>69</v>
      </c>
      <c r="D158" s="161" t="s">
        <v>274</v>
      </c>
      <c r="E158" s="60" t="s">
        <v>135</v>
      </c>
      <c r="F158" s="60" t="s">
        <v>136</v>
      </c>
      <c r="G158" s="60" t="s">
        <v>137</v>
      </c>
      <c r="H158" s="33"/>
      <c r="I158" s="100" t="s">
        <v>194</v>
      </c>
      <c r="J158" s="102">
        <f>SUM(O158:AC158)</f>
        <v>48</v>
      </c>
      <c r="K158" s="33"/>
      <c r="L158" s="94">
        <v>44562</v>
      </c>
      <c r="M158" s="94">
        <v>44926</v>
      </c>
      <c r="N158" s="52" t="s">
        <v>49</v>
      </c>
      <c r="O158" s="20">
        <v>48</v>
      </c>
      <c r="P158" s="2"/>
      <c r="Q158" s="2"/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</row>
    <row r="159" spans="1:29" ht="60" x14ac:dyDescent="0.25">
      <c r="A159" s="166">
        <v>86</v>
      </c>
      <c r="B159" s="29"/>
      <c r="C159" s="58" t="s">
        <v>105</v>
      </c>
      <c r="D159" s="161" t="s">
        <v>227</v>
      </c>
      <c r="E159" s="60" t="s">
        <v>135</v>
      </c>
      <c r="F159" s="60" t="s">
        <v>136</v>
      </c>
      <c r="G159" s="60" t="s">
        <v>137</v>
      </c>
      <c r="H159" s="33"/>
      <c r="I159" s="100" t="s">
        <v>194</v>
      </c>
      <c r="J159" s="102">
        <f>SUM(O159:AC159)</f>
        <v>229</v>
      </c>
      <c r="K159" s="33"/>
      <c r="L159" s="94">
        <v>44927</v>
      </c>
      <c r="M159" s="94">
        <v>45291</v>
      </c>
      <c r="N159" s="52" t="s">
        <v>74</v>
      </c>
      <c r="O159" s="20"/>
      <c r="P159" s="2">
        <v>229</v>
      </c>
      <c r="Q159" s="2"/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</row>
    <row r="160" spans="1:29" ht="60" x14ac:dyDescent="0.25">
      <c r="A160" s="166">
        <v>90</v>
      </c>
      <c r="B160" s="29"/>
      <c r="C160" s="122" t="s">
        <v>225</v>
      </c>
      <c r="D160" s="161" t="s">
        <v>231</v>
      </c>
      <c r="E160" s="60" t="s">
        <v>135</v>
      </c>
      <c r="F160" s="60" t="s">
        <v>136</v>
      </c>
      <c r="G160" s="60" t="s">
        <v>137</v>
      </c>
      <c r="H160" s="33"/>
      <c r="I160" s="100" t="s">
        <v>194</v>
      </c>
      <c r="J160" s="102">
        <f t="shared" ref="J160" si="41">SUM(O160:AC160)</f>
        <v>821</v>
      </c>
      <c r="K160" s="34"/>
      <c r="L160" s="94">
        <v>44927</v>
      </c>
      <c r="M160" s="94">
        <v>45291</v>
      </c>
      <c r="N160" s="52" t="s">
        <v>74</v>
      </c>
      <c r="O160" s="20"/>
      <c r="P160" s="2">
        <v>821</v>
      </c>
      <c r="Q160" s="2"/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</row>
    <row r="161" spans="1:29" ht="60" x14ac:dyDescent="0.25">
      <c r="A161" s="166">
        <v>91</v>
      </c>
      <c r="B161" s="29"/>
      <c r="C161" s="122" t="s">
        <v>215</v>
      </c>
      <c r="D161" s="161" t="s">
        <v>227</v>
      </c>
      <c r="E161" s="60" t="s">
        <v>135</v>
      </c>
      <c r="F161" s="60" t="s">
        <v>136</v>
      </c>
      <c r="G161" s="60" t="s">
        <v>137</v>
      </c>
      <c r="H161" s="33"/>
      <c r="I161" s="100" t="s">
        <v>194</v>
      </c>
      <c r="J161" s="102">
        <f t="shared" ref="J161" si="42">SUM(O161:AC161)</f>
        <v>229</v>
      </c>
      <c r="K161" s="34"/>
      <c r="L161" s="94">
        <v>44927</v>
      </c>
      <c r="M161" s="94">
        <v>45291</v>
      </c>
      <c r="N161" s="52" t="s">
        <v>74</v>
      </c>
      <c r="O161" s="20"/>
      <c r="P161" s="2">
        <v>229</v>
      </c>
      <c r="Q161" s="2"/>
      <c r="R161" s="2"/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</row>
    <row r="162" spans="1:29" ht="75" x14ac:dyDescent="0.25">
      <c r="A162" s="166">
        <v>92</v>
      </c>
      <c r="B162" s="29"/>
      <c r="C162" s="122" t="s">
        <v>216</v>
      </c>
      <c r="D162" s="161" t="s">
        <v>202</v>
      </c>
      <c r="E162" s="60" t="s">
        <v>135</v>
      </c>
      <c r="F162" s="60" t="s">
        <v>136</v>
      </c>
      <c r="G162" s="60" t="s">
        <v>137</v>
      </c>
      <c r="H162" s="33"/>
      <c r="I162" s="100" t="s">
        <v>194</v>
      </c>
      <c r="J162" s="102">
        <f t="shared" ref="J162:J169" si="43">SUM(O162:AC162)</f>
        <v>448</v>
      </c>
      <c r="K162" s="34"/>
      <c r="L162" s="94">
        <v>44927</v>
      </c>
      <c r="M162" s="94">
        <v>45291</v>
      </c>
      <c r="N162" s="52" t="s">
        <v>74</v>
      </c>
      <c r="O162" s="20"/>
      <c r="P162" s="2">
        <v>448</v>
      </c>
      <c r="Q162" s="2"/>
      <c r="R162" s="2"/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</row>
    <row r="163" spans="1:29" ht="60" x14ac:dyDescent="0.25">
      <c r="A163" s="166">
        <v>93</v>
      </c>
      <c r="B163" s="29"/>
      <c r="C163" s="58" t="s">
        <v>67</v>
      </c>
      <c r="D163" s="161" t="s">
        <v>203</v>
      </c>
      <c r="E163" s="60" t="s">
        <v>135</v>
      </c>
      <c r="F163" s="60" t="s">
        <v>136</v>
      </c>
      <c r="G163" s="60" t="s">
        <v>137</v>
      </c>
      <c r="H163" s="33"/>
      <c r="I163" s="100" t="s">
        <v>194</v>
      </c>
      <c r="J163" s="102">
        <f t="shared" ref="J163:J168" si="44">SUM(O163:AC163)</f>
        <v>124</v>
      </c>
      <c r="K163" s="34"/>
      <c r="L163" s="94">
        <v>44927</v>
      </c>
      <c r="M163" s="94">
        <v>46387</v>
      </c>
      <c r="N163" s="52" t="s">
        <v>74</v>
      </c>
      <c r="O163" s="1"/>
      <c r="P163" s="2">
        <v>31</v>
      </c>
      <c r="Q163" s="2">
        <v>31</v>
      </c>
      <c r="R163" s="2">
        <v>31</v>
      </c>
      <c r="S163" s="2">
        <v>31</v>
      </c>
      <c r="T163" s="3"/>
      <c r="U163" s="3"/>
      <c r="V163" s="3"/>
      <c r="W163" s="3"/>
      <c r="X163" s="3"/>
      <c r="Y163" s="3"/>
      <c r="Z163" s="3"/>
      <c r="AA163" s="3"/>
      <c r="AB163" s="3"/>
      <c r="AC163" s="4"/>
    </row>
    <row r="164" spans="1:29" ht="60" x14ac:dyDescent="0.25">
      <c r="A164" s="166">
        <v>94</v>
      </c>
      <c r="B164" s="29"/>
      <c r="C164" s="58" t="s">
        <v>68</v>
      </c>
      <c r="D164" s="161" t="s">
        <v>203</v>
      </c>
      <c r="E164" s="60" t="s">
        <v>135</v>
      </c>
      <c r="F164" s="60" t="s">
        <v>136</v>
      </c>
      <c r="G164" s="60" t="s">
        <v>137</v>
      </c>
      <c r="H164" s="33"/>
      <c r="I164" s="100" t="s">
        <v>194</v>
      </c>
      <c r="J164" s="102">
        <f t="shared" si="44"/>
        <v>284</v>
      </c>
      <c r="K164" s="34"/>
      <c r="L164" s="94">
        <v>44927</v>
      </c>
      <c r="M164" s="94">
        <v>46387</v>
      </c>
      <c r="N164" s="52" t="s">
        <v>74</v>
      </c>
      <c r="O164" s="1"/>
      <c r="P164" s="2">
        <v>71</v>
      </c>
      <c r="Q164" s="2">
        <v>71</v>
      </c>
      <c r="R164" s="2">
        <v>71</v>
      </c>
      <c r="S164" s="2">
        <v>71</v>
      </c>
      <c r="T164" s="3"/>
      <c r="U164" s="3"/>
      <c r="V164" s="3"/>
      <c r="W164" s="3"/>
      <c r="X164" s="3"/>
      <c r="Y164" s="3"/>
      <c r="Z164" s="3"/>
      <c r="AA164" s="3"/>
      <c r="AB164" s="3"/>
      <c r="AC164" s="24"/>
    </row>
    <row r="165" spans="1:29" ht="60" x14ac:dyDescent="0.25">
      <c r="A165" s="166">
        <v>95</v>
      </c>
      <c r="B165" s="29"/>
      <c r="C165" s="58" t="s">
        <v>69</v>
      </c>
      <c r="D165" s="161" t="s">
        <v>203</v>
      </c>
      <c r="E165" s="60" t="s">
        <v>135</v>
      </c>
      <c r="F165" s="60" t="s">
        <v>136</v>
      </c>
      <c r="G165" s="60" t="s">
        <v>137</v>
      </c>
      <c r="H165" s="33"/>
      <c r="I165" s="100" t="s">
        <v>194</v>
      </c>
      <c r="J165" s="102">
        <f t="shared" si="44"/>
        <v>248</v>
      </c>
      <c r="K165" s="34"/>
      <c r="L165" s="94">
        <v>44927</v>
      </c>
      <c r="M165" s="94">
        <v>46387</v>
      </c>
      <c r="N165" s="52" t="s">
        <v>74</v>
      </c>
      <c r="O165" s="1"/>
      <c r="P165" s="2">
        <v>62</v>
      </c>
      <c r="Q165" s="2">
        <v>62</v>
      </c>
      <c r="R165" s="2">
        <v>62</v>
      </c>
      <c r="S165" s="2">
        <v>62</v>
      </c>
      <c r="T165" s="3"/>
      <c r="U165" s="3"/>
      <c r="V165" s="3"/>
      <c r="W165" s="3"/>
      <c r="X165" s="3"/>
      <c r="Y165" s="3"/>
      <c r="Z165" s="3"/>
      <c r="AA165" s="3"/>
      <c r="AB165" s="3"/>
      <c r="AC165" s="23"/>
    </row>
    <row r="166" spans="1:29" ht="60" x14ac:dyDescent="0.25">
      <c r="A166" s="166">
        <v>96</v>
      </c>
      <c r="B166" s="29"/>
      <c r="C166" s="58" t="s">
        <v>66</v>
      </c>
      <c r="D166" s="161" t="s">
        <v>203</v>
      </c>
      <c r="E166" s="60" t="s">
        <v>135</v>
      </c>
      <c r="F166" s="60" t="s">
        <v>136</v>
      </c>
      <c r="G166" s="60" t="s">
        <v>137</v>
      </c>
      <c r="H166" s="33"/>
      <c r="I166" s="100" t="s">
        <v>194</v>
      </c>
      <c r="J166" s="102">
        <f t="shared" si="44"/>
        <v>592</v>
      </c>
      <c r="K166" s="34"/>
      <c r="L166" s="94">
        <v>44927</v>
      </c>
      <c r="M166" s="94">
        <v>46387</v>
      </c>
      <c r="N166" s="52" t="s">
        <v>74</v>
      </c>
      <c r="O166" s="1"/>
      <c r="P166" s="2">
        <v>148</v>
      </c>
      <c r="Q166" s="2">
        <v>148</v>
      </c>
      <c r="R166" s="2">
        <v>148</v>
      </c>
      <c r="S166" s="2">
        <v>148</v>
      </c>
      <c r="T166" s="3"/>
      <c r="U166" s="3"/>
      <c r="V166" s="3"/>
      <c r="W166" s="3"/>
      <c r="X166" s="3"/>
      <c r="Y166" s="3"/>
      <c r="Z166" s="3"/>
      <c r="AA166" s="3"/>
      <c r="AB166" s="3"/>
      <c r="AC166" s="4"/>
    </row>
    <row r="167" spans="1:29" ht="60" x14ac:dyDescent="0.25">
      <c r="A167" s="166">
        <v>97</v>
      </c>
      <c r="B167" s="29"/>
      <c r="C167" s="58" t="s">
        <v>70</v>
      </c>
      <c r="D167" s="161" t="s">
        <v>203</v>
      </c>
      <c r="E167" s="60" t="s">
        <v>135</v>
      </c>
      <c r="F167" s="60" t="s">
        <v>136</v>
      </c>
      <c r="G167" s="60" t="s">
        <v>137</v>
      </c>
      <c r="H167" s="33"/>
      <c r="I167" s="100" t="s">
        <v>194</v>
      </c>
      <c r="J167" s="102">
        <f t="shared" si="44"/>
        <v>140</v>
      </c>
      <c r="K167" s="34"/>
      <c r="L167" s="94">
        <v>44927</v>
      </c>
      <c r="M167" s="94">
        <v>46387</v>
      </c>
      <c r="N167" s="52" t="s">
        <v>74</v>
      </c>
      <c r="O167" s="1"/>
      <c r="P167" s="2">
        <v>35</v>
      </c>
      <c r="Q167" s="2">
        <v>35</v>
      </c>
      <c r="R167" s="2">
        <v>35</v>
      </c>
      <c r="S167" s="2">
        <v>35</v>
      </c>
      <c r="T167" s="3"/>
      <c r="U167" s="3"/>
      <c r="V167" s="3"/>
      <c r="W167" s="3"/>
      <c r="X167" s="3"/>
      <c r="Y167" s="3"/>
      <c r="Z167" s="3"/>
      <c r="AA167" s="3"/>
      <c r="AB167" s="3"/>
      <c r="AC167" s="4"/>
    </row>
    <row r="168" spans="1:29" ht="60" x14ac:dyDescent="0.25">
      <c r="A168" s="166">
        <v>114</v>
      </c>
      <c r="B168" s="29"/>
      <c r="C168" s="122" t="s">
        <v>230</v>
      </c>
      <c r="D168" s="161" t="s">
        <v>212</v>
      </c>
      <c r="E168" s="60" t="s">
        <v>135</v>
      </c>
      <c r="F168" s="60" t="s">
        <v>136</v>
      </c>
      <c r="G168" s="60" t="s">
        <v>137</v>
      </c>
      <c r="H168" s="33"/>
      <c r="I168" s="100" t="s">
        <v>194</v>
      </c>
      <c r="J168" s="102">
        <f t="shared" si="44"/>
        <v>229</v>
      </c>
      <c r="K168" s="33"/>
      <c r="L168" s="94">
        <v>45292</v>
      </c>
      <c r="M168" s="94">
        <v>45657</v>
      </c>
      <c r="N168" s="52" t="s">
        <v>74</v>
      </c>
      <c r="O168" s="20"/>
      <c r="P168" s="2"/>
      <c r="Q168" s="2">
        <v>229</v>
      </c>
      <c r="R168" s="2"/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</row>
    <row r="169" spans="1:29" ht="60" x14ac:dyDescent="0.25">
      <c r="A169" s="166">
        <v>115</v>
      </c>
      <c r="B169" s="29"/>
      <c r="C169" s="122" t="s">
        <v>232</v>
      </c>
      <c r="D169" s="161" t="s">
        <v>227</v>
      </c>
      <c r="E169" s="60" t="s">
        <v>135</v>
      </c>
      <c r="F169" s="60" t="s">
        <v>136</v>
      </c>
      <c r="G169" s="60" t="s">
        <v>137</v>
      </c>
      <c r="H169" s="33"/>
      <c r="I169" s="100" t="s">
        <v>194</v>
      </c>
      <c r="J169" s="102">
        <f t="shared" si="43"/>
        <v>229</v>
      </c>
      <c r="K169" s="34"/>
      <c r="L169" s="94">
        <v>45292</v>
      </c>
      <c r="M169" s="94">
        <v>45657</v>
      </c>
      <c r="N169" s="52" t="s">
        <v>74</v>
      </c>
      <c r="O169" s="1"/>
      <c r="P169" s="2"/>
      <c r="Q169" s="2">
        <v>229</v>
      </c>
      <c r="R169" s="2"/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</row>
    <row r="170" spans="1:29" ht="60" x14ac:dyDescent="0.25">
      <c r="A170" s="166">
        <v>116</v>
      </c>
      <c r="B170" s="29"/>
      <c r="C170" s="58" t="s">
        <v>233</v>
      </c>
      <c r="D170" s="161" t="s">
        <v>227</v>
      </c>
      <c r="E170" s="60" t="s">
        <v>135</v>
      </c>
      <c r="F170" s="60" t="s">
        <v>136</v>
      </c>
      <c r="G170" s="60" t="s">
        <v>137</v>
      </c>
      <c r="H170" s="33"/>
      <c r="I170" s="100" t="s">
        <v>194</v>
      </c>
      <c r="J170" s="102">
        <f t="shared" ref="J170" si="45">SUM(O170:AC170)</f>
        <v>229</v>
      </c>
      <c r="K170" s="34"/>
      <c r="L170" s="94">
        <v>45292</v>
      </c>
      <c r="M170" s="94">
        <v>45657</v>
      </c>
      <c r="N170" s="52" t="s">
        <v>74</v>
      </c>
      <c r="O170" s="1"/>
      <c r="P170" s="2"/>
      <c r="Q170" s="2">
        <v>229</v>
      </c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</row>
    <row r="171" spans="1:29" ht="60" x14ac:dyDescent="0.25">
      <c r="A171" s="166">
        <v>117</v>
      </c>
      <c r="B171" s="29"/>
      <c r="C171" s="58" t="s">
        <v>114</v>
      </c>
      <c r="D171" s="161" t="s">
        <v>227</v>
      </c>
      <c r="E171" s="60" t="s">
        <v>135</v>
      </c>
      <c r="F171" s="60" t="s">
        <v>136</v>
      </c>
      <c r="G171" s="60" t="s">
        <v>137</v>
      </c>
      <c r="H171" s="33"/>
      <c r="I171" s="100" t="s">
        <v>194</v>
      </c>
      <c r="J171" s="102">
        <f t="shared" ref="J171:J192" si="46">SUM(O171:AC171)</f>
        <v>229</v>
      </c>
      <c r="K171" s="34"/>
      <c r="L171" s="94">
        <v>45292</v>
      </c>
      <c r="M171" s="94">
        <v>45657</v>
      </c>
      <c r="N171" s="52" t="s">
        <v>74</v>
      </c>
      <c r="O171" s="1"/>
      <c r="P171" s="2"/>
      <c r="Q171" s="2">
        <v>229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</row>
    <row r="172" spans="1:29" ht="60" x14ac:dyDescent="0.25">
      <c r="A172" s="166">
        <v>119</v>
      </c>
      <c r="B172" s="29"/>
      <c r="C172" s="58" t="s">
        <v>97</v>
      </c>
      <c r="D172" s="161" t="s">
        <v>203</v>
      </c>
      <c r="E172" s="60" t="s">
        <v>135</v>
      </c>
      <c r="F172" s="60" t="s">
        <v>136</v>
      </c>
      <c r="G172" s="60" t="s">
        <v>137</v>
      </c>
      <c r="H172" s="33"/>
      <c r="I172" s="100" t="s">
        <v>194</v>
      </c>
      <c r="J172" s="102">
        <f t="shared" si="46"/>
        <v>64</v>
      </c>
      <c r="K172" s="34"/>
      <c r="L172" s="94">
        <v>45292</v>
      </c>
      <c r="M172" s="94">
        <v>45657</v>
      </c>
      <c r="N172" s="52" t="s">
        <v>74</v>
      </c>
      <c r="O172" s="1"/>
      <c r="P172" s="2"/>
      <c r="Q172" s="2">
        <v>64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</row>
    <row r="173" spans="1:29" ht="60" x14ac:dyDescent="0.25">
      <c r="A173" s="166">
        <v>130</v>
      </c>
      <c r="B173" s="29"/>
      <c r="C173" s="122" t="s">
        <v>226</v>
      </c>
      <c r="D173" s="161" t="s">
        <v>166</v>
      </c>
      <c r="E173" s="60" t="s">
        <v>135</v>
      </c>
      <c r="F173" s="60" t="s">
        <v>136</v>
      </c>
      <c r="G173" s="60" t="s">
        <v>137</v>
      </c>
      <c r="H173" s="33"/>
      <c r="I173" s="100" t="s">
        <v>194</v>
      </c>
      <c r="J173" s="102">
        <f t="shared" ref="J173:J177" si="47">SUM(O173:AC173)</f>
        <v>245</v>
      </c>
      <c r="K173" s="34"/>
      <c r="L173" s="94">
        <v>45658</v>
      </c>
      <c r="M173" s="94">
        <v>46022</v>
      </c>
      <c r="N173" s="52" t="s">
        <v>74</v>
      </c>
      <c r="O173" s="20"/>
      <c r="P173" s="2"/>
      <c r="Q173" s="2"/>
      <c r="R173" s="2">
        <v>245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</row>
    <row r="174" spans="1:29" ht="60" x14ac:dyDescent="0.25">
      <c r="A174" s="166">
        <v>131</v>
      </c>
      <c r="B174" s="29"/>
      <c r="C174" s="122" t="s">
        <v>228</v>
      </c>
      <c r="D174" s="161" t="s">
        <v>166</v>
      </c>
      <c r="E174" s="60" t="s">
        <v>135</v>
      </c>
      <c r="F174" s="60" t="s">
        <v>136</v>
      </c>
      <c r="G174" s="60" t="s">
        <v>137</v>
      </c>
      <c r="H174" s="33"/>
      <c r="I174" s="100" t="s">
        <v>194</v>
      </c>
      <c r="J174" s="102">
        <f t="shared" si="47"/>
        <v>245</v>
      </c>
      <c r="K174" s="33"/>
      <c r="L174" s="94">
        <v>45658</v>
      </c>
      <c r="M174" s="94">
        <v>46022</v>
      </c>
      <c r="N174" s="52" t="s">
        <v>74</v>
      </c>
      <c r="O174" s="20"/>
      <c r="P174" s="2"/>
      <c r="Q174" s="2"/>
      <c r="R174" s="2">
        <v>245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</row>
    <row r="175" spans="1:29" ht="60" x14ac:dyDescent="0.25">
      <c r="A175" s="166">
        <v>132</v>
      </c>
      <c r="B175" s="29"/>
      <c r="C175" s="122" t="s">
        <v>234</v>
      </c>
      <c r="D175" s="161" t="s">
        <v>166</v>
      </c>
      <c r="E175" s="60" t="s">
        <v>135</v>
      </c>
      <c r="F175" s="60" t="s">
        <v>136</v>
      </c>
      <c r="G175" s="60" t="s">
        <v>137</v>
      </c>
      <c r="H175" s="33"/>
      <c r="I175" s="100" t="s">
        <v>194</v>
      </c>
      <c r="J175" s="102">
        <f t="shared" si="47"/>
        <v>245</v>
      </c>
      <c r="K175" s="33"/>
      <c r="L175" s="94">
        <v>45658</v>
      </c>
      <c r="M175" s="94">
        <v>46022</v>
      </c>
      <c r="N175" s="52" t="s">
        <v>74</v>
      </c>
      <c r="O175" s="20"/>
      <c r="P175" s="2"/>
      <c r="Q175" s="2"/>
      <c r="R175" s="2">
        <v>245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</row>
    <row r="176" spans="1:29" ht="60" x14ac:dyDescent="0.25">
      <c r="A176" s="166">
        <v>133</v>
      </c>
      <c r="B176" s="29"/>
      <c r="C176" s="122" t="s">
        <v>235</v>
      </c>
      <c r="D176" s="161" t="s">
        <v>166</v>
      </c>
      <c r="E176" s="60" t="s">
        <v>135</v>
      </c>
      <c r="F176" s="60" t="s">
        <v>136</v>
      </c>
      <c r="G176" s="60" t="s">
        <v>137</v>
      </c>
      <c r="H176" s="33"/>
      <c r="I176" s="100" t="s">
        <v>194</v>
      </c>
      <c r="J176" s="102">
        <f t="shared" si="47"/>
        <v>245</v>
      </c>
      <c r="K176" s="33"/>
      <c r="L176" s="94">
        <v>45658</v>
      </c>
      <c r="M176" s="94">
        <v>46022</v>
      </c>
      <c r="N176" s="52" t="s">
        <v>74</v>
      </c>
      <c r="O176" s="20"/>
      <c r="P176" s="2"/>
      <c r="Q176" s="2"/>
      <c r="R176" s="2">
        <v>245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</row>
    <row r="177" spans="1:29" ht="60" x14ac:dyDescent="0.25">
      <c r="A177" s="166">
        <v>134</v>
      </c>
      <c r="B177" s="29"/>
      <c r="C177" s="122" t="s">
        <v>236</v>
      </c>
      <c r="D177" s="59" t="s">
        <v>166</v>
      </c>
      <c r="E177" s="60" t="s">
        <v>135</v>
      </c>
      <c r="F177" s="60" t="s">
        <v>136</v>
      </c>
      <c r="G177" s="60" t="s">
        <v>137</v>
      </c>
      <c r="H177" s="33"/>
      <c r="I177" s="100" t="s">
        <v>194</v>
      </c>
      <c r="J177" s="102">
        <f t="shared" si="47"/>
        <v>245</v>
      </c>
      <c r="K177" s="33"/>
      <c r="L177" s="94">
        <v>45658</v>
      </c>
      <c r="M177" s="94">
        <v>46022</v>
      </c>
      <c r="N177" s="52" t="s">
        <v>74</v>
      </c>
      <c r="O177" s="20"/>
      <c r="P177" s="2"/>
      <c r="Q177" s="2"/>
      <c r="R177" s="2">
        <v>245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</row>
    <row r="178" spans="1:29" ht="60" x14ac:dyDescent="0.25">
      <c r="A178" s="166">
        <v>135</v>
      </c>
      <c r="B178" s="29"/>
      <c r="C178" s="58" t="s">
        <v>229</v>
      </c>
      <c r="D178" s="59" t="s">
        <v>166</v>
      </c>
      <c r="E178" s="60" t="s">
        <v>135</v>
      </c>
      <c r="F178" s="60" t="s">
        <v>136</v>
      </c>
      <c r="G178" s="60" t="s">
        <v>137</v>
      </c>
      <c r="H178" s="33"/>
      <c r="I178" s="100" t="s">
        <v>194</v>
      </c>
      <c r="J178" s="102">
        <f>SUM(O178:AC178)</f>
        <v>245</v>
      </c>
      <c r="K178" s="33"/>
      <c r="L178" s="94">
        <v>45658</v>
      </c>
      <c r="M178" s="94">
        <v>46022</v>
      </c>
      <c r="N178" s="52" t="s">
        <v>74</v>
      </c>
      <c r="O178" s="20"/>
      <c r="P178" s="2"/>
      <c r="Q178" s="2"/>
      <c r="R178" s="2">
        <v>245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</row>
    <row r="179" spans="1:29" ht="60" x14ac:dyDescent="0.25">
      <c r="A179" s="166">
        <v>136</v>
      </c>
      <c r="B179" s="29"/>
      <c r="C179" s="58" t="s">
        <v>108</v>
      </c>
      <c r="D179" s="161" t="s">
        <v>203</v>
      </c>
      <c r="E179" s="60" t="s">
        <v>135</v>
      </c>
      <c r="F179" s="60" t="s">
        <v>136</v>
      </c>
      <c r="G179" s="60" t="s">
        <v>137</v>
      </c>
      <c r="H179" s="33"/>
      <c r="I179" s="100" t="s">
        <v>194</v>
      </c>
      <c r="J179" s="102">
        <f t="shared" si="46"/>
        <v>64</v>
      </c>
      <c r="K179" s="34"/>
      <c r="L179" s="94">
        <v>45658</v>
      </c>
      <c r="M179" s="94">
        <v>46022</v>
      </c>
      <c r="N179" s="52" t="s">
        <v>74</v>
      </c>
      <c r="O179" s="1"/>
      <c r="P179" s="2"/>
      <c r="Q179" s="2"/>
      <c r="R179" s="2">
        <v>64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</row>
    <row r="180" spans="1:29" ht="60" x14ac:dyDescent="0.25">
      <c r="A180" s="166">
        <v>148</v>
      </c>
      <c r="B180" s="29"/>
      <c r="C180" s="58" t="s">
        <v>109</v>
      </c>
      <c r="D180" s="161" t="s">
        <v>203</v>
      </c>
      <c r="E180" s="60" t="s">
        <v>135</v>
      </c>
      <c r="F180" s="60" t="s">
        <v>136</v>
      </c>
      <c r="G180" s="60" t="s">
        <v>137</v>
      </c>
      <c r="H180" s="33"/>
      <c r="I180" s="100" t="s">
        <v>194</v>
      </c>
      <c r="J180" s="102">
        <f t="shared" si="46"/>
        <v>64</v>
      </c>
      <c r="K180" s="34"/>
      <c r="L180" s="94">
        <v>46023</v>
      </c>
      <c r="M180" s="94">
        <v>46387</v>
      </c>
      <c r="N180" s="52" t="s">
        <v>74</v>
      </c>
      <c r="O180" s="1"/>
      <c r="P180" s="2"/>
      <c r="Q180" s="2"/>
      <c r="R180" s="2"/>
      <c r="S180" s="2">
        <v>64</v>
      </c>
      <c r="T180" s="3"/>
      <c r="U180" s="3"/>
      <c r="V180" s="3"/>
      <c r="W180" s="3"/>
      <c r="X180" s="3"/>
      <c r="Y180" s="3"/>
      <c r="Z180" s="3"/>
      <c r="AA180" s="3"/>
      <c r="AB180" s="3"/>
      <c r="AC180" s="4"/>
    </row>
    <row r="181" spans="1:29" ht="60" x14ac:dyDescent="0.25">
      <c r="A181" s="166">
        <v>149</v>
      </c>
      <c r="B181" s="29"/>
      <c r="C181" s="58" t="s">
        <v>93</v>
      </c>
      <c r="D181" s="161" t="s">
        <v>203</v>
      </c>
      <c r="E181" s="60" t="s">
        <v>135</v>
      </c>
      <c r="F181" s="60" t="s">
        <v>136</v>
      </c>
      <c r="G181" s="60" t="s">
        <v>137</v>
      </c>
      <c r="H181" s="33"/>
      <c r="I181" s="100" t="s">
        <v>194</v>
      </c>
      <c r="J181" s="102">
        <f t="shared" si="46"/>
        <v>64</v>
      </c>
      <c r="K181" s="34"/>
      <c r="L181" s="94">
        <v>46023</v>
      </c>
      <c r="M181" s="94">
        <v>46387</v>
      </c>
      <c r="N181" s="52" t="s">
        <v>74</v>
      </c>
      <c r="O181" s="1"/>
      <c r="P181" s="2"/>
      <c r="Q181" s="2"/>
      <c r="R181" s="2"/>
      <c r="S181" s="2">
        <v>64</v>
      </c>
      <c r="T181" s="3"/>
      <c r="U181" s="3"/>
      <c r="V181" s="3"/>
      <c r="W181" s="3"/>
      <c r="X181" s="3"/>
      <c r="Y181" s="3"/>
      <c r="Z181" s="3"/>
      <c r="AA181" s="3"/>
      <c r="AB181" s="3"/>
      <c r="AC181" s="4"/>
    </row>
    <row r="182" spans="1:29" ht="60" x14ac:dyDescent="0.25">
      <c r="A182" s="166">
        <v>180</v>
      </c>
      <c r="B182" s="29"/>
      <c r="C182" s="58" t="s">
        <v>110</v>
      </c>
      <c r="D182" s="161" t="s">
        <v>203</v>
      </c>
      <c r="E182" s="60" t="s">
        <v>135</v>
      </c>
      <c r="F182" s="60" t="s">
        <v>136</v>
      </c>
      <c r="G182" s="60" t="s">
        <v>137</v>
      </c>
      <c r="H182" s="33"/>
      <c r="I182" s="100" t="s">
        <v>194</v>
      </c>
      <c r="J182" s="102">
        <f t="shared" si="46"/>
        <v>64</v>
      </c>
      <c r="K182" s="34"/>
      <c r="L182" s="94">
        <v>46388</v>
      </c>
      <c r="M182" s="94">
        <v>46752</v>
      </c>
      <c r="N182" s="52" t="s">
        <v>50</v>
      </c>
      <c r="O182" s="1"/>
      <c r="P182" s="2"/>
      <c r="Q182" s="2"/>
      <c r="R182" s="2"/>
      <c r="S182" s="2"/>
      <c r="T182" s="3">
        <v>64</v>
      </c>
      <c r="U182" s="3"/>
      <c r="V182" s="3"/>
      <c r="W182" s="3"/>
      <c r="X182" s="3"/>
      <c r="Y182" s="3"/>
      <c r="Z182" s="3"/>
      <c r="AA182" s="3"/>
      <c r="AB182" s="3"/>
      <c r="AC182" s="4"/>
    </row>
    <row r="183" spans="1:29" ht="60" x14ac:dyDescent="0.25">
      <c r="A183" s="166">
        <v>181</v>
      </c>
      <c r="B183" s="29"/>
      <c r="C183" s="58" t="s">
        <v>98</v>
      </c>
      <c r="D183" s="161" t="s">
        <v>203</v>
      </c>
      <c r="E183" s="60" t="s">
        <v>135</v>
      </c>
      <c r="F183" s="60" t="s">
        <v>136</v>
      </c>
      <c r="G183" s="60" t="s">
        <v>137</v>
      </c>
      <c r="H183" s="33"/>
      <c r="I183" s="100" t="s">
        <v>194</v>
      </c>
      <c r="J183" s="102">
        <f t="shared" si="46"/>
        <v>64</v>
      </c>
      <c r="K183" s="34"/>
      <c r="L183" s="94">
        <v>46388</v>
      </c>
      <c r="M183" s="94">
        <v>46752</v>
      </c>
      <c r="N183" s="52" t="s">
        <v>50</v>
      </c>
      <c r="O183" s="1"/>
      <c r="P183" s="2"/>
      <c r="Q183" s="2"/>
      <c r="R183" s="2"/>
      <c r="S183" s="2"/>
      <c r="T183" s="3">
        <v>64</v>
      </c>
      <c r="U183" s="3"/>
      <c r="V183" s="3"/>
      <c r="W183" s="3"/>
      <c r="X183" s="3"/>
      <c r="Y183" s="3"/>
      <c r="Z183" s="3"/>
      <c r="AA183" s="3"/>
      <c r="AB183" s="3"/>
      <c r="AC183" s="4"/>
    </row>
    <row r="184" spans="1:29" ht="60" x14ac:dyDescent="0.25">
      <c r="A184" s="166">
        <v>182</v>
      </c>
      <c r="B184" s="29"/>
      <c r="C184" s="58" t="s">
        <v>67</v>
      </c>
      <c r="D184" s="161" t="s">
        <v>203</v>
      </c>
      <c r="E184" s="60" t="s">
        <v>135</v>
      </c>
      <c r="F184" s="60" t="s">
        <v>136</v>
      </c>
      <c r="G184" s="60" t="s">
        <v>137</v>
      </c>
      <c r="H184" s="33"/>
      <c r="I184" s="100" t="s">
        <v>194</v>
      </c>
      <c r="J184" s="102">
        <f t="shared" ref="J184:J188" si="48">SUM(O184:AC184)</f>
        <v>270</v>
      </c>
      <c r="K184" s="34"/>
      <c r="L184" s="94">
        <v>46388</v>
      </c>
      <c r="M184" s="94">
        <v>50040</v>
      </c>
      <c r="N184" s="35" t="s">
        <v>50</v>
      </c>
      <c r="O184" s="1"/>
      <c r="P184" s="2"/>
      <c r="Q184" s="2"/>
      <c r="R184" s="2"/>
      <c r="S184" s="2"/>
      <c r="T184" s="3">
        <v>27</v>
      </c>
      <c r="U184" s="3">
        <v>27</v>
      </c>
      <c r="V184" s="3">
        <v>27</v>
      </c>
      <c r="W184" s="3">
        <v>27</v>
      </c>
      <c r="X184" s="3">
        <v>27</v>
      </c>
      <c r="Y184" s="3">
        <v>27</v>
      </c>
      <c r="Z184" s="3">
        <v>27</v>
      </c>
      <c r="AA184" s="3">
        <v>27</v>
      </c>
      <c r="AB184" s="3">
        <v>27</v>
      </c>
      <c r="AC184" s="4">
        <v>27</v>
      </c>
    </row>
    <row r="185" spans="1:29" ht="60" x14ac:dyDescent="0.25">
      <c r="A185" s="166">
        <v>183</v>
      </c>
      <c r="B185" s="29"/>
      <c r="C185" s="58" t="s">
        <v>68</v>
      </c>
      <c r="D185" s="161" t="s">
        <v>203</v>
      </c>
      <c r="E185" s="60" t="s">
        <v>135</v>
      </c>
      <c r="F185" s="60" t="s">
        <v>136</v>
      </c>
      <c r="G185" s="60" t="s">
        <v>137</v>
      </c>
      <c r="H185" s="33"/>
      <c r="I185" s="100" t="s">
        <v>194</v>
      </c>
      <c r="J185" s="102">
        <f t="shared" si="48"/>
        <v>610</v>
      </c>
      <c r="K185" s="34"/>
      <c r="L185" s="94">
        <v>46388</v>
      </c>
      <c r="M185" s="94">
        <v>50040</v>
      </c>
      <c r="N185" s="35" t="s">
        <v>50</v>
      </c>
      <c r="O185" s="1"/>
      <c r="P185" s="2"/>
      <c r="Q185" s="2"/>
      <c r="R185" s="2"/>
      <c r="S185" s="2"/>
      <c r="T185" s="3">
        <v>61</v>
      </c>
      <c r="U185" s="3">
        <v>61</v>
      </c>
      <c r="V185" s="3">
        <v>61</v>
      </c>
      <c r="W185" s="3">
        <v>61</v>
      </c>
      <c r="X185" s="3">
        <v>61</v>
      </c>
      <c r="Y185" s="3">
        <v>61</v>
      </c>
      <c r="Z185" s="3">
        <v>61</v>
      </c>
      <c r="AA185" s="3">
        <v>61</v>
      </c>
      <c r="AB185" s="3">
        <v>61</v>
      </c>
      <c r="AC185" s="4">
        <v>61</v>
      </c>
    </row>
    <row r="186" spans="1:29" ht="60" x14ac:dyDescent="0.25">
      <c r="A186" s="166">
        <v>184</v>
      </c>
      <c r="B186" s="29"/>
      <c r="C186" s="58" t="s">
        <v>69</v>
      </c>
      <c r="D186" s="161" t="s">
        <v>203</v>
      </c>
      <c r="E186" s="60" t="s">
        <v>135</v>
      </c>
      <c r="F186" s="60" t="s">
        <v>136</v>
      </c>
      <c r="G186" s="60" t="s">
        <v>137</v>
      </c>
      <c r="H186" s="33"/>
      <c r="I186" s="100" t="s">
        <v>194</v>
      </c>
      <c r="J186" s="102">
        <f t="shared" si="48"/>
        <v>530</v>
      </c>
      <c r="K186" s="34"/>
      <c r="L186" s="94">
        <v>46388</v>
      </c>
      <c r="M186" s="94">
        <v>50040</v>
      </c>
      <c r="N186" s="35" t="s">
        <v>50</v>
      </c>
      <c r="O186" s="1"/>
      <c r="P186" s="2"/>
      <c r="Q186" s="2"/>
      <c r="R186" s="2"/>
      <c r="S186" s="2"/>
      <c r="T186" s="3">
        <v>53</v>
      </c>
      <c r="U186" s="3">
        <v>53</v>
      </c>
      <c r="V186" s="3">
        <v>53</v>
      </c>
      <c r="W186" s="3">
        <v>53</v>
      </c>
      <c r="X186" s="3">
        <v>53</v>
      </c>
      <c r="Y186" s="3">
        <v>53</v>
      </c>
      <c r="Z186" s="3">
        <v>53</v>
      </c>
      <c r="AA186" s="3">
        <v>53</v>
      </c>
      <c r="AB186" s="3">
        <v>53</v>
      </c>
      <c r="AC186" s="4">
        <v>53</v>
      </c>
    </row>
    <row r="187" spans="1:29" ht="60" x14ac:dyDescent="0.25">
      <c r="A187" s="166">
        <v>185</v>
      </c>
      <c r="B187" s="29"/>
      <c r="C187" s="58" t="s">
        <v>66</v>
      </c>
      <c r="D187" s="161" t="s">
        <v>203</v>
      </c>
      <c r="E187" s="60" t="s">
        <v>135</v>
      </c>
      <c r="F187" s="60" t="s">
        <v>136</v>
      </c>
      <c r="G187" s="60" t="s">
        <v>137</v>
      </c>
      <c r="H187" s="33"/>
      <c r="I187" s="100" t="s">
        <v>194</v>
      </c>
      <c r="J187" s="102">
        <f t="shared" si="48"/>
        <v>1520</v>
      </c>
      <c r="K187" s="34"/>
      <c r="L187" s="94">
        <v>46388</v>
      </c>
      <c r="M187" s="94">
        <v>50040</v>
      </c>
      <c r="N187" s="35" t="s">
        <v>50</v>
      </c>
      <c r="O187" s="1"/>
      <c r="P187" s="2"/>
      <c r="Q187" s="2"/>
      <c r="R187" s="2"/>
      <c r="S187" s="2"/>
      <c r="T187" s="3">
        <v>152</v>
      </c>
      <c r="U187" s="3">
        <v>152</v>
      </c>
      <c r="V187" s="3">
        <v>152</v>
      </c>
      <c r="W187" s="3">
        <v>152</v>
      </c>
      <c r="X187" s="3">
        <v>152</v>
      </c>
      <c r="Y187" s="3">
        <v>152</v>
      </c>
      <c r="Z187" s="3">
        <v>152</v>
      </c>
      <c r="AA187" s="3">
        <v>152</v>
      </c>
      <c r="AB187" s="3">
        <v>152</v>
      </c>
      <c r="AC187" s="4">
        <v>152</v>
      </c>
    </row>
    <row r="188" spans="1:29" ht="60.75" thickBot="1" x14ac:dyDescent="0.3">
      <c r="A188" s="167">
        <v>186</v>
      </c>
      <c r="B188" s="29"/>
      <c r="C188" s="58" t="s">
        <v>70</v>
      </c>
      <c r="D188" s="161" t="s">
        <v>203</v>
      </c>
      <c r="E188" s="60" t="s">
        <v>135</v>
      </c>
      <c r="F188" s="60" t="s">
        <v>136</v>
      </c>
      <c r="G188" s="60" t="s">
        <v>137</v>
      </c>
      <c r="H188" s="33"/>
      <c r="I188" s="100" t="s">
        <v>194</v>
      </c>
      <c r="J188" s="102">
        <f t="shared" si="48"/>
        <v>300</v>
      </c>
      <c r="K188" s="34"/>
      <c r="L188" s="94">
        <v>46388</v>
      </c>
      <c r="M188" s="94">
        <v>50040</v>
      </c>
      <c r="N188" s="35" t="s">
        <v>50</v>
      </c>
      <c r="O188" s="1"/>
      <c r="P188" s="2"/>
      <c r="Q188" s="2"/>
      <c r="R188" s="2"/>
      <c r="S188" s="2"/>
      <c r="T188" s="3">
        <v>30</v>
      </c>
      <c r="U188" s="3">
        <v>30</v>
      </c>
      <c r="V188" s="3">
        <v>30</v>
      </c>
      <c r="W188" s="3">
        <v>30</v>
      </c>
      <c r="X188" s="3">
        <v>30</v>
      </c>
      <c r="Y188" s="3">
        <v>30</v>
      </c>
      <c r="Z188" s="3">
        <v>30</v>
      </c>
      <c r="AA188" s="3">
        <v>30</v>
      </c>
      <c r="AB188" s="3">
        <v>30</v>
      </c>
      <c r="AC188" s="17">
        <v>30</v>
      </c>
    </row>
    <row r="189" spans="1:29" ht="60" x14ac:dyDescent="0.25">
      <c r="A189" s="166">
        <v>188</v>
      </c>
      <c r="B189" s="29"/>
      <c r="C189" s="58" t="s">
        <v>111</v>
      </c>
      <c r="D189" s="161" t="s">
        <v>203</v>
      </c>
      <c r="E189" s="60" t="s">
        <v>135</v>
      </c>
      <c r="F189" s="60" t="s">
        <v>136</v>
      </c>
      <c r="G189" s="60" t="s">
        <v>137</v>
      </c>
      <c r="H189" s="33"/>
      <c r="I189" s="100" t="s">
        <v>194</v>
      </c>
      <c r="J189" s="102">
        <f t="shared" si="46"/>
        <v>64</v>
      </c>
      <c r="K189" s="34"/>
      <c r="L189" s="94">
        <v>46753</v>
      </c>
      <c r="M189" s="94">
        <v>47118</v>
      </c>
      <c r="N189" s="52" t="s">
        <v>50</v>
      </c>
      <c r="O189" s="1"/>
      <c r="P189" s="2"/>
      <c r="Q189" s="2"/>
      <c r="R189" s="2"/>
      <c r="S189" s="2"/>
      <c r="T189" s="3"/>
      <c r="U189" s="3">
        <v>64</v>
      </c>
      <c r="V189" s="3"/>
      <c r="W189" s="3"/>
      <c r="X189" s="3"/>
      <c r="Y189" s="3"/>
      <c r="Z189" s="3"/>
      <c r="AA189" s="3"/>
      <c r="AB189" s="3"/>
      <c r="AC189" s="4"/>
    </row>
    <row r="190" spans="1:29" ht="60" x14ac:dyDescent="0.25">
      <c r="A190" s="166">
        <v>189</v>
      </c>
      <c r="B190" s="29"/>
      <c r="C190" s="58" t="s">
        <v>112</v>
      </c>
      <c r="D190" s="161" t="s">
        <v>203</v>
      </c>
      <c r="E190" s="60" t="s">
        <v>135</v>
      </c>
      <c r="F190" s="60" t="s">
        <v>136</v>
      </c>
      <c r="G190" s="60" t="s">
        <v>137</v>
      </c>
      <c r="H190" s="33"/>
      <c r="I190" s="100" t="s">
        <v>194</v>
      </c>
      <c r="J190" s="102">
        <f t="shared" si="46"/>
        <v>64</v>
      </c>
      <c r="K190" s="34"/>
      <c r="L190" s="94">
        <v>46753</v>
      </c>
      <c r="M190" s="94">
        <v>47118</v>
      </c>
      <c r="N190" s="52" t="s">
        <v>50</v>
      </c>
      <c r="O190" s="1"/>
      <c r="P190" s="2"/>
      <c r="Q190" s="2"/>
      <c r="R190" s="2"/>
      <c r="S190" s="2"/>
      <c r="T190" s="3"/>
      <c r="U190" s="3">
        <v>64</v>
      </c>
      <c r="V190" s="3"/>
      <c r="W190" s="3"/>
      <c r="X190" s="3"/>
      <c r="Y190" s="3"/>
      <c r="Z190" s="3"/>
      <c r="AA190" s="3"/>
      <c r="AB190" s="3"/>
      <c r="AC190" s="4"/>
    </row>
    <row r="191" spans="1:29" ht="60" x14ac:dyDescent="0.25">
      <c r="A191" s="166">
        <v>190</v>
      </c>
      <c r="B191" s="29"/>
      <c r="C191" s="58" t="s">
        <v>113</v>
      </c>
      <c r="D191" s="161" t="s">
        <v>203</v>
      </c>
      <c r="E191" s="60" t="s">
        <v>135</v>
      </c>
      <c r="F191" s="60" t="s">
        <v>136</v>
      </c>
      <c r="G191" s="60" t="s">
        <v>137</v>
      </c>
      <c r="H191" s="33"/>
      <c r="I191" s="100" t="s">
        <v>194</v>
      </c>
      <c r="J191" s="102">
        <f t="shared" si="46"/>
        <v>64</v>
      </c>
      <c r="K191" s="34"/>
      <c r="L191" s="94">
        <v>46753</v>
      </c>
      <c r="M191" s="94">
        <v>47118</v>
      </c>
      <c r="N191" s="52" t="s">
        <v>50</v>
      </c>
      <c r="O191" s="1"/>
      <c r="P191" s="2"/>
      <c r="Q191" s="2"/>
      <c r="R191" s="2"/>
      <c r="S191" s="2"/>
      <c r="T191" s="3"/>
      <c r="U191" s="3">
        <v>64</v>
      </c>
      <c r="V191" s="3"/>
      <c r="W191" s="3"/>
      <c r="X191" s="3"/>
      <c r="Y191" s="3"/>
      <c r="Z191" s="3"/>
      <c r="AA191" s="3"/>
      <c r="AB191" s="3"/>
      <c r="AC191" s="4"/>
    </row>
    <row r="192" spans="1:29" ht="60" x14ac:dyDescent="0.25">
      <c r="A192" s="166">
        <v>191</v>
      </c>
      <c r="B192" s="29"/>
      <c r="C192" s="58" t="s">
        <v>114</v>
      </c>
      <c r="D192" s="161" t="s">
        <v>203</v>
      </c>
      <c r="E192" s="60" t="s">
        <v>135</v>
      </c>
      <c r="F192" s="60" t="s">
        <v>136</v>
      </c>
      <c r="G192" s="60" t="s">
        <v>137</v>
      </c>
      <c r="H192" s="33"/>
      <c r="I192" s="100" t="s">
        <v>194</v>
      </c>
      <c r="J192" s="102">
        <f t="shared" si="46"/>
        <v>64</v>
      </c>
      <c r="K192" s="34"/>
      <c r="L192" s="94">
        <v>46753</v>
      </c>
      <c r="M192" s="94">
        <v>47118</v>
      </c>
      <c r="N192" s="52" t="s">
        <v>50</v>
      </c>
      <c r="O192" s="1"/>
      <c r="P192" s="2"/>
      <c r="Q192" s="2"/>
      <c r="R192" s="2"/>
      <c r="S192" s="2"/>
      <c r="T192" s="3"/>
      <c r="U192" s="3">
        <v>64</v>
      </c>
      <c r="V192" s="3"/>
      <c r="W192" s="3"/>
      <c r="X192" s="3"/>
      <c r="Y192" s="3"/>
      <c r="Z192" s="3"/>
      <c r="AA192" s="3"/>
      <c r="AB192" s="3"/>
      <c r="AC192" s="4"/>
    </row>
    <row r="193" spans="1:29" ht="60" x14ac:dyDescent="0.25">
      <c r="A193" s="166">
        <v>194</v>
      </c>
      <c r="B193" s="29"/>
      <c r="C193" s="58" t="s">
        <v>116</v>
      </c>
      <c r="D193" s="161" t="s">
        <v>203</v>
      </c>
      <c r="E193" s="60" t="s">
        <v>135</v>
      </c>
      <c r="F193" s="60" t="s">
        <v>136</v>
      </c>
      <c r="G193" s="60" t="s">
        <v>137</v>
      </c>
      <c r="H193" s="33"/>
      <c r="I193" s="100" t="s">
        <v>194</v>
      </c>
      <c r="J193" s="102">
        <f t="shared" ref="J193:J196" si="49">SUM(O193:AB193)</f>
        <v>213</v>
      </c>
      <c r="K193" s="33"/>
      <c r="L193" s="94">
        <v>47119</v>
      </c>
      <c r="M193" s="94">
        <v>47483</v>
      </c>
      <c r="N193" s="52" t="s">
        <v>50</v>
      </c>
      <c r="O193" s="1"/>
      <c r="P193" s="2"/>
      <c r="Q193" s="2"/>
      <c r="R193" s="2"/>
      <c r="S193" s="2"/>
      <c r="T193" s="3"/>
      <c r="U193" s="3"/>
      <c r="V193" s="3">
        <v>213</v>
      </c>
      <c r="W193" s="3"/>
      <c r="X193" s="3"/>
      <c r="Y193" s="3"/>
      <c r="Z193" s="3"/>
      <c r="AA193" s="3"/>
      <c r="AB193" s="3"/>
      <c r="AC193" s="4"/>
    </row>
    <row r="194" spans="1:29" ht="60" x14ac:dyDescent="0.25">
      <c r="A194" s="166">
        <v>195</v>
      </c>
      <c r="B194" s="29"/>
      <c r="C194" s="58" t="s">
        <v>104</v>
      </c>
      <c r="D194" s="161" t="s">
        <v>203</v>
      </c>
      <c r="E194" s="60" t="s">
        <v>135</v>
      </c>
      <c r="F194" s="60" t="s">
        <v>136</v>
      </c>
      <c r="G194" s="60" t="s">
        <v>137</v>
      </c>
      <c r="H194" s="33"/>
      <c r="I194" s="100" t="s">
        <v>194</v>
      </c>
      <c r="J194" s="102">
        <f t="shared" si="49"/>
        <v>213</v>
      </c>
      <c r="K194" s="33"/>
      <c r="L194" s="94">
        <v>47119</v>
      </c>
      <c r="M194" s="94">
        <v>47483</v>
      </c>
      <c r="N194" s="52" t="s">
        <v>50</v>
      </c>
      <c r="O194" s="1"/>
      <c r="P194" s="2"/>
      <c r="Q194" s="2"/>
      <c r="R194" s="2"/>
      <c r="S194" s="2"/>
      <c r="T194" s="3"/>
      <c r="U194" s="3"/>
      <c r="V194" s="3">
        <v>213</v>
      </c>
      <c r="W194" s="3"/>
      <c r="X194" s="3"/>
      <c r="Y194" s="3"/>
      <c r="Z194" s="3"/>
      <c r="AA194" s="3"/>
      <c r="AB194" s="3"/>
      <c r="AC194" s="4"/>
    </row>
    <row r="195" spans="1:29" ht="60" x14ac:dyDescent="0.25">
      <c r="A195" s="166">
        <v>216</v>
      </c>
      <c r="B195" s="29"/>
      <c r="C195" s="58" t="s">
        <v>117</v>
      </c>
      <c r="D195" s="161" t="s">
        <v>203</v>
      </c>
      <c r="E195" s="60" t="s">
        <v>135</v>
      </c>
      <c r="F195" s="60" t="s">
        <v>136</v>
      </c>
      <c r="G195" s="60" t="s">
        <v>137</v>
      </c>
      <c r="H195" s="33"/>
      <c r="I195" s="100" t="s">
        <v>194</v>
      </c>
      <c r="J195" s="102">
        <f t="shared" si="49"/>
        <v>213</v>
      </c>
      <c r="K195" s="33"/>
      <c r="L195" s="94">
        <v>47849</v>
      </c>
      <c r="M195" s="94">
        <v>48213</v>
      </c>
      <c r="N195" s="52" t="s">
        <v>50</v>
      </c>
      <c r="O195" s="1"/>
      <c r="P195" s="2"/>
      <c r="Q195" s="2"/>
      <c r="R195" s="2"/>
      <c r="S195" s="2"/>
      <c r="T195" s="3"/>
      <c r="U195" s="3"/>
      <c r="V195" s="3"/>
      <c r="W195" s="3"/>
      <c r="X195" s="3">
        <v>213</v>
      </c>
      <c r="Y195" s="3"/>
      <c r="Z195" s="3"/>
      <c r="AA195" s="3"/>
      <c r="AB195" s="3"/>
      <c r="AC195" s="4"/>
    </row>
    <row r="196" spans="1:29" ht="60" x14ac:dyDescent="0.25">
      <c r="A196" s="166">
        <v>226</v>
      </c>
      <c r="B196" s="29"/>
      <c r="C196" s="58" t="s">
        <v>118</v>
      </c>
      <c r="D196" s="161" t="s">
        <v>203</v>
      </c>
      <c r="E196" s="60" t="s">
        <v>135</v>
      </c>
      <c r="F196" s="60" t="s">
        <v>136</v>
      </c>
      <c r="G196" s="60" t="s">
        <v>137</v>
      </c>
      <c r="H196" s="33"/>
      <c r="I196" s="100" t="s">
        <v>194</v>
      </c>
      <c r="J196" s="102">
        <f t="shared" si="49"/>
        <v>64</v>
      </c>
      <c r="K196" s="34"/>
      <c r="L196" s="94">
        <v>48214</v>
      </c>
      <c r="M196" s="94">
        <v>48579</v>
      </c>
      <c r="N196" s="52" t="s">
        <v>50</v>
      </c>
      <c r="O196" s="1"/>
      <c r="P196" s="2"/>
      <c r="Q196" s="2"/>
      <c r="R196" s="2"/>
      <c r="S196" s="2"/>
      <c r="T196" s="3"/>
      <c r="U196" s="3"/>
      <c r="V196" s="3"/>
      <c r="W196" s="3"/>
      <c r="X196" s="3"/>
      <c r="Y196" s="3">
        <v>64</v>
      </c>
      <c r="Z196" s="3"/>
      <c r="AA196" s="3"/>
      <c r="AB196" s="3"/>
      <c r="AC196" s="4"/>
    </row>
    <row r="197" spans="1:29" ht="60.75" thickBot="1" x14ac:dyDescent="0.3">
      <c r="A197" s="166">
        <v>236</v>
      </c>
      <c r="B197" s="29"/>
      <c r="C197" s="58" t="s">
        <v>119</v>
      </c>
      <c r="D197" s="161" t="s">
        <v>203</v>
      </c>
      <c r="E197" s="60" t="s">
        <v>135</v>
      </c>
      <c r="F197" s="60" t="s">
        <v>136</v>
      </c>
      <c r="G197" s="60" t="s">
        <v>137</v>
      </c>
      <c r="H197" s="33"/>
      <c r="I197" s="100" t="s">
        <v>194</v>
      </c>
      <c r="J197" s="102">
        <f t="shared" ref="J197" si="50">SUM(O197:AB197)</f>
        <v>426</v>
      </c>
      <c r="K197" s="33"/>
      <c r="L197" s="94">
        <v>48580</v>
      </c>
      <c r="M197" s="94">
        <v>49309</v>
      </c>
      <c r="N197" s="52" t="s">
        <v>50</v>
      </c>
      <c r="O197" s="1"/>
      <c r="P197" s="2"/>
      <c r="Q197" s="2"/>
      <c r="R197" s="2"/>
      <c r="S197" s="2"/>
      <c r="T197" s="3"/>
      <c r="U197" s="3"/>
      <c r="V197" s="3"/>
      <c r="W197" s="3"/>
      <c r="X197" s="3"/>
      <c r="Y197" s="3"/>
      <c r="Z197" s="3">
        <v>213</v>
      </c>
      <c r="AA197" s="3">
        <v>213</v>
      </c>
      <c r="AB197" s="3"/>
      <c r="AC197" s="4"/>
    </row>
    <row r="198" spans="1:29" s="86" customFormat="1" ht="15.75" thickBot="1" x14ac:dyDescent="0.3">
      <c r="A198" s="83"/>
      <c r="B198" s="84" t="s">
        <v>0</v>
      </c>
      <c r="C198" s="84"/>
      <c r="D198" s="173"/>
      <c r="E198" s="84"/>
      <c r="F198" s="84"/>
      <c r="G198" s="84"/>
      <c r="H198" s="84"/>
      <c r="I198" s="111"/>
      <c r="J198" s="111">
        <f>SUM(J12:J197)</f>
        <v>46522.75</v>
      </c>
      <c r="K198" s="113">
        <f>C202+C203+C204</f>
        <v>3168</v>
      </c>
      <c r="L198" s="84"/>
      <c r="M198" s="84"/>
      <c r="N198" s="85"/>
      <c r="O198" s="13">
        <f t="shared" ref="O198:AC198" si="51">SUM(O12:O197)</f>
        <v>3167.85</v>
      </c>
      <c r="P198" s="14">
        <f t="shared" si="51"/>
        <v>5670.85</v>
      </c>
      <c r="Q198" s="14">
        <f t="shared" si="51"/>
        <v>4712.8500000000004</v>
      </c>
      <c r="R198" s="14">
        <f t="shared" si="51"/>
        <v>5322.85</v>
      </c>
      <c r="S198" s="14">
        <f t="shared" si="51"/>
        <v>2553.85</v>
      </c>
      <c r="T198" s="15">
        <f t="shared" si="51"/>
        <v>2016.85</v>
      </c>
      <c r="U198" s="15">
        <f t="shared" si="51"/>
        <v>1963.85</v>
      </c>
      <c r="V198" s="15">
        <f t="shared" si="51"/>
        <v>2133.85</v>
      </c>
      <c r="W198" s="15">
        <f t="shared" si="51"/>
        <v>2741.85</v>
      </c>
      <c r="X198" s="15">
        <f t="shared" si="51"/>
        <v>3796.85</v>
      </c>
      <c r="Y198" s="15">
        <f t="shared" si="51"/>
        <v>3882.85</v>
      </c>
      <c r="Z198" s="15">
        <f t="shared" si="51"/>
        <v>3221.85</v>
      </c>
      <c r="AA198" s="15">
        <f t="shared" si="51"/>
        <v>1920.85</v>
      </c>
      <c r="AB198" s="15">
        <f t="shared" si="51"/>
        <v>1707.85</v>
      </c>
      <c r="AC198" s="15">
        <f t="shared" si="51"/>
        <v>1707.85</v>
      </c>
    </row>
    <row r="199" spans="1:29" ht="15.75" x14ac:dyDescent="0.25">
      <c r="A199" s="62"/>
      <c r="B199" s="61"/>
      <c r="C199" s="61"/>
      <c r="D199" s="174"/>
      <c r="E199" s="61"/>
      <c r="F199" s="61"/>
      <c r="G199" s="61"/>
      <c r="H199" s="61"/>
      <c r="I199" s="62"/>
      <c r="K199" s="87" t="s">
        <v>219</v>
      </c>
    </row>
    <row r="200" spans="1:29" s="27" customFormat="1" ht="15.75" x14ac:dyDescent="0.25">
      <c r="D200" s="175"/>
      <c r="K200" s="88"/>
    </row>
    <row r="201" spans="1:29" s="27" customFormat="1" ht="60" x14ac:dyDescent="0.25">
      <c r="A201" s="5"/>
      <c r="B201" s="6" t="s">
        <v>204</v>
      </c>
      <c r="C201" s="6" t="s">
        <v>56</v>
      </c>
      <c r="D201" s="92" t="s">
        <v>205</v>
      </c>
      <c r="K201" s="88"/>
    </row>
    <row r="202" spans="1:29" s="27" customFormat="1" ht="15.75" x14ac:dyDescent="0.25">
      <c r="A202" s="224" t="s">
        <v>57</v>
      </c>
      <c r="B202" s="227">
        <f>O198</f>
        <v>3167.85</v>
      </c>
      <c r="C202" s="8">
        <v>599</v>
      </c>
      <c r="D202" s="168" t="s">
        <v>220</v>
      </c>
      <c r="K202" s="88"/>
    </row>
    <row r="203" spans="1:29" s="27" customFormat="1" ht="15.75" x14ac:dyDescent="0.25">
      <c r="A203" s="225"/>
      <c r="B203" s="228"/>
      <c r="C203" s="8">
        <v>1236</v>
      </c>
      <c r="D203" s="168" t="s">
        <v>268</v>
      </c>
      <c r="K203" s="88"/>
    </row>
    <row r="204" spans="1:29" s="27" customFormat="1" ht="15.75" x14ac:dyDescent="0.25">
      <c r="A204" s="226"/>
      <c r="B204" s="229"/>
      <c r="C204" s="8">
        <v>1333</v>
      </c>
      <c r="D204" s="168" t="s">
        <v>266</v>
      </c>
      <c r="K204" s="88"/>
    </row>
    <row r="205" spans="1:29" s="27" customFormat="1" ht="15.75" x14ac:dyDescent="0.25">
      <c r="A205" s="7" t="s">
        <v>58</v>
      </c>
      <c r="B205" s="8">
        <f>SUM(P198:S198)</f>
        <v>18260.400000000001</v>
      </c>
      <c r="C205" s="8">
        <f>C202*4</f>
        <v>2396</v>
      </c>
      <c r="D205" s="168" t="s">
        <v>221</v>
      </c>
      <c r="K205" s="88"/>
    </row>
    <row r="206" spans="1:29" s="27" customFormat="1" ht="15.75" thickBot="1" x14ac:dyDescent="0.3">
      <c r="A206" s="9" t="s">
        <v>59</v>
      </c>
      <c r="B206" s="10">
        <f>SUM(T198:AC198)</f>
        <v>25094.499999999993</v>
      </c>
      <c r="C206" s="10">
        <f>C202*10</f>
        <v>5990</v>
      </c>
      <c r="D206" s="176" t="s">
        <v>222</v>
      </c>
    </row>
    <row r="207" spans="1:29" s="27" customFormat="1" x14ac:dyDescent="0.25">
      <c r="A207" s="11"/>
      <c r="B207" s="12"/>
      <c r="C207" s="12"/>
      <c r="D207" s="175"/>
    </row>
    <row r="209" spans="2:2" ht="30" x14ac:dyDescent="0.25">
      <c r="B209" s="89" t="s">
        <v>16</v>
      </c>
    </row>
    <row r="210" spans="2:2" ht="75" x14ac:dyDescent="0.25">
      <c r="B210" s="90" t="s">
        <v>15</v>
      </c>
    </row>
    <row r="211" spans="2:2" ht="60" x14ac:dyDescent="0.25">
      <c r="B211" s="90" t="s">
        <v>19</v>
      </c>
    </row>
    <row r="212" spans="2:2" ht="60" x14ac:dyDescent="0.25">
      <c r="B212" s="90" t="s">
        <v>17</v>
      </c>
    </row>
    <row r="213" spans="2:2" ht="45" x14ac:dyDescent="0.25">
      <c r="B213" s="90" t="s">
        <v>18</v>
      </c>
    </row>
    <row r="215" spans="2:2" x14ac:dyDescent="0.25">
      <c r="B215" s="91" t="s">
        <v>186</v>
      </c>
    </row>
    <row r="216" spans="2:2" x14ac:dyDescent="0.25">
      <c r="B216" s="26" t="s">
        <v>24</v>
      </c>
    </row>
    <row r="217" spans="2:2" x14ac:dyDescent="0.25">
      <c r="B217" s="26" t="s">
        <v>25</v>
      </c>
    </row>
    <row r="218" spans="2:2" x14ac:dyDescent="0.25">
      <c r="B218" s="26" t="s">
        <v>26</v>
      </c>
    </row>
    <row r="219" spans="2:2" x14ac:dyDescent="0.25">
      <c r="B219" s="26" t="s">
        <v>27</v>
      </c>
    </row>
    <row r="220" spans="2:2" x14ac:dyDescent="0.25">
      <c r="B220" s="26" t="s">
        <v>28</v>
      </c>
    </row>
    <row r="221" spans="2:2" x14ac:dyDescent="0.25">
      <c r="B221" s="26" t="s">
        <v>29</v>
      </c>
    </row>
    <row r="223" spans="2:2" x14ac:dyDescent="0.25">
      <c r="B223" s="91" t="s">
        <v>187</v>
      </c>
    </row>
    <row r="224" spans="2:2" x14ac:dyDescent="0.25">
      <c r="B224" s="26" t="s">
        <v>21</v>
      </c>
    </row>
    <row r="225" spans="2:2" x14ac:dyDescent="0.25">
      <c r="B225" s="26" t="s">
        <v>22</v>
      </c>
    </row>
    <row r="226" spans="2:2" x14ac:dyDescent="0.25">
      <c r="B226" s="26" t="s">
        <v>23</v>
      </c>
    </row>
  </sheetData>
  <mergeCells count="50">
    <mergeCell ref="A202:A204"/>
    <mergeCell ref="B202:B204"/>
    <mergeCell ref="B9:D10"/>
    <mergeCell ref="E9:G9"/>
    <mergeCell ref="I9:I11"/>
    <mergeCell ref="E10:E11"/>
    <mergeCell ref="F10:F11"/>
    <mergeCell ref="K9:K11"/>
    <mergeCell ref="L9:M9"/>
    <mergeCell ref="H9:H11"/>
    <mergeCell ref="G10:G11"/>
    <mergeCell ref="J10:J11"/>
    <mergeCell ref="L10:L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U10:U11"/>
    <mergeCell ref="V10:V11"/>
    <mergeCell ref="W10:W11"/>
    <mergeCell ref="X10:X11"/>
    <mergeCell ref="Y10:Y11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226"/>
  <sheetViews>
    <sheetView topLeftCell="A195" zoomScale="60" zoomScaleNormal="60" workbookViewId="0">
      <selection activeCell="A122" sqref="A122:A156"/>
    </sheetView>
  </sheetViews>
  <sheetFormatPr defaultRowHeight="15" x14ac:dyDescent="0.25"/>
  <cols>
    <col min="1" max="1" width="8.7109375" style="26" customWidth="1"/>
    <col min="2" max="2" width="32.7109375" style="26" customWidth="1"/>
    <col min="3" max="3" width="28.42578125" style="26" customWidth="1"/>
    <col min="4" max="4" width="35.140625" style="26" customWidth="1"/>
    <col min="5" max="5" width="38.7109375" style="26" customWidth="1"/>
    <col min="6" max="6" width="41.28515625" style="26" customWidth="1"/>
    <col min="7" max="7" width="33.140625" style="26" customWidth="1"/>
    <col min="8" max="8" width="14" style="26" customWidth="1"/>
    <col min="9" max="9" width="15.7109375" style="26" customWidth="1"/>
    <col min="10" max="10" width="14" style="26" bestFit="1" customWidth="1"/>
    <col min="11" max="11" width="14" style="26" customWidth="1"/>
    <col min="12" max="13" width="14" style="26" bestFit="1" customWidth="1"/>
    <col min="14" max="14" width="16.42578125" style="26" customWidth="1"/>
    <col min="15" max="15" width="12.140625" style="26" bestFit="1" customWidth="1"/>
    <col min="16" max="29" width="9.140625" style="26"/>
    <col min="30" max="30" width="11.28515625" style="26" customWidth="1"/>
    <col min="31" max="16384" width="9.140625" style="26"/>
  </cols>
  <sheetData>
    <row r="1" spans="1:29" x14ac:dyDescent="0.25">
      <c r="A1" s="197" t="s">
        <v>217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9"/>
    </row>
    <row r="2" spans="1:29" x14ac:dyDescent="0.25">
      <c r="A2" s="200" t="s">
        <v>46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2"/>
    </row>
    <row r="3" spans="1:29" x14ac:dyDescent="0.25">
      <c r="A3" s="190" t="s">
        <v>30</v>
      </c>
      <c r="B3" s="191"/>
      <c r="C3" s="191"/>
      <c r="D3" s="191"/>
      <c r="E3" s="191"/>
      <c r="F3" s="191"/>
      <c r="G3" s="191"/>
      <c r="H3" s="191"/>
      <c r="I3" s="191"/>
      <c r="J3" s="191"/>
      <c r="K3" s="203" t="s">
        <v>63</v>
      </c>
      <c r="L3" s="203"/>
      <c r="M3" s="203"/>
      <c r="N3" s="203"/>
      <c r="O3" s="203"/>
      <c r="P3" s="203"/>
      <c r="Q3" s="203"/>
      <c r="R3" s="203" t="s">
        <v>190</v>
      </c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4"/>
    </row>
    <row r="4" spans="1:29" x14ac:dyDescent="0.25">
      <c r="A4" s="190" t="s">
        <v>31</v>
      </c>
      <c r="B4" s="191"/>
      <c r="C4" s="191"/>
      <c r="D4" s="191"/>
      <c r="E4" s="191"/>
      <c r="F4" s="191"/>
      <c r="G4" s="191"/>
      <c r="H4" s="191"/>
      <c r="I4" s="191"/>
      <c r="J4" s="191"/>
      <c r="K4" s="212" t="s">
        <v>47</v>
      </c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4"/>
    </row>
    <row r="5" spans="1:29" x14ac:dyDescent="0.25">
      <c r="A5" s="190" t="s">
        <v>45</v>
      </c>
      <c r="B5" s="191"/>
      <c r="C5" s="191"/>
      <c r="D5" s="191"/>
      <c r="E5" s="191"/>
      <c r="F5" s="191"/>
      <c r="G5" s="191"/>
      <c r="H5" s="191"/>
      <c r="I5" s="191"/>
      <c r="J5" s="191"/>
      <c r="K5" s="203" t="s">
        <v>48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4"/>
    </row>
    <row r="6" spans="1:29" x14ac:dyDescent="0.25">
      <c r="A6" s="190" t="s">
        <v>32</v>
      </c>
      <c r="B6" s="191"/>
      <c r="C6" s="191"/>
      <c r="D6" s="191"/>
      <c r="E6" s="191"/>
      <c r="F6" s="191"/>
      <c r="G6" s="191"/>
      <c r="H6" s="191"/>
      <c r="I6" s="191"/>
      <c r="J6" s="191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4"/>
    </row>
    <row r="7" spans="1:29" x14ac:dyDescent="0.25">
      <c r="A7" s="190" t="s">
        <v>33</v>
      </c>
      <c r="B7" s="191"/>
      <c r="C7" s="191"/>
      <c r="D7" s="191"/>
      <c r="E7" s="191"/>
      <c r="F7" s="191"/>
      <c r="G7" s="191"/>
      <c r="H7" s="191"/>
      <c r="I7" s="191"/>
      <c r="J7" s="191"/>
      <c r="K7" s="203" t="s">
        <v>157</v>
      </c>
      <c r="L7" s="203"/>
      <c r="M7" s="203"/>
      <c r="N7" s="203"/>
      <c r="O7" s="203"/>
      <c r="P7" s="203"/>
      <c r="Q7" s="203"/>
      <c r="R7" s="238" t="s">
        <v>61</v>
      </c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40"/>
    </row>
    <row r="8" spans="1:29" x14ac:dyDescent="0.25">
      <c r="A8" s="190" t="s">
        <v>6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205"/>
    </row>
    <row r="9" spans="1:29" s="27" customFormat="1" ht="30" customHeight="1" x14ac:dyDescent="0.25">
      <c r="A9" s="194" t="s">
        <v>34</v>
      </c>
      <c r="B9" s="230" t="s">
        <v>51</v>
      </c>
      <c r="C9" s="231"/>
      <c r="D9" s="194"/>
      <c r="E9" s="234" t="s">
        <v>52</v>
      </c>
      <c r="F9" s="235"/>
      <c r="G9" s="236"/>
      <c r="H9" s="213" t="s">
        <v>35</v>
      </c>
      <c r="I9" s="213" t="s">
        <v>36</v>
      </c>
      <c r="J9" s="92" t="s">
        <v>37</v>
      </c>
      <c r="K9" s="213" t="s">
        <v>218</v>
      </c>
      <c r="L9" s="213" t="s">
        <v>38</v>
      </c>
      <c r="M9" s="213"/>
      <c r="N9" s="92" t="s">
        <v>39</v>
      </c>
      <c r="O9" s="213" t="s">
        <v>40</v>
      </c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4"/>
    </row>
    <row r="10" spans="1:29" s="27" customFormat="1" ht="30" customHeight="1" x14ac:dyDescent="0.25">
      <c r="A10" s="195"/>
      <c r="B10" s="232"/>
      <c r="C10" s="233"/>
      <c r="D10" s="195"/>
      <c r="E10" s="234" t="s">
        <v>53</v>
      </c>
      <c r="F10" s="234" t="s">
        <v>54</v>
      </c>
      <c r="G10" s="220" t="s">
        <v>55</v>
      </c>
      <c r="H10" s="213"/>
      <c r="I10" s="213"/>
      <c r="J10" s="222" t="s">
        <v>41</v>
      </c>
      <c r="K10" s="213"/>
      <c r="L10" s="215" t="s">
        <v>42</v>
      </c>
      <c r="M10" s="215" t="s">
        <v>43</v>
      </c>
      <c r="N10" s="208" t="s">
        <v>44</v>
      </c>
      <c r="O10" s="192">
        <v>1</v>
      </c>
      <c r="P10" s="210">
        <v>2</v>
      </c>
      <c r="Q10" s="210">
        <v>3</v>
      </c>
      <c r="R10" s="210">
        <v>4</v>
      </c>
      <c r="S10" s="210">
        <v>5</v>
      </c>
      <c r="T10" s="206">
        <v>6</v>
      </c>
      <c r="U10" s="206">
        <v>7</v>
      </c>
      <c r="V10" s="206">
        <v>8</v>
      </c>
      <c r="W10" s="206">
        <v>9</v>
      </c>
      <c r="X10" s="206">
        <v>10</v>
      </c>
      <c r="Y10" s="206">
        <v>11</v>
      </c>
      <c r="Z10" s="206">
        <v>12</v>
      </c>
      <c r="AA10" s="206">
        <v>13</v>
      </c>
      <c r="AB10" s="206">
        <v>14</v>
      </c>
      <c r="AC10" s="217">
        <v>15</v>
      </c>
    </row>
    <row r="11" spans="1:29" s="27" customFormat="1" ht="15.75" customHeight="1" thickBot="1" x14ac:dyDescent="0.3">
      <c r="A11" s="196"/>
      <c r="B11" s="134" t="s">
        <v>12</v>
      </c>
      <c r="C11" s="134" t="s">
        <v>20</v>
      </c>
      <c r="D11" s="134" t="s">
        <v>13</v>
      </c>
      <c r="E11" s="237"/>
      <c r="F11" s="237"/>
      <c r="G11" s="221"/>
      <c r="H11" s="219"/>
      <c r="I11" s="219"/>
      <c r="J11" s="223"/>
      <c r="K11" s="219"/>
      <c r="L11" s="216"/>
      <c r="M11" s="216"/>
      <c r="N11" s="209"/>
      <c r="O11" s="193"/>
      <c r="P11" s="211"/>
      <c r="Q11" s="211"/>
      <c r="R11" s="211"/>
      <c r="S11" s="211"/>
      <c r="T11" s="207"/>
      <c r="U11" s="207"/>
      <c r="V11" s="207"/>
      <c r="W11" s="207"/>
      <c r="X11" s="207"/>
      <c r="Y11" s="207"/>
      <c r="Z11" s="207"/>
      <c r="AA11" s="207"/>
      <c r="AB11" s="207"/>
      <c r="AC11" s="218"/>
    </row>
    <row r="12" spans="1:29" ht="60" x14ac:dyDescent="0.25">
      <c r="A12" s="166">
        <v>1</v>
      </c>
      <c r="B12" s="131"/>
      <c r="C12" s="132" t="s">
        <v>68</v>
      </c>
      <c r="D12" s="133" t="s">
        <v>158</v>
      </c>
      <c r="E12" s="60" t="s">
        <v>167</v>
      </c>
      <c r="F12" s="60" t="s">
        <v>121</v>
      </c>
      <c r="G12" s="60" t="s">
        <v>122</v>
      </c>
      <c r="H12" s="128"/>
      <c r="I12" s="130" t="s">
        <v>68</v>
      </c>
      <c r="J12" s="129">
        <f t="shared" ref="J12" si="0">SUM(O12:AC12)</f>
        <v>3392.9999999999991</v>
      </c>
      <c r="K12" s="128"/>
      <c r="L12" s="126">
        <v>44562</v>
      </c>
      <c r="M12" s="126">
        <v>50040</v>
      </c>
      <c r="N12" s="52"/>
      <c r="O12" s="127">
        <f t="shared" ref="O12:AC12" si="1">0.15*$C$202</f>
        <v>226.2</v>
      </c>
      <c r="P12" s="135">
        <f t="shared" si="1"/>
        <v>226.2</v>
      </c>
      <c r="Q12" s="135">
        <f t="shared" si="1"/>
        <v>226.2</v>
      </c>
      <c r="R12" s="135">
        <f t="shared" si="1"/>
        <v>226.2</v>
      </c>
      <c r="S12" s="135">
        <f t="shared" si="1"/>
        <v>226.2</v>
      </c>
      <c r="T12" s="136">
        <f t="shared" si="1"/>
        <v>226.2</v>
      </c>
      <c r="U12" s="136">
        <f t="shared" si="1"/>
        <v>226.2</v>
      </c>
      <c r="V12" s="136">
        <f t="shared" si="1"/>
        <v>226.2</v>
      </c>
      <c r="W12" s="136">
        <f t="shared" si="1"/>
        <v>226.2</v>
      </c>
      <c r="X12" s="136">
        <f t="shared" si="1"/>
        <v>226.2</v>
      </c>
      <c r="Y12" s="136">
        <f t="shared" si="1"/>
        <v>226.2</v>
      </c>
      <c r="Z12" s="136">
        <f t="shared" si="1"/>
        <v>226.2</v>
      </c>
      <c r="AA12" s="136">
        <f t="shared" si="1"/>
        <v>226.2</v>
      </c>
      <c r="AB12" s="136">
        <f t="shared" si="1"/>
        <v>226.2</v>
      </c>
      <c r="AC12" s="24">
        <f t="shared" si="1"/>
        <v>226.2</v>
      </c>
    </row>
    <row r="13" spans="1:29" x14ac:dyDescent="0.25">
      <c r="A13" s="108"/>
      <c r="B13" s="38" t="s">
        <v>4</v>
      </c>
      <c r="C13" s="39"/>
      <c r="D13" s="39"/>
      <c r="E13" s="39"/>
      <c r="F13" s="39"/>
      <c r="G13" s="39"/>
      <c r="H13" s="40"/>
      <c r="I13" s="114"/>
      <c r="J13" s="99"/>
      <c r="K13" s="41"/>
      <c r="L13" s="96"/>
      <c r="M13" s="97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4"/>
    </row>
    <row r="14" spans="1:29" ht="15" customHeight="1" x14ac:dyDescent="0.25">
      <c r="A14" s="98"/>
      <c r="B14" s="46" t="s">
        <v>1</v>
      </c>
      <c r="C14" s="41"/>
      <c r="D14" s="41"/>
      <c r="E14" s="41"/>
      <c r="F14" s="41"/>
      <c r="G14" s="41"/>
      <c r="H14" s="40"/>
      <c r="I14" s="99"/>
      <c r="J14" s="99"/>
      <c r="K14" s="47"/>
      <c r="L14" s="96"/>
      <c r="M14" s="9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8"/>
    </row>
    <row r="15" spans="1:29" ht="72.75" customHeight="1" x14ac:dyDescent="0.25">
      <c r="A15" s="28">
        <v>3</v>
      </c>
      <c r="B15" s="29"/>
      <c r="C15" s="49" t="s">
        <v>272</v>
      </c>
      <c r="D15" s="31" t="s">
        <v>273</v>
      </c>
      <c r="E15" s="31" t="s">
        <v>164</v>
      </c>
      <c r="F15" s="50" t="s">
        <v>163</v>
      </c>
      <c r="G15" s="50" t="s">
        <v>165</v>
      </c>
      <c r="H15" s="51"/>
      <c r="I15" s="100" t="s">
        <v>194</v>
      </c>
      <c r="J15" s="102">
        <f>SUM(O15:AC15)</f>
        <v>410</v>
      </c>
      <c r="K15" s="33"/>
      <c r="L15" s="95">
        <v>44562</v>
      </c>
      <c r="M15" s="94">
        <v>44926</v>
      </c>
      <c r="N15" s="52" t="s">
        <v>49</v>
      </c>
      <c r="O15" s="20">
        <v>410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60" x14ac:dyDescent="0.25">
      <c r="A16" s="28">
        <v>39</v>
      </c>
      <c r="B16" s="29"/>
      <c r="C16" s="122" t="s">
        <v>206</v>
      </c>
      <c r="D16" s="58" t="s">
        <v>208</v>
      </c>
      <c r="E16" s="32" t="s">
        <v>207</v>
      </c>
      <c r="F16" s="32" t="s">
        <v>129</v>
      </c>
      <c r="G16" s="32" t="s">
        <v>130</v>
      </c>
      <c r="H16" s="33"/>
      <c r="I16" s="100" t="s">
        <v>194</v>
      </c>
      <c r="J16" s="102">
        <f t="shared" ref="J16" si="2">SUM(O16:AC16)</f>
        <v>227</v>
      </c>
      <c r="K16" s="33"/>
      <c r="L16" s="94">
        <v>44927</v>
      </c>
      <c r="M16" s="94">
        <v>45291</v>
      </c>
      <c r="N16" s="52" t="s">
        <v>74</v>
      </c>
      <c r="O16" s="20"/>
      <c r="P16" s="2">
        <v>227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8">
        <v>40</v>
      </c>
      <c r="B17" s="29"/>
      <c r="C17" s="49" t="s">
        <v>68</v>
      </c>
      <c r="D17" s="36" t="s">
        <v>191</v>
      </c>
      <c r="E17" s="31" t="s">
        <v>164</v>
      </c>
      <c r="F17" s="50" t="s">
        <v>163</v>
      </c>
      <c r="G17" s="50" t="s">
        <v>165</v>
      </c>
      <c r="H17" s="51"/>
      <c r="I17" s="100" t="s">
        <v>194</v>
      </c>
      <c r="J17" s="102">
        <f>SUM(O17:AC17)</f>
        <v>238</v>
      </c>
      <c r="K17" s="33"/>
      <c r="L17" s="95">
        <v>44927</v>
      </c>
      <c r="M17" s="94">
        <v>45291</v>
      </c>
      <c r="N17" s="52" t="s">
        <v>74</v>
      </c>
      <c r="O17" s="20"/>
      <c r="P17" s="2">
        <v>238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8">
        <v>41</v>
      </c>
      <c r="B18" s="29"/>
      <c r="C18" s="49" t="s">
        <v>67</v>
      </c>
      <c r="D18" s="36" t="s">
        <v>192</v>
      </c>
      <c r="E18" s="31" t="s">
        <v>164</v>
      </c>
      <c r="F18" s="50" t="s">
        <v>163</v>
      </c>
      <c r="G18" s="50" t="s">
        <v>165</v>
      </c>
      <c r="H18" s="51"/>
      <c r="I18" s="100" t="s">
        <v>194</v>
      </c>
      <c r="J18" s="102">
        <f>SUM(O18:AC18)</f>
        <v>89</v>
      </c>
      <c r="K18" s="33"/>
      <c r="L18" s="95">
        <v>44927</v>
      </c>
      <c r="M18" s="94">
        <v>45291</v>
      </c>
      <c r="N18" s="52" t="s">
        <v>74</v>
      </c>
      <c r="O18" s="20"/>
      <c r="P18" s="2">
        <v>89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8">
        <v>42</v>
      </c>
      <c r="B19" s="29"/>
      <c r="C19" s="49" t="s">
        <v>69</v>
      </c>
      <c r="D19" s="53" t="s">
        <v>197</v>
      </c>
      <c r="E19" s="31" t="s">
        <v>164</v>
      </c>
      <c r="F19" s="50" t="s">
        <v>163</v>
      </c>
      <c r="G19" s="50" t="s">
        <v>165</v>
      </c>
      <c r="H19" s="51"/>
      <c r="I19" s="100" t="s">
        <v>194</v>
      </c>
      <c r="J19" s="102">
        <f>SUM(O19:AC19)</f>
        <v>72</v>
      </c>
      <c r="K19" s="33"/>
      <c r="L19" s="95">
        <v>44927</v>
      </c>
      <c r="M19" s="94">
        <v>45291</v>
      </c>
      <c r="N19" s="52" t="s">
        <v>74</v>
      </c>
      <c r="O19" s="20"/>
      <c r="P19" s="2">
        <v>72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x14ac:dyDescent="0.25">
      <c r="A20" s="98"/>
      <c r="B20" s="47" t="s">
        <v>14</v>
      </c>
      <c r="C20" s="41"/>
      <c r="D20" s="41"/>
      <c r="E20" s="41"/>
      <c r="F20" s="41"/>
      <c r="G20" s="41"/>
      <c r="H20" s="47"/>
      <c r="I20" s="99"/>
      <c r="J20" s="110"/>
      <c r="K20" s="47"/>
      <c r="L20" s="97"/>
      <c r="M20" s="9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8"/>
    </row>
    <row r="21" spans="1:29" x14ac:dyDescent="0.25">
      <c r="A21" s="98"/>
      <c r="B21" s="46" t="s">
        <v>1</v>
      </c>
      <c r="C21" s="41"/>
      <c r="D21" s="41"/>
      <c r="E21" s="41"/>
      <c r="F21" s="41"/>
      <c r="G21" s="41"/>
      <c r="H21" s="47"/>
      <c r="I21" s="99"/>
      <c r="J21" s="110"/>
      <c r="K21" s="47"/>
      <c r="L21" s="97"/>
      <c r="M21" s="9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8"/>
    </row>
    <row r="22" spans="1:29" x14ac:dyDescent="0.25">
      <c r="A22" s="109"/>
      <c r="B22" s="29"/>
      <c r="C22" s="55"/>
      <c r="D22" s="55"/>
      <c r="E22" s="55"/>
      <c r="F22" s="55"/>
      <c r="G22" s="55"/>
      <c r="H22" s="33"/>
      <c r="I22" s="100"/>
      <c r="J22" s="102"/>
      <c r="K22" s="33"/>
      <c r="L22" s="94"/>
      <c r="M22" s="94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57"/>
    </row>
    <row r="23" spans="1:29" x14ac:dyDescent="0.25">
      <c r="A23" s="98"/>
      <c r="B23" s="47" t="s">
        <v>5</v>
      </c>
      <c r="C23" s="41"/>
      <c r="D23" s="41"/>
      <c r="E23" s="41"/>
      <c r="F23" s="41"/>
      <c r="G23" s="41"/>
      <c r="H23" s="47"/>
      <c r="I23" s="99"/>
      <c r="J23" s="110"/>
      <c r="K23" s="47"/>
      <c r="L23" s="97"/>
      <c r="M23" s="9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8"/>
    </row>
    <row r="24" spans="1:29" x14ac:dyDescent="0.25">
      <c r="A24" s="98"/>
      <c r="B24" s="46" t="s">
        <v>1</v>
      </c>
      <c r="C24" s="41"/>
      <c r="D24" s="41"/>
      <c r="E24" s="41"/>
      <c r="F24" s="41"/>
      <c r="G24" s="41"/>
      <c r="H24" s="47"/>
      <c r="I24" s="99"/>
      <c r="J24" s="110"/>
      <c r="K24" s="47"/>
      <c r="L24" s="97"/>
      <c r="M24" s="9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8"/>
    </row>
    <row r="25" spans="1:29" ht="60" x14ac:dyDescent="0.25">
      <c r="A25" s="28">
        <v>53</v>
      </c>
      <c r="B25" s="29"/>
      <c r="C25" s="122" t="s">
        <v>209</v>
      </c>
      <c r="D25" s="58" t="s">
        <v>210</v>
      </c>
      <c r="E25" s="32" t="s">
        <v>155</v>
      </c>
      <c r="F25" s="32" t="s">
        <v>129</v>
      </c>
      <c r="G25" s="32" t="s">
        <v>130</v>
      </c>
      <c r="H25" s="33"/>
      <c r="I25" s="100" t="s">
        <v>194</v>
      </c>
      <c r="J25" s="102">
        <f t="shared" ref="J25:J39" si="3">SUM(O25:AC25)</f>
        <v>568</v>
      </c>
      <c r="K25" s="33"/>
      <c r="L25" s="94">
        <v>44927</v>
      </c>
      <c r="M25" s="94">
        <v>45291</v>
      </c>
      <c r="N25" s="52" t="s">
        <v>74</v>
      </c>
      <c r="O25" s="20"/>
      <c r="P25" s="2">
        <v>568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166">
        <v>54</v>
      </c>
      <c r="B26" s="29"/>
      <c r="C26" s="122" t="s">
        <v>225</v>
      </c>
      <c r="D26" s="122" t="s">
        <v>210</v>
      </c>
      <c r="E26" s="32" t="s">
        <v>155</v>
      </c>
      <c r="F26" s="32" t="s">
        <v>129</v>
      </c>
      <c r="G26" s="32" t="s">
        <v>130</v>
      </c>
      <c r="H26" s="33"/>
      <c r="I26" s="100" t="s">
        <v>194</v>
      </c>
      <c r="J26" s="102">
        <f t="shared" si="3"/>
        <v>568</v>
      </c>
      <c r="K26" s="33"/>
      <c r="L26" s="94">
        <v>44927</v>
      </c>
      <c r="M26" s="94">
        <v>45291</v>
      </c>
      <c r="N26" s="52" t="s">
        <v>74</v>
      </c>
      <c r="O26" s="20"/>
      <c r="P26" s="2">
        <v>568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8">
        <v>55</v>
      </c>
      <c r="B27" s="29"/>
      <c r="C27" s="58" t="s">
        <v>103</v>
      </c>
      <c r="D27" s="58" t="s">
        <v>71</v>
      </c>
      <c r="E27" s="32" t="s">
        <v>155</v>
      </c>
      <c r="F27" s="32" t="s">
        <v>129</v>
      </c>
      <c r="G27" s="32" t="s">
        <v>130</v>
      </c>
      <c r="H27" s="33"/>
      <c r="I27" s="100" t="s">
        <v>194</v>
      </c>
      <c r="J27" s="102">
        <f t="shared" si="3"/>
        <v>265</v>
      </c>
      <c r="K27" s="33"/>
      <c r="L27" s="94">
        <v>44927</v>
      </c>
      <c r="M27" s="94">
        <v>45291</v>
      </c>
      <c r="N27" s="52" t="s">
        <v>74</v>
      </c>
      <c r="O27" s="1"/>
      <c r="P27" s="2">
        <v>265</v>
      </c>
      <c r="Q27" s="2"/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8">
        <v>56</v>
      </c>
      <c r="B28" s="29"/>
      <c r="C28" s="58" t="s">
        <v>67</v>
      </c>
      <c r="D28" s="58" t="s">
        <v>159</v>
      </c>
      <c r="E28" s="32" t="s">
        <v>155</v>
      </c>
      <c r="F28" s="32" t="s">
        <v>129</v>
      </c>
      <c r="G28" s="32" t="s">
        <v>128</v>
      </c>
      <c r="H28" s="33"/>
      <c r="I28" s="100" t="s">
        <v>194</v>
      </c>
      <c r="J28" s="102">
        <f t="shared" ref="J28:J37" si="4">SUM(O28:AC28)</f>
        <v>284</v>
      </c>
      <c r="K28" s="34"/>
      <c r="L28" s="94">
        <v>44927</v>
      </c>
      <c r="M28" s="94">
        <v>46387</v>
      </c>
      <c r="N28" s="52" t="s">
        <v>74</v>
      </c>
      <c r="O28" s="1"/>
      <c r="P28" s="2">
        <v>71</v>
      </c>
      <c r="Q28" s="2">
        <v>71</v>
      </c>
      <c r="R28" s="2">
        <v>71</v>
      </c>
      <c r="S28" s="2">
        <v>71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8">
        <v>57</v>
      </c>
      <c r="B29" s="29"/>
      <c r="C29" s="58" t="s">
        <v>67</v>
      </c>
      <c r="D29" s="58" t="s">
        <v>161</v>
      </c>
      <c r="E29" s="32" t="s">
        <v>155</v>
      </c>
      <c r="F29" s="32" t="s">
        <v>129</v>
      </c>
      <c r="G29" s="32" t="s">
        <v>128</v>
      </c>
      <c r="H29" s="33"/>
      <c r="I29" s="100" t="s">
        <v>194</v>
      </c>
      <c r="J29" s="102">
        <f t="shared" si="4"/>
        <v>284</v>
      </c>
      <c r="K29" s="34"/>
      <c r="L29" s="94">
        <v>44927</v>
      </c>
      <c r="M29" s="94">
        <v>46387</v>
      </c>
      <c r="N29" s="52" t="s">
        <v>74</v>
      </c>
      <c r="O29" s="1"/>
      <c r="P29" s="2">
        <v>71</v>
      </c>
      <c r="Q29" s="2">
        <v>71</v>
      </c>
      <c r="R29" s="2">
        <v>71</v>
      </c>
      <c r="S29" s="2">
        <v>71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28">
        <v>58</v>
      </c>
      <c r="B30" s="29"/>
      <c r="C30" s="58" t="s">
        <v>68</v>
      </c>
      <c r="D30" s="58" t="s">
        <v>159</v>
      </c>
      <c r="E30" s="32" t="s">
        <v>155</v>
      </c>
      <c r="F30" s="32" t="s">
        <v>129</v>
      </c>
      <c r="G30" s="32" t="s">
        <v>128</v>
      </c>
      <c r="H30" s="33"/>
      <c r="I30" s="100" t="s">
        <v>194</v>
      </c>
      <c r="J30" s="102">
        <f t="shared" si="4"/>
        <v>260</v>
      </c>
      <c r="K30" s="34"/>
      <c r="L30" s="95">
        <v>44927</v>
      </c>
      <c r="M30" s="94">
        <v>46387</v>
      </c>
      <c r="N30" s="52" t="s">
        <v>74</v>
      </c>
      <c r="O30" s="1"/>
      <c r="P30" s="2">
        <v>65</v>
      </c>
      <c r="Q30" s="2">
        <v>65</v>
      </c>
      <c r="R30" s="2">
        <v>65</v>
      </c>
      <c r="S30" s="2">
        <v>65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28">
        <v>59</v>
      </c>
      <c r="B31" s="29"/>
      <c r="C31" s="58" t="s">
        <v>68</v>
      </c>
      <c r="D31" s="58" t="s">
        <v>161</v>
      </c>
      <c r="E31" s="32" t="s">
        <v>155</v>
      </c>
      <c r="F31" s="32" t="s">
        <v>129</v>
      </c>
      <c r="G31" s="32" t="s">
        <v>128</v>
      </c>
      <c r="H31" s="33"/>
      <c r="I31" s="100" t="s">
        <v>194</v>
      </c>
      <c r="J31" s="102">
        <f t="shared" si="4"/>
        <v>260</v>
      </c>
      <c r="K31" s="34"/>
      <c r="L31" s="95">
        <v>44927</v>
      </c>
      <c r="M31" s="94">
        <v>46387</v>
      </c>
      <c r="N31" s="52" t="s">
        <v>74</v>
      </c>
      <c r="O31" s="1"/>
      <c r="P31" s="2">
        <v>65</v>
      </c>
      <c r="Q31" s="2">
        <v>65</v>
      </c>
      <c r="R31" s="2">
        <v>65</v>
      </c>
      <c r="S31" s="2">
        <v>65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60" x14ac:dyDescent="0.25">
      <c r="A32" s="28">
        <v>60</v>
      </c>
      <c r="B32" s="29"/>
      <c r="C32" s="58" t="s">
        <v>69</v>
      </c>
      <c r="D32" s="58" t="s">
        <v>159</v>
      </c>
      <c r="E32" s="32" t="s">
        <v>155</v>
      </c>
      <c r="F32" s="32" t="s">
        <v>129</v>
      </c>
      <c r="G32" s="32" t="s">
        <v>128</v>
      </c>
      <c r="H32" s="33"/>
      <c r="I32" s="100" t="s">
        <v>194</v>
      </c>
      <c r="J32" s="102">
        <f t="shared" si="4"/>
        <v>556</v>
      </c>
      <c r="K32" s="34"/>
      <c r="L32" s="94">
        <v>44927</v>
      </c>
      <c r="M32" s="94">
        <v>46387</v>
      </c>
      <c r="N32" s="52" t="s">
        <v>74</v>
      </c>
      <c r="O32" s="1"/>
      <c r="P32" s="2">
        <v>139</v>
      </c>
      <c r="Q32" s="2">
        <v>139</v>
      </c>
      <c r="R32" s="2">
        <v>139</v>
      </c>
      <c r="S32" s="2">
        <v>139</v>
      </c>
      <c r="T32" s="3"/>
      <c r="U32" s="3"/>
      <c r="V32" s="3"/>
      <c r="W32" s="3"/>
      <c r="X32" s="3"/>
      <c r="Y32" s="3"/>
      <c r="Z32" s="3"/>
      <c r="AA32" s="3"/>
      <c r="AB32" s="3"/>
      <c r="AC32" s="22"/>
    </row>
    <row r="33" spans="1:29" ht="60" x14ac:dyDescent="0.25">
      <c r="A33" s="28">
        <v>61</v>
      </c>
      <c r="B33" s="29"/>
      <c r="C33" s="58" t="s">
        <v>69</v>
      </c>
      <c r="D33" s="58" t="s">
        <v>161</v>
      </c>
      <c r="E33" s="32" t="s">
        <v>155</v>
      </c>
      <c r="F33" s="32" t="s">
        <v>129</v>
      </c>
      <c r="G33" s="32" t="s">
        <v>128</v>
      </c>
      <c r="H33" s="33"/>
      <c r="I33" s="100" t="s">
        <v>194</v>
      </c>
      <c r="J33" s="102">
        <f t="shared" si="4"/>
        <v>556</v>
      </c>
      <c r="K33" s="34"/>
      <c r="L33" s="94">
        <v>44927</v>
      </c>
      <c r="M33" s="94">
        <v>46387</v>
      </c>
      <c r="N33" s="52" t="s">
        <v>74</v>
      </c>
      <c r="O33" s="1"/>
      <c r="P33" s="2">
        <v>139</v>
      </c>
      <c r="Q33" s="2">
        <v>139</v>
      </c>
      <c r="R33" s="2">
        <v>139</v>
      </c>
      <c r="S33" s="2">
        <v>139</v>
      </c>
      <c r="T33" s="3"/>
      <c r="U33" s="3"/>
      <c r="V33" s="3"/>
      <c r="W33" s="3"/>
      <c r="X33" s="3"/>
      <c r="Y33" s="3"/>
      <c r="Z33" s="3"/>
      <c r="AA33" s="3"/>
      <c r="AB33" s="3"/>
      <c r="AC33" s="22"/>
    </row>
    <row r="34" spans="1:29" ht="60" x14ac:dyDescent="0.25">
      <c r="A34" s="28">
        <v>62</v>
      </c>
      <c r="B34" s="29"/>
      <c r="C34" s="58" t="s">
        <v>66</v>
      </c>
      <c r="D34" s="58" t="s">
        <v>159</v>
      </c>
      <c r="E34" s="32" t="s">
        <v>155</v>
      </c>
      <c r="F34" s="32" t="s">
        <v>129</v>
      </c>
      <c r="G34" s="32" t="s">
        <v>128</v>
      </c>
      <c r="H34" s="33"/>
      <c r="I34" s="100" t="s">
        <v>194</v>
      </c>
      <c r="J34" s="102">
        <f t="shared" si="4"/>
        <v>1260</v>
      </c>
      <c r="K34" s="34"/>
      <c r="L34" s="94">
        <v>44927</v>
      </c>
      <c r="M34" s="94">
        <v>46387</v>
      </c>
      <c r="N34" s="52" t="s">
        <v>74</v>
      </c>
      <c r="O34" s="1"/>
      <c r="P34" s="2">
        <v>315</v>
      </c>
      <c r="Q34" s="2">
        <v>315</v>
      </c>
      <c r="R34" s="2">
        <v>315</v>
      </c>
      <c r="S34" s="2">
        <v>315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60" x14ac:dyDescent="0.25">
      <c r="A35" s="28">
        <v>63</v>
      </c>
      <c r="B35" s="29"/>
      <c r="C35" s="58" t="s">
        <v>66</v>
      </c>
      <c r="D35" s="58" t="s">
        <v>161</v>
      </c>
      <c r="E35" s="32" t="s">
        <v>155</v>
      </c>
      <c r="F35" s="32" t="s">
        <v>129</v>
      </c>
      <c r="G35" s="32" t="s">
        <v>128</v>
      </c>
      <c r="H35" s="33"/>
      <c r="I35" s="100" t="s">
        <v>194</v>
      </c>
      <c r="J35" s="102">
        <f t="shared" si="4"/>
        <v>1260</v>
      </c>
      <c r="K35" s="34"/>
      <c r="L35" s="94">
        <v>44927</v>
      </c>
      <c r="M35" s="94">
        <v>46387</v>
      </c>
      <c r="N35" s="52" t="s">
        <v>74</v>
      </c>
      <c r="O35" s="1"/>
      <c r="P35" s="2">
        <v>315</v>
      </c>
      <c r="Q35" s="2">
        <v>315</v>
      </c>
      <c r="R35" s="2">
        <v>315</v>
      </c>
      <c r="S35" s="2">
        <v>315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60" x14ac:dyDescent="0.25">
      <c r="A36" s="28">
        <v>64</v>
      </c>
      <c r="B36" s="29"/>
      <c r="C36" s="58" t="s">
        <v>70</v>
      </c>
      <c r="D36" s="58" t="s">
        <v>159</v>
      </c>
      <c r="E36" s="32" t="s">
        <v>155</v>
      </c>
      <c r="F36" s="32" t="s">
        <v>129</v>
      </c>
      <c r="G36" s="32" t="s">
        <v>128</v>
      </c>
      <c r="H36" s="33"/>
      <c r="I36" s="100" t="s">
        <v>194</v>
      </c>
      <c r="J36" s="102">
        <f t="shared" si="4"/>
        <v>320</v>
      </c>
      <c r="K36" s="34"/>
      <c r="L36" s="94">
        <v>44927</v>
      </c>
      <c r="M36" s="94">
        <v>46387</v>
      </c>
      <c r="N36" s="52" t="s">
        <v>74</v>
      </c>
      <c r="O36" s="1"/>
      <c r="P36" s="2">
        <v>80</v>
      </c>
      <c r="Q36" s="2">
        <v>80</v>
      </c>
      <c r="R36" s="2">
        <v>80</v>
      </c>
      <c r="S36" s="2">
        <v>80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8">
        <v>65</v>
      </c>
      <c r="B37" s="29"/>
      <c r="C37" s="58" t="s">
        <v>70</v>
      </c>
      <c r="D37" s="58" t="s">
        <v>161</v>
      </c>
      <c r="E37" s="32" t="s">
        <v>155</v>
      </c>
      <c r="F37" s="32" t="s">
        <v>129</v>
      </c>
      <c r="G37" s="32" t="s">
        <v>128</v>
      </c>
      <c r="H37" s="33"/>
      <c r="I37" s="100" t="s">
        <v>194</v>
      </c>
      <c r="J37" s="102">
        <f t="shared" si="4"/>
        <v>320</v>
      </c>
      <c r="K37" s="34"/>
      <c r="L37" s="94">
        <v>44927</v>
      </c>
      <c r="M37" s="94">
        <v>46387</v>
      </c>
      <c r="N37" s="52" t="s">
        <v>74</v>
      </c>
      <c r="O37" s="1"/>
      <c r="P37" s="2">
        <v>80</v>
      </c>
      <c r="Q37" s="2">
        <v>80</v>
      </c>
      <c r="R37" s="2">
        <v>80</v>
      </c>
      <c r="S37" s="2">
        <v>80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8">
        <v>100</v>
      </c>
      <c r="B38" s="29"/>
      <c r="C38" s="58" t="s">
        <v>103</v>
      </c>
      <c r="D38" s="58" t="s">
        <v>184</v>
      </c>
      <c r="E38" s="32" t="s">
        <v>125</v>
      </c>
      <c r="F38" s="32" t="s">
        <v>126</v>
      </c>
      <c r="G38" s="32" t="s">
        <v>127</v>
      </c>
      <c r="H38" s="33"/>
      <c r="I38" s="100" t="s">
        <v>194</v>
      </c>
      <c r="J38" s="102">
        <f t="shared" si="3"/>
        <v>95</v>
      </c>
      <c r="K38" s="33"/>
      <c r="L38" s="94">
        <v>45292</v>
      </c>
      <c r="M38" s="94">
        <v>45657</v>
      </c>
      <c r="N38" s="35" t="s">
        <v>74</v>
      </c>
      <c r="O38" s="1"/>
      <c r="P38" s="2"/>
      <c r="Q38" s="2">
        <v>95</v>
      </c>
      <c r="R38" s="2"/>
      <c r="S38" s="2"/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60" x14ac:dyDescent="0.25">
      <c r="A39" s="28">
        <v>139</v>
      </c>
      <c r="B39" s="29"/>
      <c r="C39" s="58" t="s">
        <v>95</v>
      </c>
      <c r="D39" s="58" t="s">
        <v>184</v>
      </c>
      <c r="E39" s="32" t="s">
        <v>125</v>
      </c>
      <c r="F39" s="32" t="s">
        <v>126</v>
      </c>
      <c r="G39" s="32" t="s">
        <v>127</v>
      </c>
      <c r="H39" s="33"/>
      <c r="I39" s="100" t="s">
        <v>194</v>
      </c>
      <c r="J39" s="102">
        <f t="shared" si="3"/>
        <v>95</v>
      </c>
      <c r="K39" s="33"/>
      <c r="L39" s="94">
        <v>46023</v>
      </c>
      <c r="M39" s="94">
        <v>46387</v>
      </c>
      <c r="N39" s="52" t="s">
        <v>74</v>
      </c>
      <c r="O39" s="1"/>
      <c r="P39" s="2"/>
      <c r="Q39" s="2"/>
      <c r="R39" s="2"/>
      <c r="S39" s="2">
        <v>95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60" x14ac:dyDescent="0.25">
      <c r="A40" s="28">
        <v>159</v>
      </c>
      <c r="B40" s="29"/>
      <c r="C40" s="58" t="s">
        <v>67</v>
      </c>
      <c r="D40" s="58" t="s">
        <v>159</v>
      </c>
      <c r="E40" s="32" t="s">
        <v>155</v>
      </c>
      <c r="F40" s="32" t="s">
        <v>129</v>
      </c>
      <c r="G40" s="32" t="s">
        <v>128</v>
      </c>
      <c r="H40" s="33"/>
      <c r="I40" s="100" t="s">
        <v>194</v>
      </c>
      <c r="J40" s="102">
        <f t="shared" ref="J40:J41" si="5">SUM(O40:AC40)</f>
        <v>610</v>
      </c>
      <c r="K40" s="34"/>
      <c r="L40" s="94">
        <v>46388</v>
      </c>
      <c r="M40" s="94">
        <v>50040</v>
      </c>
      <c r="N40" s="35" t="s">
        <v>50</v>
      </c>
      <c r="O40" s="1"/>
      <c r="P40" s="2"/>
      <c r="Q40" s="2"/>
      <c r="R40" s="2"/>
      <c r="S40" s="2"/>
      <c r="T40" s="3">
        <v>61</v>
      </c>
      <c r="U40" s="3">
        <v>61</v>
      </c>
      <c r="V40" s="3">
        <v>61</v>
      </c>
      <c r="W40" s="3">
        <v>61</v>
      </c>
      <c r="X40" s="3">
        <v>61</v>
      </c>
      <c r="Y40" s="3">
        <v>61</v>
      </c>
      <c r="Z40" s="3">
        <v>61</v>
      </c>
      <c r="AA40" s="3">
        <v>61</v>
      </c>
      <c r="AB40" s="3">
        <v>61</v>
      </c>
      <c r="AC40" s="4">
        <v>61</v>
      </c>
    </row>
    <row r="41" spans="1:29" ht="65.25" customHeight="1" x14ac:dyDescent="0.25">
      <c r="A41" s="28">
        <v>160</v>
      </c>
      <c r="B41" s="29"/>
      <c r="C41" s="58" t="s">
        <v>67</v>
      </c>
      <c r="D41" s="58" t="s">
        <v>161</v>
      </c>
      <c r="E41" s="32" t="s">
        <v>155</v>
      </c>
      <c r="F41" s="32" t="s">
        <v>129</v>
      </c>
      <c r="G41" s="32" t="s">
        <v>128</v>
      </c>
      <c r="H41" s="33"/>
      <c r="I41" s="100" t="s">
        <v>194</v>
      </c>
      <c r="J41" s="102">
        <f t="shared" si="5"/>
        <v>610</v>
      </c>
      <c r="K41" s="34"/>
      <c r="L41" s="94">
        <v>46388</v>
      </c>
      <c r="M41" s="94">
        <v>50040</v>
      </c>
      <c r="N41" s="35" t="s">
        <v>50</v>
      </c>
      <c r="O41" s="1"/>
      <c r="P41" s="2"/>
      <c r="Q41" s="2"/>
      <c r="R41" s="2"/>
      <c r="S41" s="2"/>
      <c r="T41" s="3">
        <v>61</v>
      </c>
      <c r="U41" s="3">
        <v>61</v>
      </c>
      <c r="V41" s="3">
        <v>61</v>
      </c>
      <c r="W41" s="3">
        <v>61</v>
      </c>
      <c r="X41" s="3">
        <v>61</v>
      </c>
      <c r="Y41" s="3">
        <v>61</v>
      </c>
      <c r="Z41" s="3">
        <v>61</v>
      </c>
      <c r="AA41" s="3">
        <v>61</v>
      </c>
      <c r="AB41" s="3">
        <v>61</v>
      </c>
      <c r="AC41" s="4">
        <v>61</v>
      </c>
    </row>
    <row r="42" spans="1:29" ht="60" x14ac:dyDescent="0.25">
      <c r="A42" s="28">
        <v>161</v>
      </c>
      <c r="B42" s="29"/>
      <c r="C42" s="58" t="s">
        <v>68</v>
      </c>
      <c r="D42" s="58" t="s">
        <v>159</v>
      </c>
      <c r="E42" s="32" t="s">
        <v>155</v>
      </c>
      <c r="F42" s="32" t="s">
        <v>129</v>
      </c>
      <c r="G42" s="32" t="s">
        <v>128</v>
      </c>
      <c r="H42" s="33"/>
      <c r="I42" s="100" t="s">
        <v>194</v>
      </c>
      <c r="J42" s="102">
        <f t="shared" ref="J42" si="6">SUM(O42:AC42)</f>
        <v>1370</v>
      </c>
      <c r="K42" s="34"/>
      <c r="L42" s="94">
        <v>46388</v>
      </c>
      <c r="M42" s="94">
        <v>50040</v>
      </c>
      <c r="N42" s="35" t="s">
        <v>50</v>
      </c>
      <c r="O42" s="1"/>
      <c r="P42" s="2"/>
      <c r="Q42" s="2"/>
      <c r="R42" s="2"/>
      <c r="S42" s="2"/>
      <c r="T42" s="3">
        <v>137</v>
      </c>
      <c r="U42" s="3">
        <v>137</v>
      </c>
      <c r="V42" s="3">
        <v>137</v>
      </c>
      <c r="W42" s="3">
        <v>137</v>
      </c>
      <c r="X42" s="3">
        <v>137</v>
      </c>
      <c r="Y42" s="3">
        <v>137</v>
      </c>
      <c r="Z42" s="3">
        <v>137</v>
      </c>
      <c r="AA42" s="3">
        <v>137</v>
      </c>
      <c r="AB42" s="3">
        <v>137</v>
      </c>
      <c r="AC42" s="4">
        <v>137</v>
      </c>
    </row>
    <row r="43" spans="1:29" ht="60" x14ac:dyDescent="0.25">
      <c r="A43" s="28">
        <v>162</v>
      </c>
      <c r="B43" s="29"/>
      <c r="C43" s="58" t="s">
        <v>68</v>
      </c>
      <c r="D43" s="58" t="s">
        <v>161</v>
      </c>
      <c r="E43" s="32" t="s">
        <v>155</v>
      </c>
      <c r="F43" s="32" t="s">
        <v>129</v>
      </c>
      <c r="G43" s="32" t="s">
        <v>128</v>
      </c>
      <c r="H43" s="33"/>
      <c r="I43" s="100" t="s">
        <v>194</v>
      </c>
      <c r="J43" s="102">
        <f t="shared" ref="J43:J47" si="7">SUM(O43:AC43)</f>
        <v>1370</v>
      </c>
      <c r="K43" s="34"/>
      <c r="L43" s="94">
        <v>46388</v>
      </c>
      <c r="M43" s="94">
        <v>50040</v>
      </c>
      <c r="N43" s="35" t="s">
        <v>50</v>
      </c>
      <c r="O43" s="1"/>
      <c r="P43" s="2"/>
      <c r="Q43" s="2"/>
      <c r="R43" s="2"/>
      <c r="S43" s="2"/>
      <c r="T43" s="3">
        <v>137</v>
      </c>
      <c r="U43" s="3">
        <v>137</v>
      </c>
      <c r="V43" s="3">
        <v>137</v>
      </c>
      <c r="W43" s="3">
        <v>137</v>
      </c>
      <c r="X43" s="3">
        <v>137</v>
      </c>
      <c r="Y43" s="3">
        <v>137</v>
      </c>
      <c r="Z43" s="3">
        <v>137</v>
      </c>
      <c r="AA43" s="3">
        <v>137</v>
      </c>
      <c r="AB43" s="3">
        <v>137</v>
      </c>
      <c r="AC43" s="4">
        <v>137</v>
      </c>
    </row>
    <row r="44" spans="1:29" ht="60" x14ac:dyDescent="0.25">
      <c r="A44" s="28">
        <v>163</v>
      </c>
      <c r="B44" s="29"/>
      <c r="C44" s="58" t="s">
        <v>69</v>
      </c>
      <c r="D44" s="58" t="s">
        <v>159</v>
      </c>
      <c r="E44" s="32" t="s">
        <v>155</v>
      </c>
      <c r="F44" s="32" t="s">
        <v>129</v>
      </c>
      <c r="G44" s="32" t="s">
        <v>128</v>
      </c>
      <c r="H44" s="33"/>
      <c r="I44" s="100" t="s">
        <v>194</v>
      </c>
      <c r="J44" s="102">
        <f t="shared" si="7"/>
        <v>1200</v>
      </c>
      <c r="K44" s="34"/>
      <c r="L44" s="94">
        <v>46388</v>
      </c>
      <c r="M44" s="94">
        <v>50040</v>
      </c>
      <c r="N44" s="35" t="s">
        <v>50</v>
      </c>
      <c r="O44" s="1"/>
      <c r="P44" s="2"/>
      <c r="Q44" s="2"/>
      <c r="R44" s="2"/>
      <c r="S44" s="2"/>
      <c r="T44" s="3">
        <v>120</v>
      </c>
      <c r="U44" s="3">
        <v>120</v>
      </c>
      <c r="V44" s="3">
        <v>120</v>
      </c>
      <c r="W44" s="3">
        <v>120</v>
      </c>
      <c r="X44" s="3">
        <v>120</v>
      </c>
      <c r="Y44" s="3">
        <v>120</v>
      </c>
      <c r="Z44" s="3">
        <v>120</v>
      </c>
      <c r="AA44" s="3">
        <v>120</v>
      </c>
      <c r="AB44" s="3">
        <v>120</v>
      </c>
      <c r="AC44" s="4">
        <v>120</v>
      </c>
    </row>
    <row r="45" spans="1:29" ht="60" x14ac:dyDescent="0.25">
      <c r="A45" s="28">
        <v>164</v>
      </c>
      <c r="B45" s="29"/>
      <c r="C45" s="58" t="s">
        <v>69</v>
      </c>
      <c r="D45" s="58" t="s">
        <v>161</v>
      </c>
      <c r="E45" s="32" t="s">
        <v>155</v>
      </c>
      <c r="F45" s="32" t="s">
        <v>129</v>
      </c>
      <c r="G45" s="32" t="s">
        <v>128</v>
      </c>
      <c r="H45" s="33"/>
      <c r="I45" s="100" t="s">
        <v>194</v>
      </c>
      <c r="J45" s="102">
        <f t="shared" si="7"/>
        <v>1200</v>
      </c>
      <c r="K45" s="34"/>
      <c r="L45" s="94">
        <v>46388</v>
      </c>
      <c r="M45" s="94">
        <v>50040</v>
      </c>
      <c r="N45" s="35" t="s">
        <v>50</v>
      </c>
      <c r="O45" s="1"/>
      <c r="P45" s="2"/>
      <c r="Q45" s="2"/>
      <c r="R45" s="2"/>
      <c r="S45" s="2"/>
      <c r="T45" s="3">
        <v>120</v>
      </c>
      <c r="U45" s="3">
        <v>120</v>
      </c>
      <c r="V45" s="3">
        <v>120</v>
      </c>
      <c r="W45" s="3">
        <v>120</v>
      </c>
      <c r="X45" s="3">
        <v>120</v>
      </c>
      <c r="Y45" s="3">
        <v>120</v>
      </c>
      <c r="Z45" s="3">
        <v>120</v>
      </c>
      <c r="AA45" s="3">
        <v>120</v>
      </c>
      <c r="AB45" s="3">
        <v>120</v>
      </c>
      <c r="AC45" s="4">
        <v>120</v>
      </c>
    </row>
    <row r="46" spans="1:29" ht="60" x14ac:dyDescent="0.25">
      <c r="A46" s="28">
        <v>165</v>
      </c>
      <c r="B46" s="29"/>
      <c r="C46" s="58" t="s">
        <v>66</v>
      </c>
      <c r="D46" s="58" t="s">
        <v>159</v>
      </c>
      <c r="E46" s="32" t="s">
        <v>155</v>
      </c>
      <c r="F46" s="32" t="s">
        <v>129</v>
      </c>
      <c r="G46" s="32" t="s">
        <v>128</v>
      </c>
      <c r="H46" s="33"/>
      <c r="I46" s="100" t="s">
        <v>194</v>
      </c>
      <c r="J46" s="102">
        <f>SUM(O46:AC46)</f>
        <v>3440</v>
      </c>
      <c r="K46" s="34"/>
      <c r="L46" s="94">
        <v>46388</v>
      </c>
      <c r="M46" s="94">
        <v>50040</v>
      </c>
      <c r="N46" s="35" t="s">
        <v>50</v>
      </c>
      <c r="O46" s="1"/>
      <c r="P46" s="2"/>
      <c r="Q46" s="2"/>
      <c r="R46" s="2"/>
      <c r="S46" s="2"/>
      <c r="T46" s="3">
        <v>344</v>
      </c>
      <c r="U46" s="3">
        <v>344</v>
      </c>
      <c r="V46" s="3">
        <v>344</v>
      </c>
      <c r="W46" s="3">
        <v>344</v>
      </c>
      <c r="X46" s="3">
        <v>344</v>
      </c>
      <c r="Y46" s="3">
        <v>344</v>
      </c>
      <c r="Z46" s="3">
        <v>344</v>
      </c>
      <c r="AA46" s="3">
        <v>344</v>
      </c>
      <c r="AB46" s="3">
        <v>344</v>
      </c>
      <c r="AC46" s="4">
        <v>344</v>
      </c>
    </row>
    <row r="47" spans="1:29" ht="60" x14ac:dyDescent="0.25">
      <c r="A47" s="28">
        <v>166</v>
      </c>
      <c r="B47" s="29"/>
      <c r="C47" s="58" t="s">
        <v>66</v>
      </c>
      <c r="D47" s="58" t="s">
        <v>161</v>
      </c>
      <c r="E47" s="32" t="s">
        <v>155</v>
      </c>
      <c r="F47" s="32" t="s">
        <v>129</v>
      </c>
      <c r="G47" s="32" t="s">
        <v>128</v>
      </c>
      <c r="H47" s="33"/>
      <c r="I47" s="100" t="s">
        <v>194</v>
      </c>
      <c r="J47" s="102">
        <f t="shared" si="7"/>
        <v>3440</v>
      </c>
      <c r="K47" s="34"/>
      <c r="L47" s="94">
        <v>46388</v>
      </c>
      <c r="M47" s="94">
        <v>50040</v>
      </c>
      <c r="N47" s="35" t="s">
        <v>50</v>
      </c>
      <c r="O47" s="1"/>
      <c r="P47" s="2"/>
      <c r="Q47" s="2"/>
      <c r="R47" s="2"/>
      <c r="S47" s="2"/>
      <c r="T47" s="3">
        <v>344</v>
      </c>
      <c r="U47" s="3">
        <v>344</v>
      </c>
      <c r="V47" s="3">
        <v>344</v>
      </c>
      <c r="W47" s="3">
        <v>344</v>
      </c>
      <c r="X47" s="3">
        <v>344</v>
      </c>
      <c r="Y47" s="3">
        <v>344</v>
      </c>
      <c r="Z47" s="3">
        <v>344</v>
      </c>
      <c r="AA47" s="3">
        <v>344</v>
      </c>
      <c r="AB47" s="3">
        <v>344</v>
      </c>
      <c r="AC47" s="4">
        <v>344</v>
      </c>
    </row>
    <row r="48" spans="1:29" ht="60" x14ac:dyDescent="0.25">
      <c r="A48" s="28">
        <v>167</v>
      </c>
      <c r="B48" s="29"/>
      <c r="C48" s="58" t="s">
        <v>70</v>
      </c>
      <c r="D48" s="58" t="s">
        <v>159</v>
      </c>
      <c r="E48" s="32" t="s">
        <v>155</v>
      </c>
      <c r="F48" s="32" t="s">
        <v>129</v>
      </c>
      <c r="G48" s="32" t="s">
        <v>128</v>
      </c>
      <c r="H48" s="33"/>
      <c r="I48" s="100" t="s">
        <v>194</v>
      </c>
      <c r="J48" s="102">
        <f t="shared" ref="J48:J49" si="8">SUM(O48:AC48)</f>
        <v>680</v>
      </c>
      <c r="K48" s="34"/>
      <c r="L48" s="94">
        <v>46388</v>
      </c>
      <c r="M48" s="94">
        <v>50040</v>
      </c>
      <c r="N48" s="35" t="s">
        <v>50</v>
      </c>
      <c r="O48" s="1"/>
      <c r="P48" s="2"/>
      <c r="Q48" s="2"/>
      <c r="R48" s="2"/>
      <c r="S48" s="2"/>
      <c r="T48" s="3">
        <v>68</v>
      </c>
      <c r="U48" s="3">
        <v>68</v>
      </c>
      <c r="V48" s="3">
        <v>68</v>
      </c>
      <c r="W48" s="3">
        <v>68</v>
      </c>
      <c r="X48" s="3">
        <v>68</v>
      </c>
      <c r="Y48" s="3">
        <v>68</v>
      </c>
      <c r="Z48" s="3">
        <v>68</v>
      </c>
      <c r="AA48" s="3">
        <v>68</v>
      </c>
      <c r="AB48" s="3">
        <v>68</v>
      </c>
      <c r="AC48" s="4">
        <v>68</v>
      </c>
    </row>
    <row r="49" spans="1:29" ht="60" x14ac:dyDescent="0.25">
      <c r="A49" s="28">
        <v>168</v>
      </c>
      <c r="B49" s="29"/>
      <c r="C49" s="58" t="s">
        <v>70</v>
      </c>
      <c r="D49" s="58" t="s">
        <v>161</v>
      </c>
      <c r="E49" s="32" t="s">
        <v>155</v>
      </c>
      <c r="F49" s="32" t="s">
        <v>129</v>
      </c>
      <c r="G49" s="32" t="s">
        <v>128</v>
      </c>
      <c r="H49" s="33"/>
      <c r="I49" s="100" t="s">
        <v>194</v>
      </c>
      <c r="J49" s="102">
        <f t="shared" si="8"/>
        <v>680</v>
      </c>
      <c r="K49" s="34"/>
      <c r="L49" s="94">
        <v>46388</v>
      </c>
      <c r="M49" s="94">
        <v>50040</v>
      </c>
      <c r="N49" s="35" t="s">
        <v>50</v>
      </c>
      <c r="O49" s="1"/>
      <c r="P49" s="2"/>
      <c r="Q49" s="2"/>
      <c r="R49" s="2"/>
      <c r="S49" s="2"/>
      <c r="T49" s="3">
        <v>68</v>
      </c>
      <c r="U49" s="3">
        <v>68</v>
      </c>
      <c r="V49" s="3">
        <v>68</v>
      </c>
      <c r="W49" s="3">
        <v>68</v>
      </c>
      <c r="X49" s="3">
        <v>68</v>
      </c>
      <c r="Y49" s="3">
        <v>68</v>
      </c>
      <c r="Z49" s="3">
        <v>68</v>
      </c>
      <c r="AA49" s="3">
        <v>68</v>
      </c>
      <c r="AB49" s="3">
        <v>68</v>
      </c>
      <c r="AC49" s="4">
        <v>68</v>
      </c>
    </row>
    <row r="50" spans="1:29" x14ac:dyDescent="0.25">
      <c r="A50" s="98"/>
      <c r="B50" s="46" t="s">
        <v>2</v>
      </c>
      <c r="C50" s="41"/>
      <c r="D50" s="41"/>
      <c r="E50" s="41"/>
      <c r="F50" s="41"/>
      <c r="G50" s="41"/>
      <c r="H50" s="47"/>
      <c r="I50" s="115"/>
      <c r="J50" s="110"/>
      <c r="K50" s="47"/>
      <c r="L50" s="97"/>
      <c r="M50" s="9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8"/>
    </row>
    <row r="51" spans="1:29" ht="45" x14ac:dyDescent="0.25">
      <c r="A51" s="166">
        <v>5</v>
      </c>
      <c r="B51" s="29"/>
      <c r="C51" s="58" t="s">
        <v>237</v>
      </c>
      <c r="D51" s="122" t="s">
        <v>267</v>
      </c>
      <c r="E51" s="32" t="s">
        <v>131</v>
      </c>
      <c r="F51" s="32" t="s">
        <v>132</v>
      </c>
      <c r="G51" s="32" t="s">
        <v>133</v>
      </c>
      <c r="H51" s="33"/>
      <c r="I51" s="100" t="s">
        <v>194</v>
      </c>
      <c r="J51" s="102">
        <f t="shared" ref="J51:J65" si="9">SUM(O51:AC51)</f>
        <v>957</v>
      </c>
      <c r="K51" s="34"/>
      <c r="L51" s="95">
        <v>44562</v>
      </c>
      <c r="M51" s="94">
        <v>44926</v>
      </c>
      <c r="N51" s="35" t="s">
        <v>49</v>
      </c>
      <c r="O51" s="20">
        <v>957</v>
      </c>
      <c r="P51" s="2"/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66">
        <v>6</v>
      </c>
      <c r="B52" s="29"/>
      <c r="C52" s="58" t="s">
        <v>245</v>
      </c>
      <c r="D52" s="58" t="s">
        <v>267</v>
      </c>
      <c r="E52" s="32" t="s">
        <v>131</v>
      </c>
      <c r="F52" s="32" t="s">
        <v>132</v>
      </c>
      <c r="G52" s="32" t="s">
        <v>133</v>
      </c>
      <c r="H52" s="33"/>
      <c r="I52" s="100" t="s">
        <v>194</v>
      </c>
      <c r="J52" s="102">
        <f>SUM(O52:AC52)</f>
        <v>468</v>
      </c>
      <c r="K52" s="33"/>
      <c r="L52" s="94">
        <v>44562</v>
      </c>
      <c r="M52" s="94">
        <v>44926</v>
      </c>
      <c r="N52" s="35" t="s">
        <v>49</v>
      </c>
      <c r="O52" s="1">
        <v>468</v>
      </c>
      <c r="P52" s="2"/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166">
        <v>7</v>
      </c>
      <c r="B53" s="29"/>
      <c r="C53" s="58" t="s">
        <v>246</v>
      </c>
      <c r="D53" s="58" t="s">
        <v>267</v>
      </c>
      <c r="E53" s="32" t="s">
        <v>131</v>
      </c>
      <c r="F53" s="32" t="s">
        <v>132</v>
      </c>
      <c r="G53" s="32" t="s">
        <v>133</v>
      </c>
      <c r="H53" s="33"/>
      <c r="I53" s="100" t="s">
        <v>194</v>
      </c>
      <c r="J53" s="102">
        <f>SUM(O53:AC53)</f>
        <v>468</v>
      </c>
      <c r="K53" s="33"/>
      <c r="L53" s="94">
        <v>44562</v>
      </c>
      <c r="M53" s="94">
        <v>44926</v>
      </c>
      <c r="N53" s="35" t="s">
        <v>49</v>
      </c>
      <c r="O53" s="1">
        <v>468</v>
      </c>
      <c r="P53" s="2"/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166">
        <v>8</v>
      </c>
      <c r="B54" s="29"/>
      <c r="C54" s="122" t="s">
        <v>238</v>
      </c>
      <c r="D54" s="58" t="s">
        <v>267</v>
      </c>
      <c r="E54" s="32" t="s">
        <v>131</v>
      </c>
      <c r="F54" s="32" t="s">
        <v>132</v>
      </c>
      <c r="G54" s="32" t="s">
        <v>133</v>
      </c>
      <c r="H54" s="33"/>
      <c r="I54" s="100" t="s">
        <v>194</v>
      </c>
      <c r="J54" s="102">
        <f>SUM(O54:AC54)</f>
        <v>222</v>
      </c>
      <c r="K54" s="33"/>
      <c r="L54" s="95">
        <v>44562</v>
      </c>
      <c r="M54" s="94">
        <v>44926</v>
      </c>
      <c r="N54" s="35" t="s">
        <v>49</v>
      </c>
      <c r="O54" s="1">
        <v>222</v>
      </c>
      <c r="P54" s="2"/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66">
        <v>9</v>
      </c>
      <c r="B55" s="29"/>
      <c r="C55" s="122" t="s">
        <v>239</v>
      </c>
      <c r="D55" s="122" t="s">
        <v>267</v>
      </c>
      <c r="E55" s="32" t="s">
        <v>134</v>
      </c>
      <c r="F55" s="32" t="s">
        <v>132</v>
      </c>
      <c r="G55" s="32" t="s">
        <v>133</v>
      </c>
      <c r="H55" s="33"/>
      <c r="I55" s="100" t="s">
        <v>194</v>
      </c>
      <c r="J55" s="102">
        <f>SUM(O55:AC55)</f>
        <v>222</v>
      </c>
      <c r="K55" s="33"/>
      <c r="L55" s="95">
        <v>44562</v>
      </c>
      <c r="M55" s="94">
        <v>44926</v>
      </c>
      <c r="N55" s="35" t="s">
        <v>49</v>
      </c>
      <c r="O55" s="1">
        <v>222</v>
      </c>
      <c r="P55" s="2"/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66">
        <v>10</v>
      </c>
      <c r="B56" s="29"/>
      <c r="C56" s="122" t="s">
        <v>228</v>
      </c>
      <c r="D56" s="122" t="s">
        <v>267</v>
      </c>
      <c r="E56" s="32" t="s">
        <v>131</v>
      </c>
      <c r="F56" s="32" t="s">
        <v>132</v>
      </c>
      <c r="G56" s="32" t="s">
        <v>133</v>
      </c>
      <c r="H56" s="33"/>
      <c r="I56" s="101" t="s">
        <v>194</v>
      </c>
      <c r="J56" s="102">
        <f>SUM(O56:AC56)</f>
        <v>222</v>
      </c>
      <c r="K56" s="33"/>
      <c r="L56" s="95">
        <v>44562</v>
      </c>
      <c r="M56" s="94">
        <v>44926</v>
      </c>
      <c r="N56" s="35" t="s">
        <v>49</v>
      </c>
      <c r="O56" s="1">
        <v>222</v>
      </c>
      <c r="P56" s="2"/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66">
        <v>11</v>
      </c>
      <c r="B57" s="29"/>
      <c r="C57" s="122" t="s">
        <v>230</v>
      </c>
      <c r="D57" s="122" t="s">
        <v>267</v>
      </c>
      <c r="E57" s="32" t="s">
        <v>131</v>
      </c>
      <c r="F57" s="32" t="s">
        <v>132</v>
      </c>
      <c r="G57" s="32" t="s">
        <v>133</v>
      </c>
      <c r="H57" s="33"/>
      <c r="I57" s="101" t="s">
        <v>194</v>
      </c>
      <c r="J57" s="102">
        <f t="shared" ref="J57" si="10">SUM(O57:AC57)</f>
        <v>957</v>
      </c>
      <c r="K57" s="33"/>
      <c r="L57" s="94">
        <v>44562</v>
      </c>
      <c r="M57" s="94">
        <v>44926</v>
      </c>
      <c r="N57" s="35" t="s">
        <v>49</v>
      </c>
      <c r="O57" s="1">
        <v>957</v>
      </c>
      <c r="P57" s="2"/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66">
        <v>12</v>
      </c>
      <c r="B58" s="29"/>
      <c r="C58" s="122" t="s">
        <v>240</v>
      </c>
      <c r="D58" s="122" t="s">
        <v>267</v>
      </c>
      <c r="E58" s="32" t="s">
        <v>131</v>
      </c>
      <c r="F58" s="32" t="s">
        <v>132</v>
      </c>
      <c r="G58" s="32" t="s">
        <v>133</v>
      </c>
      <c r="H58" s="33"/>
      <c r="I58" s="100" t="s">
        <v>194</v>
      </c>
      <c r="J58" s="102">
        <f t="shared" ref="J58:J64" si="11">SUM(O58:AC58)</f>
        <v>468</v>
      </c>
      <c r="K58" s="33"/>
      <c r="L58" s="95">
        <v>44562</v>
      </c>
      <c r="M58" s="94">
        <v>44926</v>
      </c>
      <c r="N58" s="35" t="s">
        <v>49</v>
      </c>
      <c r="O58" s="1">
        <v>468</v>
      </c>
      <c r="P58" s="2"/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66">
        <v>14</v>
      </c>
      <c r="B59" s="29"/>
      <c r="C59" s="122" t="s">
        <v>269</v>
      </c>
      <c r="D59" s="122" t="s">
        <v>271</v>
      </c>
      <c r="E59" s="32" t="s">
        <v>131</v>
      </c>
      <c r="F59" s="32" t="s">
        <v>132</v>
      </c>
      <c r="G59" s="32" t="s">
        <v>133</v>
      </c>
      <c r="H59" s="33"/>
      <c r="I59" s="100" t="s">
        <v>194</v>
      </c>
      <c r="J59" s="102">
        <f t="shared" si="11"/>
        <v>227</v>
      </c>
      <c r="K59" s="33"/>
      <c r="L59" s="95">
        <v>44562</v>
      </c>
      <c r="M59" s="94">
        <v>44926</v>
      </c>
      <c r="N59" s="35" t="s">
        <v>49</v>
      </c>
      <c r="O59" s="1">
        <v>227</v>
      </c>
      <c r="P59" s="2"/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66">
        <v>15</v>
      </c>
      <c r="B60" s="29"/>
      <c r="C60" s="122" t="s">
        <v>270</v>
      </c>
      <c r="D60" s="122" t="s">
        <v>271</v>
      </c>
      <c r="E60" s="32" t="s">
        <v>131</v>
      </c>
      <c r="F60" s="32" t="s">
        <v>132</v>
      </c>
      <c r="G60" s="32" t="s">
        <v>133</v>
      </c>
      <c r="H60" s="33"/>
      <c r="I60" s="100" t="s">
        <v>194</v>
      </c>
      <c r="J60" s="102">
        <f t="shared" si="11"/>
        <v>126</v>
      </c>
      <c r="K60" s="33"/>
      <c r="L60" s="95">
        <v>44562</v>
      </c>
      <c r="M60" s="94">
        <v>44926</v>
      </c>
      <c r="N60" s="35" t="s">
        <v>49</v>
      </c>
      <c r="O60" s="1">
        <v>126</v>
      </c>
      <c r="P60" s="2"/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66">
        <v>16</v>
      </c>
      <c r="B61" s="29"/>
      <c r="C61" s="122" t="s">
        <v>68</v>
      </c>
      <c r="D61" s="122" t="s">
        <v>271</v>
      </c>
      <c r="E61" s="32" t="s">
        <v>131</v>
      </c>
      <c r="F61" s="32" t="s">
        <v>132</v>
      </c>
      <c r="G61" s="32" t="s">
        <v>133</v>
      </c>
      <c r="H61" s="33"/>
      <c r="I61" s="100" t="s">
        <v>194</v>
      </c>
      <c r="J61" s="102">
        <f t="shared" si="11"/>
        <v>188</v>
      </c>
      <c r="K61" s="33"/>
      <c r="L61" s="95">
        <v>44562</v>
      </c>
      <c r="M61" s="94">
        <v>44926</v>
      </c>
      <c r="N61" s="35" t="s">
        <v>49</v>
      </c>
      <c r="O61" s="1">
        <v>188</v>
      </c>
      <c r="P61" s="2"/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66">
        <v>17</v>
      </c>
      <c r="B62" s="29"/>
      <c r="C62" s="122" t="s">
        <v>69</v>
      </c>
      <c r="D62" s="122" t="s">
        <v>271</v>
      </c>
      <c r="E62" s="32" t="s">
        <v>131</v>
      </c>
      <c r="F62" s="32" t="s">
        <v>132</v>
      </c>
      <c r="G62" s="32" t="s">
        <v>133</v>
      </c>
      <c r="H62" s="33"/>
      <c r="I62" s="100" t="s">
        <v>194</v>
      </c>
      <c r="J62" s="102">
        <f t="shared" si="11"/>
        <v>74</v>
      </c>
      <c r="K62" s="33"/>
      <c r="L62" s="95">
        <v>44562</v>
      </c>
      <c r="M62" s="94">
        <v>44926</v>
      </c>
      <c r="N62" s="35" t="s">
        <v>49</v>
      </c>
      <c r="O62" s="1">
        <v>74</v>
      </c>
      <c r="P62" s="2"/>
      <c r="Q62" s="2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66">
        <v>18</v>
      </c>
      <c r="B63" s="29"/>
      <c r="C63" s="122" t="s">
        <v>67</v>
      </c>
      <c r="D63" s="122" t="s">
        <v>271</v>
      </c>
      <c r="E63" s="32" t="s">
        <v>131</v>
      </c>
      <c r="F63" s="32" t="s">
        <v>132</v>
      </c>
      <c r="G63" s="32" t="s">
        <v>133</v>
      </c>
      <c r="H63" s="33"/>
      <c r="I63" s="100" t="s">
        <v>194</v>
      </c>
      <c r="J63" s="102">
        <f t="shared" si="11"/>
        <v>114</v>
      </c>
      <c r="K63" s="33"/>
      <c r="L63" s="95">
        <v>44562</v>
      </c>
      <c r="M63" s="94">
        <v>44926</v>
      </c>
      <c r="N63" s="35" t="s">
        <v>49</v>
      </c>
      <c r="O63" s="1">
        <v>114</v>
      </c>
      <c r="P63" s="2"/>
      <c r="Q63" s="2"/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166">
        <v>19</v>
      </c>
      <c r="B64" s="29"/>
      <c r="C64" s="122" t="s">
        <v>70</v>
      </c>
      <c r="D64" s="122" t="s">
        <v>271</v>
      </c>
      <c r="E64" s="32" t="s">
        <v>131</v>
      </c>
      <c r="F64" s="32" t="s">
        <v>132</v>
      </c>
      <c r="G64" s="32" t="s">
        <v>133</v>
      </c>
      <c r="H64" s="33"/>
      <c r="I64" s="100" t="s">
        <v>194</v>
      </c>
      <c r="J64" s="102">
        <f t="shared" si="11"/>
        <v>256</v>
      </c>
      <c r="K64" s="33"/>
      <c r="L64" s="95">
        <v>44562</v>
      </c>
      <c r="M64" s="94">
        <v>44926</v>
      </c>
      <c r="N64" s="35" t="s">
        <v>49</v>
      </c>
      <c r="O64" s="1">
        <v>256</v>
      </c>
      <c r="P64" s="2"/>
      <c r="Q64" s="2"/>
      <c r="R64" s="2"/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166">
        <v>66</v>
      </c>
      <c r="B65" s="29"/>
      <c r="C65" s="122" t="s">
        <v>262</v>
      </c>
      <c r="D65" s="122" t="s">
        <v>89</v>
      </c>
      <c r="E65" s="32" t="s">
        <v>131</v>
      </c>
      <c r="F65" s="32" t="s">
        <v>132</v>
      </c>
      <c r="G65" s="32" t="s">
        <v>133</v>
      </c>
      <c r="H65" s="33"/>
      <c r="I65" s="100" t="s">
        <v>194</v>
      </c>
      <c r="J65" s="102">
        <f t="shared" si="9"/>
        <v>151</v>
      </c>
      <c r="K65" s="33"/>
      <c r="L65" s="95">
        <v>44927</v>
      </c>
      <c r="M65" s="94">
        <v>45291</v>
      </c>
      <c r="N65" s="35" t="s">
        <v>74</v>
      </c>
      <c r="O65" s="1"/>
      <c r="P65" s="2">
        <v>151</v>
      </c>
      <c r="Q65" s="2"/>
      <c r="R65" s="2"/>
      <c r="S65" s="2"/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66">
        <v>67</v>
      </c>
      <c r="B66" s="29"/>
      <c r="C66" s="58" t="s">
        <v>93</v>
      </c>
      <c r="D66" s="58" t="s">
        <v>195</v>
      </c>
      <c r="E66" s="32" t="s">
        <v>134</v>
      </c>
      <c r="F66" s="32" t="s">
        <v>132</v>
      </c>
      <c r="G66" s="32" t="s">
        <v>133</v>
      </c>
      <c r="H66" s="33"/>
      <c r="I66" s="100" t="s">
        <v>194</v>
      </c>
      <c r="J66" s="102">
        <f t="shared" ref="J66:J67" si="12">SUM(O66:AC66)</f>
        <v>265</v>
      </c>
      <c r="K66" s="34"/>
      <c r="L66" s="95">
        <v>44927</v>
      </c>
      <c r="M66" s="94">
        <v>45291</v>
      </c>
      <c r="N66" s="35" t="s">
        <v>74</v>
      </c>
      <c r="O66" s="1"/>
      <c r="P66" s="2">
        <v>265</v>
      </c>
      <c r="Q66" s="2"/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66">
        <v>68</v>
      </c>
      <c r="B67" s="29"/>
      <c r="C67" s="58" t="s">
        <v>95</v>
      </c>
      <c r="D67" s="122" t="s">
        <v>196</v>
      </c>
      <c r="E67" s="32" t="s">
        <v>134</v>
      </c>
      <c r="F67" s="32" t="s">
        <v>132</v>
      </c>
      <c r="G67" s="32" t="s">
        <v>133</v>
      </c>
      <c r="H67" s="33"/>
      <c r="I67" s="100" t="s">
        <v>194</v>
      </c>
      <c r="J67" s="102">
        <f t="shared" si="12"/>
        <v>95</v>
      </c>
      <c r="K67" s="34"/>
      <c r="L67" s="95">
        <v>44927</v>
      </c>
      <c r="M67" s="94">
        <v>45291</v>
      </c>
      <c r="N67" s="35" t="s">
        <v>74</v>
      </c>
      <c r="O67" s="1"/>
      <c r="P67" s="2">
        <v>95</v>
      </c>
      <c r="Q67" s="2"/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66">
        <v>70</v>
      </c>
      <c r="B68" s="29"/>
      <c r="C68" s="58" t="s">
        <v>94</v>
      </c>
      <c r="D68" s="58" t="s">
        <v>185</v>
      </c>
      <c r="E68" s="32" t="s">
        <v>134</v>
      </c>
      <c r="F68" s="32" t="s">
        <v>132</v>
      </c>
      <c r="G68" s="32" t="s">
        <v>133</v>
      </c>
      <c r="H68" s="33"/>
      <c r="I68" s="100" t="s">
        <v>194</v>
      </c>
      <c r="J68" s="102">
        <f t="shared" ref="J68" si="13">SUM(O68:AC68)</f>
        <v>130</v>
      </c>
      <c r="K68" s="33"/>
      <c r="L68" s="95">
        <v>44927</v>
      </c>
      <c r="M68" s="94">
        <v>45291</v>
      </c>
      <c r="N68" s="35" t="s">
        <v>74</v>
      </c>
      <c r="O68" s="1"/>
      <c r="P68" s="2">
        <v>130</v>
      </c>
      <c r="Q68" s="2"/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66">
        <v>71</v>
      </c>
      <c r="B69" s="29"/>
      <c r="C69" s="58" t="s">
        <v>100</v>
      </c>
      <c r="D69" s="58" t="s">
        <v>185</v>
      </c>
      <c r="E69" s="32" t="s">
        <v>134</v>
      </c>
      <c r="F69" s="32" t="s">
        <v>132</v>
      </c>
      <c r="G69" s="32" t="s">
        <v>133</v>
      </c>
      <c r="H69" s="33"/>
      <c r="I69" s="100" t="s">
        <v>194</v>
      </c>
      <c r="J69" s="102">
        <f>SUM(O69:AC69)</f>
        <v>322</v>
      </c>
      <c r="K69" s="33"/>
      <c r="L69" s="95">
        <v>44927</v>
      </c>
      <c r="M69" s="94">
        <v>45291</v>
      </c>
      <c r="N69" s="35" t="s">
        <v>74</v>
      </c>
      <c r="O69" s="1"/>
      <c r="P69" s="2">
        <v>322</v>
      </c>
      <c r="Q69" s="2"/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66">
        <v>72</v>
      </c>
      <c r="B70" s="29"/>
      <c r="C70" s="58" t="s">
        <v>96</v>
      </c>
      <c r="D70" s="58" t="s">
        <v>185</v>
      </c>
      <c r="E70" s="32" t="s">
        <v>134</v>
      </c>
      <c r="F70" s="32" t="s">
        <v>132</v>
      </c>
      <c r="G70" s="32" t="s">
        <v>133</v>
      </c>
      <c r="H70" s="33"/>
      <c r="I70" s="100" t="s">
        <v>194</v>
      </c>
      <c r="J70" s="102">
        <f t="shared" ref="J70:J71" si="14">SUM(O70:AC70)</f>
        <v>130</v>
      </c>
      <c r="K70" s="33"/>
      <c r="L70" s="95">
        <v>44927</v>
      </c>
      <c r="M70" s="94">
        <v>45291</v>
      </c>
      <c r="N70" s="35" t="s">
        <v>74</v>
      </c>
      <c r="O70" s="1"/>
      <c r="P70" s="2">
        <v>130</v>
      </c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66">
        <v>73</v>
      </c>
      <c r="B71" s="29"/>
      <c r="C71" s="58" t="s">
        <v>103</v>
      </c>
      <c r="D71" s="58" t="s">
        <v>185</v>
      </c>
      <c r="E71" s="32" t="s">
        <v>134</v>
      </c>
      <c r="F71" s="32" t="s">
        <v>132</v>
      </c>
      <c r="G71" s="32" t="s">
        <v>133</v>
      </c>
      <c r="H71" s="33"/>
      <c r="I71" s="101" t="s">
        <v>194</v>
      </c>
      <c r="J71" s="102">
        <f t="shared" si="14"/>
        <v>322</v>
      </c>
      <c r="K71" s="33"/>
      <c r="L71" s="95">
        <v>44927</v>
      </c>
      <c r="M71" s="94">
        <v>45291</v>
      </c>
      <c r="N71" s="35" t="s">
        <v>74</v>
      </c>
      <c r="O71" s="1"/>
      <c r="P71" s="2">
        <v>322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66">
        <v>74</v>
      </c>
      <c r="B72" s="29"/>
      <c r="C72" s="58" t="s">
        <v>104</v>
      </c>
      <c r="D72" s="122" t="s">
        <v>185</v>
      </c>
      <c r="E72" s="32" t="s">
        <v>134</v>
      </c>
      <c r="F72" s="32" t="s">
        <v>132</v>
      </c>
      <c r="G72" s="32" t="s">
        <v>133</v>
      </c>
      <c r="H72" s="33"/>
      <c r="I72" s="100" t="s">
        <v>194</v>
      </c>
      <c r="J72" s="102">
        <f>SUM(O72:AC72)</f>
        <v>322</v>
      </c>
      <c r="K72" s="33"/>
      <c r="L72" s="95">
        <v>44927</v>
      </c>
      <c r="M72" s="94">
        <v>45291</v>
      </c>
      <c r="N72" s="35" t="s">
        <v>74</v>
      </c>
      <c r="O72" s="1"/>
      <c r="P72" s="2">
        <v>322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66">
        <v>75</v>
      </c>
      <c r="B73" s="29"/>
      <c r="C73" s="58" t="s">
        <v>102</v>
      </c>
      <c r="D73" s="58" t="s">
        <v>185</v>
      </c>
      <c r="E73" s="32" t="s">
        <v>134</v>
      </c>
      <c r="F73" s="32" t="s">
        <v>132</v>
      </c>
      <c r="G73" s="32" t="s">
        <v>133</v>
      </c>
      <c r="H73" s="33"/>
      <c r="I73" s="100" t="s">
        <v>194</v>
      </c>
      <c r="J73" s="102">
        <f t="shared" ref="J73:J93" si="15">SUM(O73:AC73)</f>
        <v>322</v>
      </c>
      <c r="K73" s="33"/>
      <c r="L73" s="95">
        <v>44927</v>
      </c>
      <c r="M73" s="94">
        <v>45291</v>
      </c>
      <c r="N73" s="35" t="s">
        <v>74</v>
      </c>
      <c r="O73" s="1"/>
      <c r="P73" s="2">
        <v>322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166">
        <v>76</v>
      </c>
      <c r="B74" s="29"/>
      <c r="C74" s="58" t="s">
        <v>67</v>
      </c>
      <c r="D74" s="58" t="s">
        <v>160</v>
      </c>
      <c r="E74" s="32" t="s">
        <v>134</v>
      </c>
      <c r="F74" s="32" t="s">
        <v>132</v>
      </c>
      <c r="G74" s="32" t="s">
        <v>133</v>
      </c>
      <c r="H74" s="33"/>
      <c r="I74" s="100" t="s">
        <v>194</v>
      </c>
      <c r="J74" s="102">
        <f t="shared" ref="J74:J83" si="16">SUM(O74:AC74)</f>
        <v>284</v>
      </c>
      <c r="K74" s="34"/>
      <c r="L74" s="94">
        <v>44927</v>
      </c>
      <c r="M74" s="94">
        <v>46387</v>
      </c>
      <c r="N74" s="52" t="s">
        <v>74</v>
      </c>
      <c r="O74" s="1"/>
      <c r="P74" s="2">
        <v>71</v>
      </c>
      <c r="Q74" s="2">
        <v>71</v>
      </c>
      <c r="R74" s="2">
        <v>71</v>
      </c>
      <c r="S74" s="2">
        <v>71</v>
      </c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66">
        <v>77</v>
      </c>
      <c r="B75" s="29"/>
      <c r="C75" s="58" t="s">
        <v>67</v>
      </c>
      <c r="D75" s="58" t="s">
        <v>162</v>
      </c>
      <c r="E75" s="32" t="s">
        <v>134</v>
      </c>
      <c r="F75" s="32" t="s">
        <v>132</v>
      </c>
      <c r="G75" s="32" t="s">
        <v>133</v>
      </c>
      <c r="H75" s="33"/>
      <c r="I75" s="100" t="s">
        <v>194</v>
      </c>
      <c r="J75" s="102">
        <f t="shared" si="16"/>
        <v>284</v>
      </c>
      <c r="K75" s="34"/>
      <c r="L75" s="94">
        <v>44927</v>
      </c>
      <c r="M75" s="94">
        <v>46387</v>
      </c>
      <c r="N75" s="52" t="s">
        <v>74</v>
      </c>
      <c r="O75" s="1"/>
      <c r="P75" s="2">
        <v>71</v>
      </c>
      <c r="Q75" s="2">
        <v>71</v>
      </c>
      <c r="R75" s="2">
        <v>71</v>
      </c>
      <c r="S75" s="2">
        <v>71</v>
      </c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66">
        <v>78</v>
      </c>
      <c r="B76" s="29"/>
      <c r="C76" s="58" t="s">
        <v>68</v>
      </c>
      <c r="D76" s="58" t="s">
        <v>160</v>
      </c>
      <c r="E76" s="32" t="s">
        <v>134</v>
      </c>
      <c r="F76" s="32" t="s">
        <v>132</v>
      </c>
      <c r="G76" s="32" t="s">
        <v>133</v>
      </c>
      <c r="H76" s="33"/>
      <c r="I76" s="100" t="s">
        <v>194</v>
      </c>
      <c r="J76" s="102">
        <f t="shared" si="16"/>
        <v>636</v>
      </c>
      <c r="K76" s="34"/>
      <c r="L76" s="94">
        <v>44927</v>
      </c>
      <c r="M76" s="94">
        <v>46387</v>
      </c>
      <c r="N76" s="52" t="s">
        <v>74</v>
      </c>
      <c r="O76" s="1"/>
      <c r="P76" s="2">
        <v>159</v>
      </c>
      <c r="Q76" s="2">
        <v>159</v>
      </c>
      <c r="R76" s="2">
        <v>159</v>
      </c>
      <c r="S76" s="2">
        <v>159</v>
      </c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66">
        <v>79</v>
      </c>
      <c r="B77" s="29"/>
      <c r="C77" s="58" t="s">
        <v>68</v>
      </c>
      <c r="D77" s="58" t="s">
        <v>162</v>
      </c>
      <c r="E77" s="32" t="s">
        <v>134</v>
      </c>
      <c r="F77" s="32" t="s">
        <v>132</v>
      </c>
      <c r="G77" s="32" t="s">
        <v>133</v>
      </c>
      <c r="H77" s="33"/>
      <c r="I77" s="100" t="s">
        <v>194</v>
      </c>
      <c r="J77" s="102">
        <f t="shared" si="16"/>
        <v>636</v>
      </c>
      <c r="K77" s="34"/>
      <c r="L77" s="94">
        <v>44927</v>
      </c>
      <c r="M77" s="94">
        <v>46387</v>
      </c>
      <c r="N77" s="52" t="s">
        <v>74</v>
      </c>
      <c r="O77" s="1"/>
      <c r="P77" s="2">
        <v>159</v>
      </c>
      <c r="Q77" s="2">
        <v>159</v>
      </c>
      <c r="R77" s="2">
        <v>159</v>
      </c>
      <c r="S77" s="2">
        <v>159</v>
      </c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66">
        <v>80</v>
      </c>
      <c r="B78" s="29"/>
      <c r="C78" s="58" t="s">
        <v>69</v>
      </c>
      <c r="D78" s="58" t="s">
        <v>160</v>
      </c>
      <c r="E78" s="32" t="s">
        <v>134</v>
      </c>
      <c r="F78" s="32" t="s">
        <v>132</v>
      </c>
      <c r="G78" s="32" t="s">
        <v>133</v>
      </c>
      <c r="H78" s="33"/>
      <c r="I78" s="100" t="s">
        <v>194</v>
      </c>
      <c r="J78" s="102">
        <f t="shared" si="16"/>
        <v>556</v>
      </c>
      <c r="K78" s="34"/>
      <c r="L78" s="94">
        <v>44927</v>
      </c>
      <c r="M78" s="94">
        <v>46387</v>
      </c>
      <c r="N78" s="52" t="s">
        <v>74</v>
      </c>
      <c r="O78" s="1"/>
      <c r="P78" s="2">
        <v>139</v>
      </c>
      <c r="Q78" s="2">
        <v>139</v>
      </c>
      <c r="R78" s="2">
        <v>139</v>
      </c>
      <c r="S78" s="2">
        <v>139</v>
      </c>
      <c r="T78" s="3"/>
      <c r="U78" s="3"/>
      <c r="V78" s="3"/>
      <c r="W78" s="3"/>
      <c r="X78" s="3"/>
      <c r="Y78" s="3"/>
      <c r="Z78" s="3"/>
      <c r="AA78" s="3"/>
      <c r="AB78" s="3"/>
      <c r="AC78" s="22"/>
    </row>
    <row r="79" spans="1:29" ht="45" x14ac:dyDescent="0.25">
      <c r="A79" s="166">
        <v>81</v>
      </c>
      <c r="B79" s="29"/>
      <c r="C79" s="58" t="s">
        <v>69</v>
      </c>
      <c r="D79" s="58" t="s">
        <v>162</v>
      </c>
      <c r="E79" s="32" t="s">
        <v>134</v>
      </c>
      <c r="F79" s="32" t="s">
        <v>132</v>
      </c>
      <c r="G79" s="32" t="s">
        <v>133</v>
      </c>
      <c r="H79" s="33"/>
      <c r="I79" s="100" t="s">
        <v>194</v>
      </c>
      <c r="J79" s="102">
        <f t="shared" si="16"/>
        <v>556</v>
      </c>
      <c r="K79" s="34"/>
      <c r="L79" s="94">
        <v>44927</v>
      </c>
      <c r="M79" s="94">
        <v>46387</v>
      </c>
      <c r="N79" s="52" t="s">
        <v>74</v>
      </c>
      <c r="O79" s="1"/>
      <c r="P79" s="2">
        <v>139</v>
      </c>
      <c r="Q79" s="2">
        <v>139</v>
      </c>
      <c r="R79" s="2">
        <v>139</v>
      </c>
      <c r="S79" s="2">
        <v>139</v>
      </c>
      <c r="T79" s="3"/>
      <c r="U79" s="3"/>
      <c r="V79" s="3"/>
      <c r="W79" s="3"/>
      <c r="X79" s="3"/>
      <c r="Y79" s="3"/>
      <c r="Z79" s="3"/>
      <c r="AA79" s="3"/>
      <c r="AB79" s="3"/>
      <c r="AC79" s="22"/>
    </row>
    <row r="80" spans="1:29" ht="45" x14ac:dyDescent="0.25">
      <c r="A80" s="166">
        <v>82</v>
      </c>
      <c r="B80" s="29"/>
      <c r="C80" s="58" t="s">
        <v>66</v>
      </c>
      <c r="D80" s="58" t="s">
        <v>160</v>
      </c>
      <c r="E80" s="32" t="s">
        <v>134</v>
      </c>
      <c r="F80" s="32" t="s">
        <v>132</v>
      </c>
      <c r="G80" s="32" t="s">
        <v>133</v>
      </c>
      <c r="H80" s="33"/>
      <c r="I80" s="100" t="s">
        <v>194</v>
      </c>
      <c r="J80" s="102">
        <f t="shared" si="16"/>
        <v>916</v>
      </c>
      <c r="K80" s="34"/>
      <c r="L80" s="94">
        <v>44927</v>
      </c>
      <c r="M80" s="94">
        <v>46387</v>
      </c>
      <c r="N80" s="52" t="s">
        <v>74</v>
      </c>
      <c r="O80" s="1"/>
      <c r="P80" s="2">
        <v>229</v>
      </c>
      <c r="Q80" s="2">
        <v>229</v>
      </c>
      <c r="R80" s="2">
        <v>229</v>
      </c>
      <c r="S80" s="2">
        <v>229</v>
      </c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66">
        <v>83</v>
      </c>
      <c r="B81" s="29"/>
      <c r="C81" s="58" t="s">
        <v>66</v>
      </c>
      <c r="D81" s="58" t="s">
        <v>162</v>
      </c>
      <c r="E81" s="32" t="s">
        <v>134</v>
      </c>
      <c r="F81" s="32" t="s">
        <v>132</v>
      </c>
      <c r="G81" s="32" t="s">
        <v>133</v>
      </c>
      <c r="H81" s="33"/>
      <c r="I81" s="100" t="s">
        <v>194</v>
      </c>
      <c r="J81" s="102">
        <f t="shared" si="16"/>
        <v>1332</v>
      </c>
      <c r="K81" s="34"/>
      <c r="L81" s="94">
        <v>44927</v>
      </c>
      <c r="M81" s="94">
        <v>46387</v>
      </c>
      <c r="N81" s="52" t="s">
        <v>74</v>
      </c>
      <c r="O81" s="1"/>
      <c r="P81" s="2">
        <v>333</v>
      </c>
      <c r="Q81" s="2">
        <v>333</v>
      </c>
      <c r="R81" s="2">
        <v>333</v>
      </c>
      <c r="S81" s="2">
        <v>333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66">
        <v>84</v>
      </c>
      <c r="B82" s="29"/>
      <c r="C82" s="58" t="s">
        <v>70</v>
      </c>
      <c r="D82" s="58" t="s">
        <v>160</v>
      </c>
      <c r="E82" s="32" t="s">
        <v>134</v>
      </c>
      <c r="F82" s="32" t="s">
        <v>132</v>
      </c>
      <c r="G82" s="32" t="s">
        <v>133</v>
      </c>
      <c r="H82" s="33"/>
      <c r="I82" s="100" t="s">
        <v>194</v>
      </c>
      <c r="J82" s="102">
        <f t="shared" si="16"/>
        <v>320</v>
      </c>
      <c r="K82" s="34"/>
      <c r="L82" s="94">
        <v>44927</v>
      </c>
      <c r="M82" s="94">
        <v>46387</v>
      </c>
      <c r="N82" s="52" t="s">
        <v>74</v>
      </c>
      <c r="O82" s="1"/>
      <c r="P82" s="2">
        <v>80</v>
      </c>
      <c r="Q82" s="2">
        <v>80</v>
      </c>
      <c r="R82" s="2">
        <v>80</v>
      </c>
      <c r="S82" s="2">
        <v>80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66">
        <v>85</v>
      </c>
      <c r="B83" s="29"/>
      <c r="C83" s="58" t="s">
        <v>70</v>
      </c>
      <c r="D83" s="58" t="s">
        <v>162</v>
      </c>
      <c r="E83" s="32" t="s">
        <v>134</v>
      </c>
      <c r="F83" s="32" t="s">
        <v>132</v>
      </c>
      <c r="G83" s="32" t="s">
        <v>133</v>
      </c>
      <c r="H83" s="33"/>
      <c r="I83" s="100" t="s">
        <v>194</v>
      </c>
      <c r="J83" s="102">
        <f t="shared" si="16"/>
        <v>320</v>
      </c>
      <c r="K83" s="34"/>
      <c r="L83" s="94">
        <v>44927</v>
      </c>
      <c r="M83" s="94">
        <v>46387</v>
      </c>
      <c r="N83" s="52" t="s">
        <v>74</v>
      </c>
      <c r="O83" s="1"/>
      <c r="P83" s="2">
        <v>80</v>
      </c>
      <c r="Q83" s="2">
        <v>80</v>
      </c>
      <c r="R83" s="2">
        <v>80</v>
      </c>
      <c r="S83" s="2">
        <v>80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66">
        <v>101</v>
      </c>
      <c r="B84" s="29"/>
      <c r="C84" s="122" t="s">
        <v>248</v>
      </c>
      <c r="D84" s="122" t="s">
        <v>89</v>
      </c>
      <c r="E84" s="32" t="s">
        <v>131</v>
      </c>
      <c r="F84" s="32" t="s">
        <v>132</v>
      </c>
      <c r="G84" s="32" t="s">
        <v>133</v>
      </c>
      <c r="H84" s="33"/>
      <c r="I84" s="100" t="s">
        <v>194</v>
      </c>
      <c r="J84" s="102">
        <f t="shared" si="15"/>
        <v>284</v>
      </c>
      <c r="K84" s="33"/>
      <c r="L84" s="94">
        <v>45292</v>
      </c>
      <c r="M84" s="94">
        <v>45657</v>
      </c>
      <c r="N84" s="35" t="s">
        <v>74</v>
      </c>
      <c r="O84" s="1"/>
      <c r="P84" s="2"/>
      <c r="Q84" s="2">
        <v>284</v>
      </c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66">
        <v>102</v>
      </c>
      <c r="B85" s="29"/>
      <c r="C85" s="122" t="s">
        <v>249</v>
      </c>
      <c r="D85" s="122" t="s">
        <v>89</v>
      </c>
      <c r="E85" s="32" t="s">
        <v>131</v>
      </c>
      <c r="F85" s="32" t="s">
        <v>132</v>
      </c>
      <c r="G85" s="32" t="s">
        <v>133</v>
      </c>
      <c r="H85" s="33"/>
      <c r="I85" s="100" t="s">
        <v>194</v>
      </c>
      <c r="J85" s="102">
        <f t="shared" si="15"/>
        <v>151</v>
      </c>
      <c r="K85" s="33"/>
      <c r="L85" s="94">
        <v>45292</v>
      </c>
      <c r="M85" s="94">
        <v>45657</v>
      </c>
      <c r="N85" s="35" t="s">
        <v>74</v>
      </c>
      <c r="O85" s="1"/>
      <c r="P85" s="2"/>
      <c r="Q85" s="2">
        <v>151</v>
      </c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66">
        <v>103</v>
      </c>
      <c r="B86" s="29"/>
      <c r="C86" s="122" t="s">
        <v>250</v>
      </c>
      <c r="D86" s="122" t="s">
        <v>89</v>
      </c>
      <c r="E86" s="32" t="s">
        <v>131</v>
      </c>
      <c r="F86" s="32" t="s">
        <v>132</v>
      </c>
      <c r="G86" s="32" t="s">
        <v>133</v>
      </c>
      <c r="H86" s="33"/>
      <c r="I86" s="100" t="s">
        <v>194</v>
      </c>
      <c r="J86" s="102">
        <f t="shared" si="15"/>
        <v>151</v>
      </c>
      <c r="K86" s="33"/>
      <c r="L86" s="94">
        <v>45292</v>
      </c>
      <c r="M86" s="94">
        <v>45657</v>
      </c>
      <c r="N86" s="35" t="s">
        <v>74</v>
      </c>
      <c r="O86" s="1"/>
      <c r="P86" s="2"/>
      <c r="Q86" s="2">
        <v>151</v>
      </c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66">
        <v>104</v>
      </c>
      <c r="B87" s="29"/>
      <c r="C87" s="122" t="s">
        <v>233</v>
      </c>
      <c r="D87" s="122" t="s">
        <v>89</v>
      </c>
      <c r="E87" s="32" t="s">
        <v>131</v>
      </c>
      <c r="F87" s="32" t="s">
        <v>132</v>
      </c>
      <c r="G87" s="32" t="s">
        <v>133</v>
      </c>
      <c r="H87" s="33"/>
      <c r="I87" s="100" t="s">
        <v>194</v>
      </c>
      <c r="J87" s="102">
        <f t="shared" si="15"/>
        <v>151</v>
      </c>
      <c r="K87" s="33"/>
      <c r="L87" s="94">
        <v>45292</v>
      </c>
      <c r="M87" s="94">
        <v>45657</v>
      </c>
      <c r="N87" s="35" t="s">
        <v>74</v>
      </c>
      <c r="O87" s="1"/>
      <c r="P87" s="2"/>
      <c r="Q87" s="2">
        <v>151</v>
      </c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166">
        <v>105</v>
      </c>
      <c r="B88" s="29"/>
      <c r="C88" s="122" t="s">
        <v>251</v>
      </c>
      <c r="D88" s="122" t="s">
        <v>89</v>
      </c>
      <c r="E88" s="32" t="s">
        <v>131</v>
      </c>
      <c r="F88" s="32" t="s">
        <v>132</v>
      </c>
      <c r="G88" s="32" t="s">
        <v>133</v>
      </c>
      <c r="H88" s="33"/>
      <c r="I88" s="100" t="s">
        <v>194</v>
      </c>
      <c r="J88" s="102">
        <f t="shared" si="15"/>
        <v>151</v>
      </c>
      <c r="K88" s="33"/>
      <c r="L88" s="94">
        <v>45292</v>
      </c>
      <c r="M88" s="94">
        <v>45657</v>
      </c>
      <c r="N88" s="35" t="s">
        <v>74</v>
      </c>
      <c r="O88" s="1"/>
      <c r="P88" s="2"/>
      <c r="Q88" s="2">
        <v>151</v>
      </c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28">
        <v>106</v>
      </c>
      <c r="B89" s="29"/>
      <c r="C89" s="58" t="s">
        <v>105</v>
      </c>
      <c r="D89" s="58" t="s">
        <v>185</v>
      </c>
      <c r="E89" s="32" t="s">
        <v>134</v>
      </c>
      <c r="F89" s="32" t="s">
        <v>132</v>
      </c>
      <c r="G89" s="32" t="s">
        <v>133</v>
      </c>
      <c r="H89" s="33"/>
      <c r="I89" s="100" t="s">
        <v>194</v>
      </c>
      <c r="J89" s="102">
        <f t="shared" si="15"/>
        <v>322</v>
      </c>
      <c r="K89" s="33"/>
      <c r="L89" s="94">
        <v>45292</v>
      </c>
      <c r="M89" s="94">
        <v>45657</v>
      </c>
      <c r="N89" s="35" t="s">
        <v>74</v>
      </c>
      <c r="O89" s="1"/>
      <c r="P89" s="2"/>
      <c r="Q89" s="2">
        <v>322</v>
      </c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166">
        <v>107</v>
      </c>
      <c r="B90" s="29"/>
      <c r="C90" s="122" t="s">
        <v>252</v>
      </c>
      <c r="D90" s="122" t="s">
        <v>89</v>
      </c>
      <c r="E90" s="32" t="s">
        <v>131</v>
      </c>
      <c r="F90" s="32" t="s">
        <v>132</v>
      </c>
      <c r="G90" s="32" t="s">
        <v>133</v>
      </c>
      <c r="H90" s="33"/>
      <c r="I90" s="100" t="s">
        <v>194</v>
      </c>
      <c r="J90" s="102">
        <f t="shared" si="15"/>
        <v>151</v>
      </c>
      <c r="K90" s="34"/>
      <c r="L90" s="94">
        <v>45292</v>
      </c>
      <c r="M90" s="94">
        <v>45657</v>
      </c>
      <c r="N90" s="35" t="s">
        <v>74</v>
      </c>
      <c r="O90" s="1"/>
      <c r="P90" s="2"/>
      <c r="Q90" s="2">
        <v>151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66">
        <v>108</v>
      </c>
      <c r="B91" s="29"/>
      <c r="C91" s="122" t="s">
        <v>263</v>
      </c>
      <c r="D91" s="122" t="s">
        <v>89</v>
      </c>
      <c r="E91" s="32" t="s">
        <v>131</v>
      </c>
      <c r="F91" s="32" t="s">
        <v>132</v>
      </c>
      <c r="G91" s="32" t="s">
        <v>133</v>
      </c>
      <c r="H91" s="33"/>
      <c r="I91" s="100" t="s">
        <v>194</v>
      </c>
      <c r="J91" s="102">
        <f t="shared" si="15"/>
        <v>1892</v>
      </c>
      <c r="K91" s="34"/>
      <c r="L91" s="94">
        <v>45292</v>
      </c>
      <c r="M91" s="94">
        <v>45657</v>
      </c>
      <c r="N91" s="35" t="s">
        <v>74</v>
      </c>
      <c r="O91" s="1"/>
      <c r="P91" s="2"/>
      <c r="Q91" s="2">
        <v>1892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66">
        <v>109</v>
      </c>
      <c r="B92" s="29"/>
      <c r="C92" s="122" t="s">
        <v>264</v>
      </c>
      <c r="D92" s="122" t="s">
        <v>89</v>
      </c>
      <c r="E92" s="32" t="s">
        <v>131</v>
      </c>
      <c r="F92" s="32" t="s">
        <v>132</v>
      </c>
      <c r="G92" s="32" t="s">
        <v>133</v>
      </c>
      <c r="H92" s="33"/>
      <c r="I92" s="100" t="s">
        <v>194</v>
      </c>
      <c r="J92" s="102">
        <f t="shared" si="15"/>
        <v>151</v>
      </c>
      <c r="K92" s="34"/>
      <c r="L92" s="94">
        <v>45292</v>
      </c>
      <c r="M92" s="94">
        <v>45657</v>
      </c>
      <c r="N92" s="35" t="s">
        <v>74</v>
      </c>
      <c r="O92" s="1"/>
      <c r="P92" s="2"/>
      <c r="Q92" s="2">
        <v>151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66">
        <v>110</v>
      </c>
      <c r="B93" s="29"/>
      <c r="C93" s="122" t="s">
        <v>265</v>
      </c>
      <c r="D93" s="122" t="s">
        <v>89</v>
      </c>
      <c r="E93" s="32" t="s">
        <v>131</v>
      </c>
      <c r="F93" s="32" t="s">
        <v>132</v>
      </c>
      <c r="G93" s="32" t="s">
        <v>133</v>
      </c>
      <c r="H93" s="33"/>
      <c r="I93" s="100" t="s">
        <v>194</v>
      </c>
      <c r="J93" s="102">
        <f t="shared" si="15"/>
        <v>151</v>
      </c>
      <c r="K93" s="34"/>
      <c r="L93" s="94">
        <v>45292</v>
      </c>
      <c r="M93" s="94">
        <v>45657</v>
      </c>
      <c r="N93" s="35" t="s">
        <v>74</v>
      </c>
      <c r="O93" s="1"/>
      <c r="P93" s="2"/>
      <c r="Q93" s="2">
        <v>151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166">
        <v>121</v>
      </c>
      <c r="B94" s="29"/>
      <c r="C94" s="58" t="s">
        <v>97</v>
      </c>
      <c r="D94" s="58" t="s">
        <v>185</v>
      </c>
      <c r="E94" s="32" t="s">
        <v>134</v>
      </c>
      <c r="F94" s="32" t="s">
        <v>132</v>
      </c>
      <c r="G94" s="32" t="s">
        <v>133</v>
      </c>
      <c r="H94" s="33"/>
      <c r="I94" s="100" t="s">
        <v>194</v>
      </c>
      <c r="J94" s="102">
        <f t="shared" ref="J94:J101" si="17">SUM(O94:AC94)</f>
        <v>130</v>
      </c>
      <c r="K94" s="33"/>
      <c r="L94" s="94">
        <v>45658</v>
      </c>
      <c r="M94" s="94">
        <v>46022</v>
      </c>
      <c r="N94" s="35" t="s">
        <v>74</v>
      </c>
      <c r="O94" s="1"/>
      <c r="P94" s="2"/>
      <c r="Q94" s="2"/>
      <c r="R94" s="2">
        <v>130</v>
      </c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166">
        <v>122</v>
      </c>
      <c r="B95" s="29"/>
      <c r="C95" s="122" t="s">
        <v>241</v>
      </c>
      <c r="D95" s="122" t="s">
        <v>89</v>
      </c>
      <c r="E95" s="32" t="s">
        <v>131</v>
      </c>
      <c r="F95" s="32" t="s">
        <v>132</v>
      </c>
      <c r="G95" s="32" t="s">
        <v>133</v>
      </c>
      <c r="H95" s="33"/>
      <c r="I95" s="100" t="s">
        <v>194</v>
      </c>
      <c r="J95" s="102">
        <f t="shared" si="17"/>
        <v>719</v>
      </c>
      <c r="K95" s="33"/>
      <c r="L95" s="94">
        <v>45658</v>
      </c>
      <c r="M95" s="94">
        <v>46022</v>
      </c>
      <c r="N95" s="35" t="s">
        <v>74</v>
      </c>
      <c r="O95" s="1"/>
      <c r="P95" s="2"/>
      <c r="Q95" s="2"/>
      <c r="R95" s="2">
        <v>719</v>
      </c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166">
        <v>123</v>
      </c>
      <c r="B96" s="29"/>
      <c r="C96" s="122" t="s">
        <v>253</v>
      </c>
      <c r="D96" s="122" t="s">
        <v>89</v>
      </c>
      <c r="E96" s="32" t="s">
        <v>131</v>
      </c>
      <c r="F96" s="32" t="s">
        <v>132</v>
      </c>
      <c r="G96" s="32" t="s">
        <v>133</v>
      </c>
      <c r="H96" s="33"/>
      <c r="I96" s="100" t="s">
        <v>194</v>
      </c>
      <c r="J96" s="102">
        <f t="shared" si="17"/>
        <v>151</v>
      </c>
      <c r="K96" s="33"/>
      <c r="L96" s="94">
        <v>45658</v>
      </c>
      <c r="M96" s="94">
        <v>46022</v>
      </c>
      <c r="N96" s="35" t="s">
        <v>74</v>
      </c>
      <c r="O96" s="1"/>
      <c r="P96" s="2"/>
      <c r="Q96" s="2"/>
      <c r="R96" s="2">
        <v>151</v>
      </c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166">
        <v>124</v>
      </c>
      <c r="B97" s="29"/>
      <c r="C97" s="122" t="s">
        <v>254</v>
      </c>
      <c r="D97" s="122" t="s">
        <v>89</v>
      </c>
      <c r="E97" s="32" t="s">
        <v>131</v>
      </c>
      <c r="F97" s="32" t="s">
        <v>132</v>
      </c>
      <c r="G97" s="32" t="s">
        <v>133</v>
      </c>
      <c r="H97" s="33"/>
      <c r="I97" s="100" t="s">
        <v>194</v>
      </c>
      <c r="J97" s="102">
        <f t="shared" si="17"/>
        <v>1892</v>
      </c>
      <c r="K97" s="34"/>
      <c r="L97" s="94">
        <v>45658</v>
      </c>
      <c r="M97" s="94">
        <v>46022</v>
      </c>
      <c r="N97" s="35" t="s">
        <v>74</v>
      </c>
      <c r="O97" s="1"/>
      <c r="P97" s="2"/>
      <c r="Q97" s="2"/>
      <c r="R97" s="2">
        <v>1892</v>
      </c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45" x14ac:dyDescent="0.25">
      <c r="A98" s="166">
        <v>125</v>
      </c>
      <c r="B98" s="29"/>
      <c r="C98" s="122" t="s">
        <v>255</v>
      </c>
      <c r="D98" s="122" t="s">
        <v>89</v>
      </c>
      <c r="E98" s="32" t="s">
        <v>131</v>
      </c>
      <c r="F98" s="32" t="s">
        <v>132</v>
      </c>
      <c r="G98" s="32" t="s">
        <v>133</v>
      </c>
      <c r="H98" s="33"/>
      <c r="I98" s="100" t="s">
        <v>194</v>
      </c>
      <c r="J98" s="102">
        <f t="shared" si="17"/>
        <v>284</v>
      </c>
      <c r="K98" s="34"/>
      <c r="L98" s="94">
        <v>45658</v>
      </c>
      <c r="M98" s="94">
        <v>46022</v>
      </c>
      <c r="N98" s="35" t="s">
        <v>74</v>
      </c>
      <c r="O98" s="1"/>
      <c r="P98" s="2"/>
      <c r="Q98" s="2"/>
      <c r="R98" s="2">
        <v>284</v>
      </c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45" x14ac:dyDescent="0.25">
      <c r="A99" s="166">
        <v>126</v>
      </c>
      <c r="B99" s="29"/>
      <c r="C99" s="122" t="s">
        <v>256</v>
      </c>
      <c r="D99" s="122" t="s">
        <v>89</v>
      </c>
      <c r="E99" s="32" t="s">
        <v>131</v>
      </c>
      <c r="F99" s="32" t="s">
        <v>132</v>
      </c>
      <c r="G99" s="32" t="s">
        <v>133</v>
      </c>
      <c r="H99" s="33"/>
      <c r="I99" s="100" t="s">
        <v>194</v>
      </c>
      <c r="J99" s="102">
        <f t="shared" si="17"/>
        <v>151</v>
      </c>
      <c r="K99" s="34"/>
      <c r="L99" s="94">
        <v>45658</v>
      </c>
      <c r="M99" s="94">
        <v>46022</v>
      </c>
      <c r="N99" s="35" t="s">
        <v>74</v>
      </c>
      <c r="O99" s="1"/>
      <c r="P99" s="2"/>
      <c r="Q99" s="2"/>
      <c r="R99" s="2">
        <v>151</v>
      </c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45" x14ac:dyDescent="0.25">
      <c r="A100" s="166">
        <v>127</v>
      </c>
      <c r="B100" s="29"/>
      <c r="C100" s="122" t="s">
        <v>257</v>
      </c>
      <c r="D100" s="122" t="s">
        <v>89</v>
      </c>
      <c r="E100" s="32" t="s">
        <v>131</v>
      </c>
      <c r="F100" s="32" t="s">
        <v>132</v>
      </c>
      <c r="G100" s="32" t="s">
        <v>133</v>
      </c>
      <c r="H100" s="33"/>
      <c r="I100" s="100" t="s">
        <v>194</v>
      </c>
      <c r="J100" s="102">
        <f t="shared" si="17"/>
        <v>151</v>
      </c>
      <c r="K100" s="34"/>
      <c r="L100" s="94">
        <v>45658</v>
      </c>
      <c r="M100" s="94">
        <v>46022</v>
      </c>
      <c r="N100" s="35" t="s">
        <v>74</v>
      </c>
      <c r="O100" s="1"/>
      <c r="P100" s="2"/>
      <c r="Q100" s="2"/>
      <c r="R100" s="2">
        <v>151</v>
      </c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45" x14ac:dyDescent="0.25">
      <c r="A101" s="166">
        <v>128</v>
      </c>
      <c r="B101" s="29"/>
      <c r="C101" s="122" t="s">
        <v>258</v>
      </c>
      <c r="D101" s="122" t="s">
        <v>89</v>
      </c>
      <c r="E101" s="32" t="s">
        <v>131</v>
      </c>
      <c r="F101" s="32" t="s">
        <v>132</v>
      </c>
      <c r="G101" s="32" t="s">
        <v>133</v>
      </c>
      <c r="H101" s="33"/>
      <c r="I101" s="100" t="s">
        <v>194</v>
      </c>
      <c r="J101" s="102">
        <f t="shared" si="17"/>
        <v>151</v>
      </c>
      <c r="K101" s="34"/>
      <c r="L101" s="94">
        <v>45658</v>
      </c>
      <c r="M101" s="94">
        <v>46022</v>
      </c>
      <c r="N101" s="35" t="s">
        <v>74</v>
      </c>
      <c r="O101" s="1"/>
      <c r="P101" s="2"/>
      <c r="Q101" s="2"/>
      <c r="R101" s="2">
        <v>151</v>
      </c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45" x14ac:dyDescent="0.25">
      <c r="A102" s="166">
        <v>129</v>
      </c>
      <c r="B102" s="29"/>
      <c r="C102" s="122" t="s">
        <v>261</v>
      </c>
      <c r="D102" s="122" t="s">
        <v>89</v>
      </c>
      <c r="E102" s="32" t="s">
        <v>131</v>
      </c>
      <c r="F102" s="32" t="s">
        <v>132</v>
      </c>
      <c r="G102" s="32" t="s">
        <v>133</v>
      </c>
      <c r="H102" s="33"/>
      <c r="I102" s="100" t="s">
        <v>194</v>
      </c>
      <c r="J102" s="102">
        <f t="shared" ref="J102" si="18">SUM(O102:AC102)</f>
        <v>151</v>
      </c>
      <c r="K102" s="34"/>
      <c r="L102" s="94">
        <v>45658</v>
      </c>
      <c r="M102" s="94">
        <v>46022</v>
      </c>
      <c r="N102" s="35" t="s">
        <v>74</v>
      </c>
      <c r="O102" s="1"/>
      <c r="P102" s="2"/>
      <c r="Q102" s="2"/>
      <c r="R102" s="2">
        <v>151</v>
      </c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45" x14ac:dyDescent="0.25">
      <c r="A103" s="166">
        <v>140</v>
      </c>
      <c r="B103" s="29"/>
      <c r="C103" s="58" t="s">
        <v>98</v>
      </c>
      <c r="D103" s="58" t="s">
        <v>185</v>
      </c>
      <c r="E103" s="32" t="s">
        <v>134</v>
      </c>
      <c r="F103" s="32" t="s">
        <v>132</v>
      </c>
      <c r="G103" s="32" t="s">
        <v>133</v>
      </c>
      <c r="H103" s="33"/>
      <c r="I103" s="100" t="s">
        <v>194</v>
      </c>
      <c r="J103" s="102">
        <f t="shared" ref="J103:J104" si="19">SUM(O103:AC103)</f>
        <v>130</v>
      </c>
      <c r="K103" s="33"/>
      <c r="L103" s="94">
        <v>46023</v>
      </c>
      <c r="M103" s="94">
        <v>46387</v>
      </c>
      <c r="N103" s="35" t="s">
        <v>74</v>
      </c>
      <c r="O103" s="1"/>
      <c r="P103" s="2"/>
      <c r="Q103" s="2"/>
      <c r="R103" s="2"/>
      <c r="S103" s="2">
        <v>130</v>
      </c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45" x14ac:dyDescent="0.25">
      <c r="A104" s="166">
        <v>141</v>
      </c>
      <c r="B104" s="29"/>
      <c r="C104" s="58" t="s">
        <v>99</v>
      </c>
      <c r="D104" s="58" t="s">
        <v>185</v>
      </c>
      <c r="E104" s="32" t="s">
        <v>134</v>
      </c>
      <c r="F104" s="32" t="s">
        <v>132</v>
      </c>
      <c r="G104" s="32" t="s">
        <v>133</v>
      </c>
      <c r="H104" s="33"/>
      <c r="I104" s="100" t="s">
        <v>194</v>
      </c>
      <c r="J104" s="102">
        <f t="shared" si="19"/>
        <v>130</v>
      </c>
      <c r="K104" s="33"/>
      <c r="L104" s="94">
        <v>46023</v>
      </c>
      <c r="M104" s="94">
        <v>46387</v>
      </c>
      <c r="N104" s="35" t="s">
        <v>74</v>
      </c>
      <c r="O104" s="1"/>
      <c r="P104" s="2"/>
      <c r="Q104" s="2"/>
      <c r="R104" s="2"/>
      <c r="S104" s="2">
        <v>130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45" x14ac:dyDescent="0.25">
      <c r="A105" s="166">
        <v>142</v>
      </c>
      <c r="B105" s="29"/>
      <c r="C105" s="58" t="s">
        <v>229</v>
      </c>
      <c r="D105" s="58" t="s">
        <v>89</v>
      </c>
      <c r="E105" s="32" t="s">
        <v>131</v>
      </c>
      <c r="F105" s="32" t="s">
        <v>132</v>
      </c>
      <c r="G105" s="32" t="s">
        <v>133</v>
      </c>
      <c r="H105" s="33"/>
      <c r="I105" s="100" t="s">
        <v>194</v>
      </c>
      <c r="J105" s="102">
        <f t="shared" ref="J105:J110" si="20">SUM(O105:AC105)</f>
        <v>284</v>
      </c>
      <c r="K105" s="33"/>
      <c r="L105" s="94">
        <v>46023</v>
      </c>
      <c r="M105" s="94">
        <v>46387</v>
      </c>
      <c r="N105" s="35" t="s">
        <v>74</v>
      </c>
      <c r="O105" s="1"/>
      <c r="P105" s="2"/>
      <c r="Q105" s="2"/>
      <c r="R105" s="2"/>
      <c r="S105" s="2">
        <v>284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45" x14ac:dyDescent="0.25">
      <c r="A106" s="166">
        <v>143</v>
      </c>
      <c r="B106" s="29"/>
      <c r="C106" s="122" t="s">
        <v>259</v>
      </c>
      <c r="D106" s="122" t="s">
        <v>89</v>
      </c>
      <c r="E106" s="32" t="s">
        <v>131</v>
      </c>
      <c r="F106" s="32" t="s">
        <v>132</v>
      </c>
      <c r="G106" s="32" t="s">
        <v>133</v>
      </c>
      <c r="H106" s="33"/>
      <c r="I106" s="100" t="s">
        <v>194</v>
      </c>
      <c r="J106" s="102">
        <f t="shared" si="20"/>
        <v>151</v>
      </c>
      <c r="K106" s="34"/>
      <c r="L106" s="94">
        <v>46023</v>
      </c>
      <c r="M106" s="94">
        <v>46387</v>
      </c>
      <c r="N106" s="35" t="s">
        <v>74</v>
      </c>
      <c r="O106" s="1"/>
      <c r="P106" s="2"/>
      <c r="Q106" s="2"/>
      <c r="R106" s="2"/>
      <c r="S106" s="2">
        <v>151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45" x14ac:dyDescent="0.25">
      <c r="A107" s="166">
        <v>144</v>
      </c>
      <c r="B107" s="29"/>
      <c r="C107" s="122" t="s">
        <v>260</v>
      </c>
      <c r="D107" s="122" t="s">
        <v>89</v>
      </c>
      <c r="E107" s="32" t="s">
        <v>131</v>
      </c>
      <c r="F107" s="32" t="s">
        <v>132</v>
      </c>
      <c r="G107" s="32" t="s">
        <v>133</v>
      </c>
      <c r="H107" s="33"/>
      <c r="I107" s="100" t="s">
        <v>194</v>
      </c>
      <c r="J107" s="102">
        <f t="shared" si="20"/>
        <v>151</v>
      </c>
      <c r="K107" s="34"/>
      <c r="L107" s="94">
        <v>46023</v>
      </c>
      <c r="M107" s="94">
        <v>46387</v>
      </c>
      <c r="N107" s="35" t="s">
        <v>74</v>
      </c>
      <c r="O107" s="1"/>
      <c r="P107" s="2"/>
      <c r="Q107" s="2"/>
      <c r="R107" s="2"/>
      <c r="S107" s="2">
        <v>151</v>
      </c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45" x14ac:dyDescent="0.25">
      <c r="A108" s="166">
        <v>145</v>
      </c>
      <c r="B108" s="29"/>
      <c r="C108" s="122" t="s">
        <v>234</v>
      </c>
      <c r="D108" s="122" t="s">
        <v>89</v>
      </c>
      <c r="E108" s="32" t="s">
        <v>131</v>
      </c>
      <c r="F108" s="32" t="s">
        <v>132</v>
      </c>
      <c r="G108" s="32" t="s">
        <v>133</v>
      </c>
      <c r="H108" s="33"/>
      <c r="I108" s="100" t="s">
        <v>194</v>
      </c>
      <c r="J108" s="102">
        <f t="shared" si="20"/>
        <v>151</v>
      </c>
      <c r="K108" s="34"/>
      <c r="L108" s="94">
        <v>46023</v>
      </c>
      <c r="M108" s="94">
        <v>46387</v>
      </c>
      <c r="N108" s="35" t="s">
        <v>74</v>
      </c>
      <c r="O108" s="1"/>
      <c r="P108" s="2"/>
      <c r="Q108" s="2"/>
      <c r="R108" s="2"/>
      <c r="S108" s="2">
        <v>151</v>
      </c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45" x14ac:dyDescent="0.25">
      <c r="A109" s="166">
        <v>146</v>
      </c>
      <c r="B109" s="29"/>
      <c r="C109" s="122" t="s">
        <v>235</v>
      </c>
      <c r="D109" s="122" t="s">
        <v>89</v>
      </c>
      <c r="E109" s="32" t="s">
        <v>131</v>
      </c>
      <c r="F109" s="32" t="s">
        <v>132</v>
      </c>
      <c r="G109" s="32" t="s">
        <v>133</v>
      </c>
      <c r="H109" s="33"/>
      <c r="I109" s="100" t="s">
        <v>194</v>
      </c>
      <c r="J109" s="102">
        <f t="shared" si="20"/>
        <v>151</v>
      </c>
      <c r="K109" s="34"/>
      <c r="L109" s="94">
        <v>46023</v>
      </c>
      <c r="M109" s="94">
        <v>46387</v>
      </c>
      <c r="N109" s="35" t="s">
        <v>74</v>
      </c>
      <c r="O109" s="1"/>
      <c r="P109" s="2"/>
      <c r="Q109" s="2"/>
      <c r="R109" s="2"/>
      <c r="S109" s="2">
        <v>151</v>
      </c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45" x14ac:dyDescent="0.25">
      <c r="A110" s="166">
        <v>147</v>
      </c>
      <c r="B110" s="29"/>
      <c r="C110" s="122" t="s">
        <v>236</v>
      </c>
      <c r="D110" s="122" t="s">
        <v>89</v>
      </c>
      <c r="E110" s="32" t="s">
        <v>131</v>
      </c>
      <c r="F110" s="32" t="s">
        <v>132</v>
      </c>
      <c r="G110" s="32" t="s">
        <v>133</v>
      </c>
      <c r="H110" s="33"/>
      <c r="I110" s="100" t="s">
        <v>194</v>
      </c>
      <c r="J110" s="102">
        <f t="shared" si="20"/>
        <v>151</v>
      </c>
      <c r="K110" s="34"/>
      <c r="L110" s="94">
        <v>46023</v>
      </c>
      <c r="M110" s="94">
        <v>46387</v>
      </c>
      <c r="N110" s="35" t="s">
        <v>74</v>
      </c>
      <c r="O110" s="1"/>
      <c r="P110" s="2"/>
      <c r="Q110" s="2"/>
      <c r="R110" s="2"/>
      <c r="S110" s="2">
        <v>151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45" x14ac:dyDescent="0.25">
      <c r="A111" s="28">
        <v>169</v>
      </c>
      <c r="B111" s="29"/>
      <c r="C111" s="58" t="s">
        <v>115</v>
      </c>
      <c r="D111" s="58" t="s">
        <v>185</v>
      </c>
      <c r="E111" s="32" t="s">
        <v>134</v>
      </c>
      <c r="F111" s="32" t="s">
        <v>132</v>
      </c>
      <c r="G111" s="32" t="s">
        <v>133</v>
      </c>
      <c r="H111" s="33"/>
      <c r="I111" s="100" t="s">
        <v>194</v>
      </c>
      <c r="J111" s="102">
        <f>SUM(O111:AC111)</f>
        <v>322</v>
      </c>
      <c r="K111" s="33"/>
      <c r="L111" s="94">
        <v>46388</v>
      </c>
      <c r="M111" s="94">
        <v>46752</v>
      </c>
      <c r="N111" s="35" t="s">
        <v>50</v>
      </c>
      <c r="O111" s="1"/>
      <c r="P111" s="2"/>
      <c r="Q111" s="2"/>
      <c r="R111" s="2"/>
      <c r="S111" s="2"/>
      <c r="T111" s="3">
        <v>322</v>
      </c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45" x14ac:dyDescent="0.25">
      <c r="A112" s="166">
        <v>170</v>
      </c>
      <c r="B112" s="29"/>
      <c r="C112" s="58" t="s">
        <v>67</v>
      </c>
      <c r="D112" s="58" t="s">
        <v>160</v>
      </c>
      <c r="E112" s="32" t="s">
        <v>134</v>
      </c>
      <c r="F112" s="32" t="s">
        <v>132</v>
      </c>
      <c r="G112" s="32" t="s">
        <v>133</v>
      </c>
      <c r="H112" s="33"/>
      <c r="I112" s="100" t="s">
        <v>194</v>
      </c>
      <c r="J112" s="102">
        <f t="shared" ref="J112" si="21">SUM(O112:AC112)</f>
        <v>610</v>
      </c>
      <c r="K112" s="34"/>
      <c r="L112" s="94">
        <v>46388</v>
      </c>
      <c r="M112" s="94">
        <v>50040</v>
      </c>
      <c r="N112" s="35" t="s">
        <v>50</v>
      </c>
      <c r="O112" s="1"/>
      <c r="P112" s="2"/>
      <c r="Q112" s="2"/>
      <c r="R112" s="2"/>
      <c r="S112" s="2"/>
      <c r="T112" s="3">
        <v>61</v>
      </c>
      <c r="U112" s="3">
        <v>61</v>
      </c>
      <c r="V112" s="3">
        <v>61</v>
      </c>
      <c r="W112" s="3">
        <v>61</v>
      </c>
      <c r="X112" s="3">
        <v>61</v>
      </c>
      <c r="Y112" s="3">
        <v>61</v>
      </c>
      <c r="Z112" s="3">
        <v>61</v>
      </c>
      <c r="AA112" s="3">
        <v>61</v>
      </c>
      <c r="AB112" s="3">
        <v>61</v>
      </c>
      <c r="AC112" s="4">
        <v>61</v>
      </c>
    </row>
    <row r="113" spans="1:29" ht="45" x14ac:dyDescent="0.25">
      <c r="A113" s="166">
        <v>171</v>
      </c>
      <c r="B113" s="29"/>
      <c r="C113" s="58" t="s">
        <v>67</v>
      </c>
      <c r="D113" s="58" t="s">
        <v>162</v>
      </c>
      <c r="E113" s="32" t="s">
        <v>134</v>
      </c>
      <c r="F113" s="32" t="s">
        <v>132</v>
      </c>
      <c r="G113" s="32" t="s">
        <v>133</v>
      </c>
      <c r="H113" s="33"/>
      <c r="I113" s="100" t="s">
        <v>194</v>
      </c>
      <c r="J113" s="102">
        <f t="shared" ref="J113" si="22">SUM(O113:AC113)</f>
        <v>610</v>
      </c>
      <c r="K113" s="34"/>
      <c r="L113" s="94">
        <v>46388</v>
      </c>
      <c r="M113" s="94">
        <v>50040</v>
      </c>
      <c r="N113" s="35" t="s">
        <v>50</v>
      </c>
      <c r="O113" s="1"/>
      <c r="P113" s="2"/>
      <c r="Q113" s="2"/>
      <c r="R113" s="2"/>
      <c r="S113" s="2"/>
      <c r="T113" s="3">
        <v>61</v>
      </c>
      <c r="U113" s="3">
        <v>61</v>
      </c>
      <c r="V113" s="3">
        <v>61</v>
      </c>
      <c r="W113" s="3">
        <v>61</v>
      </c>
      <c r="X113" s="3">
        <v>61</v>
      </c>
      <c r="Y113" s="3">
        <v>61</v>
      </c>
      <c r="Z113" s="3">
        <v>61</v>
      </c>
      <c r="AA113" s="3">
        <v>61</v>
      </c>
      <c r="AB113" s="3">
        <v>61</v>
      </c>
      <c r="AC113" s="4">
        <v>61</v>
      </c>
    </row>
    <row r="114" spans="1:29" ht="45" x14ac:dyDescent="0.25">
      <c r="A114" s="166">
        <v>172</v>
      </c>
      <c r="B114" s="29"/>
      <c r="C114" s="58" t="s">
        <v>68</v>
      </c>
      <c r="D114" s="58" t="s">
        <v>160</v>
      </c>
      <c r="E114" s="32" t="s">
        <v>134</v>
      </c>
      <c r="F114" s="32" t="s">
        <v>132</v>
      </c>
      <c r="G114" s="32" t="s">
        <v>133</v>
      </c>
      <c r="H114" s="33"/>
      <c r="I114" s="100" t="s">
        <v>194</v>
      </c>
      <c r="J114" s="102">
        <f>SUM(O114:AC114)</f>
        <v>1370</v>
      </c>
      <c r="K114" s="34"/>
      <c r="L114" s="94">
        <v>46388</v>
      </c>
      <c r="M114" s="94">
        <v>50040</v>
      </c>
      <c r="N114" s="35" t="s">
        <v>50</v>
      </c>
      <c r="O114" s="1"/>
      <c r="P114" s="2"/>
      <c r="Q114" s="2"/>
      <c r="R114" s="2"/>
      <c r="S114" s="2"/>
      <c r="T114" s="3">
        <v>137</v>
      </c>
      <c r="U114" s="3">
        <v>137</v>
      </c>
      <c r="V114" s="3">
        <v>137</v>
      </c>
      <c r="W114" s="3">
        <v>137</v>
      </c>
      <c r="X114" s="3">
        <v>137</v>
      </c>
      <c r="Y114" s="3">
        <v>137</v>
      </c>
      <c r="Z114" s="3">
        <v>137</v>
      </c>
      <c r="AA114" s="3">
        <v>137</v>
      </c>
      <c r="AB114" s="3">
        <v>137</v>
      </c>
      <c r="AC114" s="4">
        <v>137</v>
      </c>
    </row>
    <row r="115" spans="1:29" ht="45" x14ac:dyDescent="0.25">
      <c r="A115" s="166">
        <v>173</v>
      </c>
      <c r="B115" s="29"/>
      <c r="C115" s="58" t="s">
        <v>68</v>
      </c>
      <c r="D115" s="58" t="s">
        <v>162</v>
      </c>
      <c r="E115" s="32" t="s">
        <v>134</v>
      </c>
      <c r="F115" s="32" t="s">
        <v>132</v>
      </c>
      <c r="G115" s="32" t="s">
        <v>133</v>
      </c>
      <c r="H115" s="33"/>
      <c r="I115" s="100" t="s">
        <v>194</v>
      </c>
      <c r="J115" s="102">
        <f>SUM(O115:AC115)</f>
        <v>1360</v>
      </c>
      <c r="K115" s="34"/>
      <c r="L115" s="94">
        <v>46388</v>
      </c>
      <c r="M115" s="94">
        <v>50040</v>
      </c>
      <c r="N115" s="35" t="s">
        <v>50</v>
      </c>
      <c r="O115" s="1"/>
      <c r="P115" s="2"/>
      <c r="Q115" s="2"/>
      <c r="R115" s="2"/>
      <c r="S115" s="2"/>
      <c r="T115" s="3">
        <v>136</v>
      </c>
      <c r="U115" s="3">
        <v>136</v>
      </c>
      <c r="V115" s="3">
        <v>136</v>
      </c>
      <c r="W115" s="3">
        <v>136</v>
      </c>
      <c r="X115" s="3">
        <v>136</v>
      </c>
      <c r="Y115" s="3">
        <v>136</v>
      </c>
      <c r="Z115" s="3">
        <v>136</v>
      </c>
      <c r="AA115" s="3">
        <v>136</v>
      </c>
      <c r="AB115" s="3">
        <v>136</v>
      </c>
      <c r="AC115" s="4">
        <v>136</v>
      </c>
    </row>
    <row r="116" spans="1:29" ht="45" x14ac:dyDescent="0.25">
      <c r="A116" s="166">
        <v>174</v>
      </c>
      <c r="B116" s="29"/>
      <c r="C116" s="58" t="s">
        <v>69</v>
      </c>
      <c r="D116" s="58" t="s">
        <v>160</v>
      </c>
      <c r="E116" s="32" t="s">
        <v>134</v>
      </c>
      <c r="F116" s="32" t="s">
        <v>132</v>
      </c>
      <c r="G116" s="32" t="s">
        <v>133</v>
      </c>
      <c r="H116" s="33"/>
      <c r="I116" s="100" t="s">
        <v>194</v>
      </c>
      <c r="J116" s="102">
        <f>SUM(O116:AC116)</f>
        <v>1200</v>
      </c>
      <c r="K116" s="34"/>
      <c r="L116" s="94">
        <v>46388</v>
      </c>
      <c r="M116" s="94">
        <v>50040</v>
      </c>
      <c r="N116" s="35" t="s">
        <v>50</v>
      </c>
      <c r="O116" s="1"/>
      <c r="P116" s="2"/>
      <c r="Q116" s="2"/>
      <c r="R116" s="2"/>
      <c r="S116" s="2"/>
      <c r="T116" s="3">
        <v>120</v>
      </c>
      <c r="U116" s="3">
        <v>120</v>
      </c>
      <c r="V116" s="3">
        <v>120</v>
      </c>
      <c r="W116" s="3">
        <v>120</v>
      </c>
      <c r="X116" s="3">
        <v>120</v>
      </c>
      <c r="Y116" s="3">
        <v>120</v>
      </c>
      <c r="Z116" s="3">
        <v>120</v>
      </c>
      <c r="AA116" s="3">
        <v>120</v>
      </c>
      <c r="AB116" s="3">
        <v>120</v>
      </c>
      <c r="AC116" s="4">
        <v>120</v>
      </c>
    </row>
    <row r="117" spans="1:29" ht="45" x14ac:dyDescent="0.25">
      <c r="A117" s="166">
        <v>175</v>
      </c>
      <c r="B117" s="29"/>
      <c r="C117" s="58" t="s">
        <v>69</v>
      </c>
      <c r="D117" s="58" t="s">
        <v>162</v>
      </c>
      <c r="E117" s="32" t="s">
        <v>134</v>
      </c>
      <c r="F117" s="32" t="s">
        <v>132</v>
      </c>
      <c r="G117" s="32" t="s">
        <v>133</v>
      </c>
      <c r="H117" s="33"/>
      <c r="I117" s="100" t="s">
        <v>194</v>
      </c>
      <c r="J117" s="102">
        <f t="shared" ref="J117:J119" si="23">SUM(O117:AC117)</f>
        <v>1200</v>
      </c>
      <c r="K117" s="34"/>
      <c r="L117" s="94">
        <v>46388</v>
      </c>
      <c r="M117" s="94">
        <v>50040</v>
      </c>
      <c r="N117" s="35" t="s">
        <v>50</v>
      </c>
      <c r="O117" s="1"/>
      <c r="P117" s="2"/>
      <c r="Q117" s="2"/>
      <c r="R117" s="2"/>
      <c r="S117" s="2"/>
      <c r="T117" s="3">
        <v>120</v>
      </c>
      <c r="U117" s="3">
        <v>120</v>
      </c>
      <c r="V117" s="3">
        <v>120</v>
      </c>
      <c r="W117" s="3">
        <v>120</v>
      </c>
      <c r="X117" s="3">
        <v>120</v>
      </c>
      <c r="Y117" s="3">
        <v>120</v>
      </c>
      <c r="Z117" s="3">
        <v>120</v>
      </c>
      <c r="AA117" s="3">
        <v>120</v>
      </c>
      <c r="AB117" s="3">
        <v>120</v>
      </c>
      <c r="AC117" s="4">
        <v>120</v>
      </c>
    </row>
    <row r="118" spans="1:29" ht="45" x14ac:dyDescent="0.25">
      <c r="A118" s="166">
        <v>176</v>
      </c>
      <c r="B118" s="29"/>
      <c r="C118" s="58" t="s">
        <v>66</v>
      </c>
      <c r="D118" s="58" t="s">
        <v>160</v>
      </c>
      <c r="E118" s="32" t="s">
        <v>134</v>
      </c>
      <c r="F118" s="32" t="s">
        <v>132</v>
      </c>
      <c r="G118" s="32" t="s">
        <v>133</v>
      </c>
      <c r="H118" s="33"/>
      <c r="I118" s="100" t="s">
        <v>194</v>
      </c>
      <c r="J118" s="102">
        <f>SUM(O118:AC118)</f>
        <v>3440</v>
      </c>
      <c r="K118" s="34"/>
      <c r="L118" s="94">
        <v>46388</v>
      </c>
      <c r="M118" s="94">
        <v>50040</v>
      </c>
      <c r="N118" s="35" t="s">
        <v>50</v>
      </c>
      <c r="O118" s="1"/>
      <c r="P118" s="2"/>
      <c r="Q118" s="2"/>
      <c r="R118" s="2"/>
      <c r="S118" s="2"/>
      <c r="T118" s="3">
        <v>344</v>
      </c>
      <c r="U118" s="3">
        <v>344</v>
      </c>
      <c r="V118" s="3">
        <v>344</v>
      </c>
      <c r="W118" s="3">
        <v>344</v>
      </c>
      <c r="X118" s="3">
        <v>344</v>
      </c>
      <c r="Y118" s="3">
        <v>344</v>
      </c>
      <c r="Z118" s="3">
        <v>344</v>
      </c>
      <c r="AA118" s="3">
        <v>344</v>
      </c>
      <c r="AB118" s="3">
        <v>344</v>
      </c>
      <c r="AC118" s="4">
        <v>344</v>
      </c>
    </row>
    <row r="119" spans="1:29" ht="45" x14ac:dyDescent="0.25">
      <c r="A119" s="166">
        <v>177</v>
      </c>
      <c r="B119" s="29"/>
      <c r="C119" s="58" t="s">
        <v>66</v>
      </c>
      <c r="D119" s="58" t="s">
        <v>162</v>
      </c>
      <c r="E119" s="32" t="s">
        <v>134</v>
      </c>
      <c r="F119" s="32" t="s">
        <v>132</v>
      </c>
      <c r="G119" s="32" t="s">
        <v>133</v>
      </c>
      <c r="H119" s="33"/>
      <c r="I119" s="100" t="s">
        <v>194</v>
      </c>
      <c r="J119" s="102">
        <f t="shared" si="23"/>
        <v>3440</v>
      </c>
      <c r="K119" s="34"/>
      <c r="L119" s="94">
        <v>46388</v>
      </c>
      <c r="M119" s="94">
        <v>50040</v>
      </c>
      <c r="N119" s="35" t="s">
        <v>50</v>
      </c>
      <c r="O119" s="1"/>
      <c r="P119" s="2"/>
      <c r="Q119" s="2"/>
      <c r="R119" s="2"/>
      <c r="S119" s="2"/>
      <c r="T119" s="3">
        <v>344</v>
      </c>
      <c r="U119" s="3">
        <v>344</v>
      </c>
      <c r="V119" s="3">
        <v>344</v>
      </c>
      <c r="W119" s="3">
        <v>344</v>
      </c>
      <c r="X119" s="3">
        <v>344</v>
      </c>
      <c r="Y119" s="3">
        <v>344</v>
      </c>
      <c r="Z119" s="3">
        <v>344</v>
      </c>
      <c r="AA119" s="3">
        <v>344</v>
      </c>
      <c r="AB119" s="3">
        <v>344</v>
      </c>
      <c r="AC119" s="4">
        <v>344</v>
      </c>
    </row>
    <row r="120" spans="1:29" ht="45" x14ac:dyDescent="0.25">
      <c r="A120" s="166">
        <v>178</v>
      </c>
      <c r="B120" s="29"/>
      <c r="C120" s="58" t="s">
        <v>70</v>
      </c>
      <c r="D120" s="58" t="s">
        <v>160</v>
      </c>
      <c r="E120" s="32" t="s">
        <v>134</v>
      </c>
      <c r="F120" s="32" t="s">
        <v>132</v>
      </c>
      <c r="G120" s="32" t="s">
        <v>133</v>
      </c>
      <c r="H120" s="33"/>
      <c r="I120" s="100" t="s">
        <v>194</v>
      </c>
      <c r="J120" s="102">
        <f>SUM(O120:AC120)</f>
        <v>680</v>
      </c>
      <c r="K120" s="34"/>
      <c r="L120" s="94">
        <v>46388</v>
      </c>
      <c r="M120" s="94">
        <v>50040</v>
      </c>
      <c r="N120" s="35" t="s">
        <v>50</v>
      </c>
      <c r="O120" s="1"/>
      <c r="P120" s="2"/>
      <c r="Q120" s="2"/>
      <c r="R120" s="2"/>
      <c r="S120" s="2"/>
      <c r="T120" s="3">
        <v>68</v>
      </c>
      <c r="U120" s="3">
        <v>68</v>
      </c>
      <c r="V120" s="3">
        <v>68</v>
      </c>
      <c r="W120" s="3">
        <v>68</v>
      </c>
      <c r="X120" s="3">
        <v>68</v>
      </c>
      <c r="Y120" s="3">
        <v>68</v>
      </c>
      <c r="Z120" s="3">
        <v>68</v>
      </c>
      <c r="AA120" s="3">
        <v>68</v>
      </c>
      <c r="AB120" s="3">
        <v>68</v>
      </c>
      <c r="AC120" s="4">
        <v>68</v>
      </c>
    </row>
    <row r="121" spans="1:29" ht="45" x14ac:dyDescent="0.25">
      <c r="A121" s="166">
        <v>179</v>
      </c>
      <c r="B121" s="29"/>
      <c r="C121" s="58" t="s">
        <v>70</v>
      </c>
      <c r="D121" s="58" t="s">
        <v>162</v>
      </c>
      <c r="E121" s="32" t="s">
        <v>134</v>
      </c>
      <c r="F121" s="32" t="s">
        <v>132</v>
      </c>
      <c r="G121" s="32" t="s">
        <v>133</v>
      </c>
      <c r="H121" s="33"/>
      <c r="I121" s="100" t="s">
        <v>194</v>
      </c>
      <c r="J121" s="102">
        <f t="shared" ref="J121" si="24">SUM(O121:AC121)</f>
        <v>680</v>
      </c>
      <c r="K121" s="34"/>
      <c r="L121" s="94">
        <v>46388</v>
      </c>
      <c r="M121" s="94">
        <v>50040</v>
      </c>
      <c r="N121" s="35" t="s">
        <v>50</v>
      </c>
      <c r="O121" s="1"/>
      <c r="P121" s="2"/>
      <c r="Q121" s="2"/>
      <c r="R121" s="2"/>
      <c r="S121" s="2"/>
      <c r="T121" s="3">
        <v>68</v>
      </c>
      <c r="U121" s="3">
        <v>68</v>
      </c>
      <c r="V121" s="3">
        <v>68</v>
      </c>
      <c r="W121" s="3">
        <v>68</v>
      </c>
      <c r="X121" s="3">
        <v>68</v>
      </c>
      <c r="Y121" s="3">
        <v>68</v>
      </c>
      <c r="Z121" s="3">
        <v>68</v>
      </c>
      <c r="AA121" s="3">
        <v>68</v>
      </c>
      <c r="AB121" s="3">
        <v>68</v>
      </c>
      <c r="AC121" s="4">
        <v>68</v>
      </c>
    </row>
    <row r="122" spans="1:29" ht="45" x14ac:dyDescent="0.25">
      <c r="A122" s="28">
        <v>196</v>
      </c>
      <c r="B122" s="29"/>
      <c r="C122" s="58" t="s">
        <v>237</v>
      </c>
      <c r="D122" s="58" t="s">
        <v>89</v>
      </c>
      <c r="E122" s="32" t="s">
        <v>131</v>
      </c>
      <c r="F122" s="32" t="s">
        <v>132</v>
      </c>
      <c r="G122" s="32" t="s">
        <v>133</v>
      </c>
      <c r="H122" s="33"/>
      <c r="I122" s="100" t="s">
        <v>194</v>
      </c>
      <c r="J122" s="102">
        <f>SUM(O122:AC122)</f>
        <v>851</v>
      </c>
      <c r="K122" s="33"/>
      <c r="L122" s="94">
        <v>47484</v>
      </c>
      <c r="M122" s="94">
        <v>47848</v>
      </c>
      <c r="N122" s="35" t="s">
        <v>50</v>
      </c>
      <c r="O122" s="1"/>
      <c r="P122" s="2"/>
      <c r="Q122" s="2"/>
      <c r="R122" s="2"/>
      <c r="S122" s="2"/>
      <c r="T122" s="3"/>
      <c r="U122" s="3"/>
      <c r="V122" s="3"/>
      <c r="W122" s="3">
        <v>851</v>
      </c>
      <c r="X122" s="3"/>
      <c r="Y122" s="3"/>
      <c r="Z122" s="3"/>
      <c r="AA122" s="3"/>
      <c r="AB122" s="3"/>
      <c r="AC122" s="4"/>
    </row>
    <row r="123" spans="1:29" ht="45" x14ac:dyDescent="0.25">
      <c r="A123" s="28">
        <v>197</v>
      </c>
      <c r="B123" s="29"/>
      <c r="C123" s="122" t="s">
        <v>262</v>
      </c>
      <c r="D123" s="58" t="s">
        <v>89</v>
      </c>
      <c r="E123" s="32" t="s">
        <v>131</v>
      </c>
      <c r="F123" s="32" t="s">
        <v>132</v>
      </c>
      <c r="G123" s="32" t="s">
        <v>133</v>
      </c>
      <c r="H123" s="33"/>
      <c r="I123" s="100" t="s">
        <v>194</v>
      </c>
      <c r="J123" s="102">
        <f t="shared" ref="J123:J124" si="25">SUM(O123:AC123)</f>
        <v>151</v>
      </c>
      <c r="K123" s="33"/>
      <c r="L123" s="94">
        <v>47484</v>
      </c>
      <c r="M123" s="94">
        <v>47848</v>
      </c>
      <c r="N123" s="35" t="s">
        <v>50</v>
      </c>
      <c r="O123" s="1"/>
      <c r="P123" s="2"/>
      <c r="Q123" s="2"/>
      <c r="R123" s="2"/>
      <c r="S123" s="2"/>
      <c r="T123" s="3"/>
      <c r="U123" s="3"/>
      <c r="V123" s="3"/>
      <c r="W123" s="3">
        <v>151</v>
      </c>
      <c r="X123" s="3"/>
      <c r="Y123" s="3"/>
      <c r="Z123" s="3"/>
      <c r="AA123" s="3"/>
      <c r="AB123" s="3"/>
      <c r="AC123" s="4"/>
    </row>
    <row r="124" spans="1:29" ht="45" x14ac:dyDescent="0.25">
      <c r="A124" s="166">
        <v>198</v>
      </c>
      <c r="B124" s="29"/>
      <c r="C124" s="122" t="s">
        <v>240</v>
      </c>
      <c r="D124" s="122" t="s">
        <v>89</v>
      </c>
      <c r="E124" s="32" t="s">
        <v>131</v>
      </c>
      <c r="F124" s="32" t="s">
        <v>132</v>
      </c>
      <c r="G124" s="32" t="s">
        <v>133</v>
      </c>
      <c r="H124" s="33"/>
      <c r="I124" s="100" t="s">
        <v>194</v>
      </c>
      <c r="J124" s="102">
        <f t="shared" si="25"/>
        <v>284</v>
      </c>
      <c r="K124" s="33"/>
      <c r="L124" s="94">
        <v>47484</v>
      </c>
      <c r="M124" s="94">
        <v>47848</v>
      </c>
      <c r="N124" s="52" t="s">
        <v>50</v>
      </c>
      <c r="O124" s="1"/>
      <c r="P124" s="2"/>
      <c r="Q124" s="2"/>
      <c r="R124" s="2"/>
      <c r="S124" s="2"/>
      <c r="T124" s="3"/>
      <c r="U124" s="3"/>
      <c r="V124" s="3"/>
      <c r="W124" s="3">
        <v>284</v>
      </c>
      <c r="X124" s="3"/>
      <c r="Y124" s="3"/>
      <c r="Z124" s="3"/>
      <c r="AA124" s="3"/>
      <c r="AB124" s="3"/>
      <c r="AC124" s="4"/>
    </row>
    <row r="125" spans="1:29" ht="45" x14ac:dyDescent="0.25">
      <c r="A125" s="166">
        <v>199</v>
      </c>
      <c r="B125" s="29"/>
      <c r="C125" s="58" t="s">
        <v>107</v>
      </c>
      <c r="D125" s="58" t="s">
        <v>185</v>
      </c>
      <c r="E125" s="32" t="s">
        <v>134</v>
      </c>
      <c r="F125" s="32" t="s">
        <v>132</v>
      </c>
      <c r="G125" s="32" t="s">
        <v>133</v>
      </c>
      <c r="H125" s="33"/>
      <c r="I125" s="100" t="s">
        <v>194</v>
      </c>
      <c r="J125" s="102">
        <f t="shared" ref="J125:J140" si="26">SUM(O125:AC125)</f>
        <v>130</v>
      </c>
      <c r="K125" s="33"/>
      <c r="L125" s="94">
        <v>47484</v>
      </c>
      <c r="M125" s="94">
        <v>47848</v>
      </c>
      <c r="N125" s="35" t="s">
        <v>50</v>
      </c>
      <c r="O125" s="1"/>
      <c r="P125" s="2"/>
      <c r="Q125" s="2"/>
      <c r="R125" s="2"/>
      <c r="S125" s="2"/>
      <c r="T125" s="3"/>
      <c r="U125" s="3"/>
      <c r="V125" s="3"/>
      <c r="W125" s="3">
        <v>130</v>
      </c>
      <c r="X125" s="3"/>
      <c r="Y125" s="3"/>
      <c r="Z125" s="3"/>
      <c r="AA125" s="3"/>
      <c r="AB125" s="3"/>
      <c r="AC125" s="4"/>
    </row>
    <row r="126" spans="1:29" ht="45" x14ac:dyDescent="0.25">
      <c r="A126" s="166">
        <v>200</v>
      </c>
      <c r="B126" s="29"/>
      <c r="C126" s="122" t="s">
        <v>238</v>
      </c>
      <c r="D126" s="122" t="s">
        <v>89</v>
      </c>
      <c r="E126" s="32" t="s">
        <v>131</v>
      </c>
      <c r="F126" s="32" t="s">
        <v>132</v>
      </c>
      <c r="G126" s="32" t="s">
        <v>133</v>
      </c>
      <c r="H126" s="33"/>
      <c r="I126" s="100" t="s">
        <v>194</v>
      </c>
      <c r="J126" s="102">
        <f>SUM(O126:AC126)</f>
        <v>151</v>
      </c>
      <c r="K126" s="33"/>
      <c r="L126" s="94">
        <v>47484</v>
      </c>
      <c r="M126" s="94">
        <v>47848</v>
      </c>
      <c r="N126" s="35" t="s">
        <v>50</v>
      </c>
      <c r="O126" s="1"/>
      <c r="P126" s="2"/>
      <c r="Q126" s="2"/>
      <c r="R126" s="2"/>
      <c r="S126" s="2"/>
      <c r="T126" s="3"/>
      <c r="U126" s="3"/>
      <c r="V126" s="3"/>
      <c r="W126" s="3">
        <v>151</v>
      </c>
      <c r="X126" s="3"/>
      <c r="Y126" s="3"/>
      <c r="Z126" s="3"/>
      <c r="AA126" s="3"/>
      <c r="AB126" s="3"/>
      <c r="AC126" s="4"/>
    </row>
    <row r="127" spans="1:29" ht="45" x14ac:dyDescent="0.25">
      <c r="A127" s="166">
        <v>201</v>
      </c>
      <c r="B127" s="29"/>
      <c r="C127" s="122" t="s">
        <v>228</v>
      </c>
      <c r="D127" s="122" t="s">
        <v>89</v>
      </c>
      <c r="E127" s="32" t="s">
        <v>131</v>
      </c>
      <c r="F127" s="32" t="s">
        <v>132</v>
      </c>
      <c r="G127" s="32" t="s">
        <v>133</v>
      </c>
      <c r="H127" s="33"/>
      <c r="I127" s="100" t="s">
        <v>194</v>
      </c>
      <c r="J127" s="102">
        <f t="shared" ref="J127:J128" si="27">SUM(O127:AC127)</f>
        <v>151</v>
      </c>
      <c r="K127" s="33"/>
      <c r="L127" s="94">
        <v>47484</v>
      </c>
      <c r="M127" s="94">
        <v>47848</v>
      </c>
      <c r="N127" s="35" t="s">
        <v>50</v>
      </c>
      <c r="O127" s="1"/>
      <c r="P127" s="2"/>
      <c r="Q127" s="2"/>
      <c r="R127" s="2"/>
      <c r="S127" s="2"/>
      <c r="T127" s="3"/>
      <c r="U127" s="3"/>
      <c r="V127" s="3"/>
      <c r="W127" s="3">
        <v>151</v>
      </c>
      <c r="X127" s="3"/>
      <c r="Y127" s="3"/>
      <c r="Z127" s="3"/>
      <c r="AA127" s="3"/>
      <c r="AB127" s="3"/>
      <c r="AC127" s="4"/>
    </row>
    <row r="128" spans="1:29" ht="45" x14ac:dyDescent="0.25">
      <c r="A128" s="166">
        <v>202</v>
      </c>
      <c r="B128" s="29"/>
      <c r="C128" s="122" t="s">
        <v>239</v>
      </c>
      <c r="D128" s="122" t="s">
        <v>89</v>
      </c>
      <c r="E128" s="32" t="s">
        <v>131</v>
      </c>
      <c r="F128" s="32" t="s">
        <v>132</v>
      </c>
      <c r="G128" s="32" t="s">
        <v>133</v>
      </c>
      <c r="H128" s="33"/>
      <c r="I128" s="100" t="s">
        <v>194</v>
      </c>
      <c r="J128" s="102">
        <f t="shared" si="27"/>
        <v>151</v>
      </c>
      <c r="K128" s="33"/>
      <c r="L128" s="94">
        <v>47484</v>
      </c>
      <c r="M128" s="94">
        <v>47848</v>
      </c>
      <c r="N128" s="35" t="s">
        <v>50</v>
      </c>
      <c r="O128" s="1"/>
      <c r="P128" s="2"/>
      <c r="Q128" s="2"/>
      <c r="R128" s="2"/>
      <c r="S128" s="2"/>
      <c r="T128" s="3"/>
      <c r="U128" s="3"/>
      <c r="V128" s="3"/>
      <c r="W128" s="3">
        <v>151</v>
      </c>
      <c r="X128" s="3"/>
      <c r="Y128" s="3"/>
      <c r="Z128" s="3"/>
      <c r="AA128" s="3"/>
      <c r="AB128" s="3"/>
      <c r="AC128" s="4"/>
    </row>
    <row r="129" spans="1:29" ht="45" x14ac:dyDescent="0.25">
      <c r="A129" s="166">
        <v>203</v>
      </c>
      <c r="B129" s="29"/>
      <c r="C129" s="122" t="s">
        <v>248</v>
      </c>
      <c r="D129" s="122" t="s">
        <v>89</v>
      </c>
      <c r="E129" s="32" t="s">
        <v>131</v>
      </c>
      <c r="F129" s="32" t="s">
        <v>132</v>
      </c>
      <c r="G129" s="32" t="s">
        <v>133</v>
      </c>
      <c r="H129" s="33"/>
      <c r="I129" s="100" t="s">
        <v>194</v>
      </c>
      <c r="J129" s="102">
        <f>SUM(O129:AC129)</f>
        <v>284</v>
      </c>
      <c r="K129" s="33"/>
      <c r="L129" s="94">
        <v>47849</v>
      </c>
      <c r="M129" s="94">
        <v>48213</v>
      </c>
      <c r="N129" s="35" t="s">
        <v>50</v>
      </c>
      <c r="O129" s="1"/>
      <c r="P129" s="2"/>
      <c r="Q129" s="2"/>
      <c r="R129" s="2"/>
      <c r="S129" s="2"/>
      <c r="T129" s="3"/>
      <c r="U129" s="3"/>
      <c r="V129" s="3"/>
      <c r="W129" s="3"/>
      <c r="X129" s="3">
        <v>284</v>
      </c>
      <c r="Y129" s="3"/>
      <c r="Z129" s="3"/>
      <c r="AA129" s="3"/>
      <c r="AB129" s="3"/>
      <c r="AC129" s="4"/>
    </row>
    <row r="130" spans="1:29" ht="45" x14ac:dyDescent="0.25">
      <c r="A130" s="166">
        <v>204</v>
      </c>
      <c r="B130" s="29"/>
      <c r="C130" s="122" t="s">
        <v>249</v>
      </c>
      <c r="D130" s="122" t="s">
        <v>89</v>
      </c>
      <c r="E130" s="32" t="s">
        <v>131</v>
      </c>
      <c r="F130" s="32" t="s">
        <v>132</v>
      </c>
      <c r="G130" s="32" t="s">
        <v>133</v>
      </c>
      <c r="H130" s="33"/>
      <c r="I130" s="100" t="s">
        <v>194</v>
      </c>
      <c r="J130" s="102">
        <f>SUM(O130:AC130)</f>
        <v>151</v>
      </c>
      <c r="K130" s="33"/>
      <c r="L130" s="94">
        <v>47849</v>
      </c>
      <c r="M130" s="94">
        <v>48213</v>
      </c>
      <c r="N130" s="35" t="s">
        <v>50</v>
      </c>
      <c r="O130" s="1"/>
      <c r="P130" s="2"/>
      <c r="Q130" s="2"/>
      <c r="R130" s="2"/>
      <c r="S130" s="2"/>
      <c r="T130" s="3"/>
      <c r="U130" s="3"/>
      <c r="V130" s="3"/>
      <c r="W130" s="3"/>
      <c r="X130" s="3">
        <v>151</v>
      </c>
      <c r="Y130" s="3"/>
      <c r="Z130" s="3"/>
      <c r="AA130" s="3"/>
      <c r="AB130" s="3"/>
      <c r="AC130" s="4"/>
    </row>
    <row r="131" spans="1:29" ht="45" x14ac:dyDescent="0.25">
      <c r="A131" s="166">
        <v>205</v>
      </c>
      <c r="B131" s="29"/>
      <c r="C131" s="122" t="s">
        <v>250</v>
      </c>
      <c r="D131" s="122" t="s">
        <v>89</v>
      </c>
      <c r="E131" s="32" t="s">
        <v>131</v>
      </c>
      <c r="F131" s="32" t="s">
        <v>132</v>
      </c>
      <c r="G131" s="32" t="s">
        <v>133</v>
      </c>
      <c r="H131" s="33"/>
      <c r="I131" s="100" t="s">
        <v>194</v>
      </c>
      <c r="J131" s="102">
        <f>SUM(O131:AC131)</f>
        <v>151</v>
      </c>
      <c r="K131" s="33"/>
      <c r="L131" s="94">
        <v>47849</v>
      </c>
      <c r="M131" s="94">
        <v>48213</v>
      </c>
      <c r="N131" s="35" t="s">
        <v>50</v>
      </c>
      <c r="O131" s="1"/>
      <c r="P131" s="2"/>
      <c r="Q131" s="2"/>
      <c r="R131" s="2"/>
      <c r="S131" s="2"/>
      <c r="T131" s="3"/>
      <c r="U131" s="3"/>
      <c r="V131" s="3"/>
      <c r="W131" s="3"/>
      <c r="X131" s="3">
        <v>151</v>
      </c>
      <c r="Y131" s="3"/>
      <c r="Z131" s="3"/>
      <c r="AA131" s="3"/>
      <c r="AB131" s="3"/>
      <c r="AC131" s="4"/>
    </row>
    <row r="132" spans="1:29" ht="45" x14ac:dyDescent="0.25">
      <c r="A132" s="166">
        <v>206</v>
      </c>
      <c r="B132" s="29"/>
      <c r="C132" s="122" t="s">
        <v>233</v>
      </c>
      <c r="D132" s="122" t="s">
        <v>89</v>
      </c>
      <c r="E132" s="32" t="s">
        <v>131</v>
      </c>
      <c r="F132" s="32" t="s">
        <v>132</v>
      </c>
      <c r="G132" s="32" t="s">
        <v>133</v>
      </c>
      <c r="H132" s="33"/>
      <c r="I132" s="100" t="s">
        <v>194</v>
      </c>
      <c r="J132" s="102">
        <f>SUM(O132:AC132)</f>
        <v>151</v>
      </c>
      <c r="K132" s="33"/>
      <c r="L132" s="94">
        <v>47849</v>
      </c>
      <c r="M132" s="94">
        <v>48213</v>
      </c>
      <c r="N132" s="35" t="s">
        <v>50</v>
      </c>
      <c r="O132" s="1"/>
      <c r="P132" s="2"/>
      <c r="Q132" s="2"/>
      <c r="R132" s="2"/>
      <c r="S132" s="2"/>
      <c r="T132" s="3"/>
      <c r="U132" s="3"/>
      <c r="V132" s="3"/>
      <c r="W132" s="3"/>
      <c r="X132" s="3">
        <v>151</v>
      </c>
      <c r="Y132" s="3"/>
      <c r="Z132" s="3"/>
      <c r="AA132" s="3"/>
      <c r="AB132" s="3"/>
      <c r="AC132" s="4"/>
    </row>
    <row r="133" spans="1:29" ht="45" x14ac:dyDescent="0.25">
      <c r="A133" s="166">
        <v>207</v>
      </c>
      <c r="B133" s="29"/>
      <c r="C133" s="122" t="s">
        <v>251</v>
      </c>
      <c r="D133" s="122" t="s">
        <v>89</v>
      </c>
      <c r="E133" s="32" t="s">
        <v>131</v>
      </c>
      <c r="F133" s="32" t="s">
        <v>132</v>
      </c>
      <c r="G133" s="32" t="s">
        <v>133</v>
      </c>
      <c r="H133" s="33"/>
      <c r="I133" s="100" t="s">
        <v>194</v>
      </c>
      <c r="J133" s="102">
        <f>SUM(O133:AC133)</f>
        <v>151</v>
      </c>
      <c r="K133" s="33"/>
      <c r="L133" s="94">
        <v>47849</v>
      </c>
      <c r="M133" s="94">
        <v>48213</v>
      </c>
      <c r="N133" s="35" t="s">
        <v>50</v>
      </c>
      <c r="O133" s="1"/>
      <c r="P133" s="2"/>
      <c r="Q133" s="2"/>
      <c r="R133" s="2"/>
      <c r="S133" s="2"/>
      <c r="T133" s="3"/>
      <c r="U133" s="3"/>
      <c r="V133" s="3"/>
      <c r="W133" s="3"/>
      <c r="X133" s="3">
        <v>151</v>
      </c>
      <c r="Y133" s="3"/>
      <c r="Z133" s="3"/>
      <c r="AA133" s="3"/>
      <c r="AB133" s="3"/>
      <c r="AC133" s="4"/>
    </row>
    <row r="134" spans="1:29" ht="45" x14ac:dyDescent="0.25">
      <c r="A134" s="166">
        <v>211</v>
      </c>
      <c r="B134" s="29"/>
      <c r="C134" s="122" t="s">
        <v>252</v>
      </c>
      <c r="D134" s="122" t="s">
        <v>89</v>
      </c>
      <c r="E134" s="32" t="s">
        <v>131</v>
      </c>
      <c r="F134" s="32" t="s">
        <v>132</v>
      </c>
      <c r="G134" s="32" t="s">
        <v>133</v>
      </c>
      <c r="H134" s="33"/>
      <c r="I134" s="100" t="s">
        <v>194</v>
      </c>
      <c r="J134" s="102">
        <f t="shared" si="26"/>
        <v>151</v>
      </c>
      <c r="K134" s="33"/>
      <c r="L134" s="94">
        <v>47849</v>
      </c>
      <c r="M134" s="94">
        <v>48213</v>
      </c>
      <c r="N134" s="35" t="s">
        <v>50</v>
      </c>
      <c r="O134" s="1"/>
      <c r="P134" s="2"/>
      <c r="Q134" s="2"/>
      <c r="R134" s="2"/>
      <c r="S134" s="2"/>
      <c r="T134" s="3"/>
      <c r="U134" s="3"/>
      <c r="V134" s="3"/>
      <c r="W134" s="3"/>
      <c r="X134" s="3">
        <v>151</v>
      </c>
      <c r="Y134" s="3"/>
      <c r="Z134" s="3"/>
      <c r="AA134" s="3"/>
      <c r="AB134" s="3"/>
      <c r="AC134" s="4"/>
    </row>
    <row r="135" spans="1:29" ht="45" x14ac:dyDescent="0.25">
      <c r="A135" s="166">
        <v>212</v>
      </c>
      <c r="B135" s="29"/>
      <c r="C135" s="122" t="s">
        <v>263</v>
      </c>
      <c r="D135" s="122" t="s">
        <v>89</v>
      </c>
      <c r="E135" s="32" t="s">
        <v>131</v>
      </c>
      <c r="F135" s="32" t="s">
        <v>132</v>
      </c>
      <c r="G135" s="32" t="s">
        <v>133</v>
      </c>
      <c r="H135" s="33"/>
      <c r="I135" s="100" t="s">
        <v>194</v>
      </c>
      <c r="J135" s="102">
        <f t="shared" si="26"/>
        <v>1892</v>
      </c>
      <c r="K135" s="34"/>
      <c r="L135" s="94">
        <v>47849</v>
      </c>
      <c r="M135" s="94">
        <v>48213</v>
      </c>
      <c r="N135" s="35" t="s">
        <v>50</v>
      </c>
      <c r="O135" s="1"/>
      <c r="P135" s="2"/>
      <c r="Q135" s="2"/>
      <c r="R135" s="2"/>
      <c r="S135" s="2"/>
      <c r="T135" s="3"/>
      <c r="U135" s="3"/>
      <c r="V135" s="3"/>
      <c r="W135" s="3"/>
      <c r="X135" s="3">
        <v>1892</v>
      </c>
      <c r="Y135" s="3"/>
      <c r="Z135" s="3"/>
      <c r="AA135" s="3"/>
      <c r="AB135" s="3"/>
      <c r="AC135" s="4"/>
    </row>
    <row r="136" spans="1:29" ht="45" x14ac:dyDescent="0.25">
      <c r="A136" s="166">
        <v>213</v>
      </c>
      <c r="B136" s="29"/>
      <c r="C136" s="122" t="s">
        <v>264</v>
      </c>
      <c r="D136" s="122" t="s">
        <v>89</v>
      </c>
      <c r="E136" s="32" t="s">
        <v>131</v>
      </c>
      <c r="F136" s="32" t="s">
        <v>132</v>
      </c>
      <c r="G136" s="32" t="s">
        <v>133</v>
      </c>
      <c r="H136" s="33"/>
      <c r="I136" s="100" t="s">
        <v>194</v>
      </c>
      <c r="J136" s="102">
        <f t="shared" si="26"/>
        <v>151</v>
      </c>
      <c r="K136" s="34"/>
      <c r="L136" s="94">
        <v>47849</v>
      </c>
      <c r="M136" s="94">
        <v>48213</v>
      </c>
      <c r="N136" s="35" t="s">
        <v>50</v>
      </c>
      <c r="O136" s="1"/>
      <c r="P136" s="2"/>
      <c r="Q136" s="2"/>
      <c r="R136" s="2"/>
      <c r="S136" s="2"/>
      <c r="T136" s="3"/>
      <c r="U136" s="3"/>
      <c r="V136" s="3"/>
      <c r="W136" s="3"/>
      <c r="X136" s="3">
        <v>151</v>
      </c>
      <c r="Y136" s="3"/>
      <c r="Z136" s="3"/>
      <c r="AA136" s="3"/>
      <c r="AB136" s="3"/>
      <c r="AC136" s="4"/>
    </row>
    <row r="137" spans="1:29" ht="45" x14ac:dyDescent="0.25">
      <c r="A137" s="166">
        <v>214</v>
      </c>
      <c r="B137" s="29"/>
      <c r="C137" s="122" t="s">
        <v>265</v>
      </c>
      <c r="D137" s="122" t="s">
        <v>89</v>
      </c>
      <c r="E137" s="32" t="s">
        <v>131</v>
      </c>
      <c r="F137" s="32" t="s">
        <v>132</v>
      </c>
      <c r="G137" s="32" t="s">
        <v>133</v>
      </c>
      <c r="H137" s="33"/>
      <c r="I137" s="100" t="s">
        <v>194</v>
      </c>
      <c r="J137" s="102">
        <f t="shared" si="26"/>
        <v>151</v>
      </c>
      <c r="K137" s="34"/>
      <c r="L137" s="94">
        <v>47849</v>
      </c>
      <c r="M137" s="94">
        <v>48213</v>
      </c>
      <c r="N137" s="35" t="s">
        <v>50</v>
      </c>
      <c r="O137" s="1"/>
      <c r="P137" s="2"/>
      <c r="Q137" s="2"/>
      <c r="R137" s="2"/>
      <c r="S137" s="2"/>
      <c r="T137" s="3"/>
      <c r="U137" s="3"/>
      <c r="V137" s="3"/>
      <c r="W137" s="3"/>
      <c r="X137" s="3">
        <v>151</v>
      </c>
      <c r="Y137" s="3"/>
      <c r="Z137" s="3"/>
      <c r="AA137" s="3"/>
      <c r="AB137" s="3"/>
      <c r="AC137" s="4"/>
    </row>
    <row r="138" spans="1:29" ht="45" x14ac:dyDescent="0.25">
      <c r="A138" s="166">
        <v>215</v>
      </c>
      <c r="B138" s="29"/>
      <c r="C138" s="58" t="s">
        <v>112</v>
      </c>
      <c r="D138" s="58" t="s">
        <v>185</v>
      </c>
      <c r="E138" s="32" t="s">
        <v>134</v>
      </c>
      <c r="F138" s="32" t="s">
        <v>132</v>
      </c>
      <c r="G138" s="32" t="s">
        <v>133</v>
      </c>
      <c r="H138" s="33"/>
      <c r="I138" s="100" t="s">
        <v>194</v>
      </c>
      <c r="J138" s="102">
        <f t="shared" si="26"/>
        <v>130</v>
      </c>
      <c r="K138" s="33"/>
      <c r="L138" s="94">
        <v>47849</v>
      </c>
      <c r="M138" s="94">
        <v>48213</v>
      </c>
      <c r="N138" s="35" t="s">
        <v>50</v>
      </c>
      <c r="O138" s="1"/>
      <c r="P138" s="2"/>
      <c r="Q138" s="2"/>
      <c r="R138" s="2"/>
      <c r="S138" s="2"/>
      <c r="T138" s="3"/>
      <c r="U138" s="3"/>
      <c r="V138" s="3"/>
      <c r="W138" s="3"/>
      <c r="X138" s="3">
        <v>130</v>
      </c>
      <c r="Y138" s="3"/>
      <c r="Z138" s="3"/>
      <c r="AA138" s="3"/>
      <c r="AB138" s="3"/>
      <c r="AC138" s="4"/>
    </row>
    <row r="139" spans="1:29" ht="45" x14ac:dyDescent="0.25">
      <c r="A139" s="166">
        <v>217</v>
      </c>
      <c r="B139" s="29"/>
      <c r="C139" s="122" t="s">
        <v>261</v>
      </c>
      <c r="D139" s="122" t="s">
        <v>89</v>
      </c>
      <c r="E139" s="32" t="s">
        <v>131</v>
      </c>
      <c r="F139" s="32" t="s">
        <v>132</v>
      </c>
      <c r="G139" s="32" t="s">
        <v>133</v>
      </c>
      <c r="H139" s="33"/>
      <c r="I139" s="100" t="s">
        <v>194</v>
      </c>
      <c r="J139" s="102">
        <f t="shared" si="26"/>
        <v>151</v>
      </c>
      <c r="K139" s="33"/>
      <c r="L139" s="94">
        <v>48214</v>
      </c>
      <c r="M139" s="94">
        <v>48579</v>
      </c>
      <c r="N139" s="35" t="s">
        <v>50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>
        <v>151</v>
      </c>
      <c r="Z139" s="3"/>
      <c r="AA139" s="3"/>
      <c r="AB139" s="3"/>
      <c r="AC139" s="4"/>
    </row>
    <row r="140" spans="1:29" ht="45" x14ac:dyDescent="0.25">
      <c r="A140" s="166">
        <v>218</v>
      </c>
      <c r="B140" s="29"/>
      <c r="C140" s="58" t="s">
        <v>113</v>
      </c>
      <c r="D140" s="58" t="s">
        <v>185</v>
      </c>
      <c r="E140" s="32" t="s">
        <v>134</v>
      </c>
      <c r="F140" s="32" t="s">
        <v>132</v>
      </c>
      <c r="G140" s="32" t="s">
        <v>133</v>
      </c>
      <c r="H140" s="33"/>
      <c r="I140" s="100" t="s">
        <v>194</v>
      </c>
      <c r="J140" s="102">
        <f t="shared" si="26"/>
        <v>260</v>
      </c>
      <c r="K140" s="33"/>
      <c r="L140" s="94">
        <v>48214</v>
      </c>
      <c r="M140" s="94">
        <v>48944</v>
      </c>
      <c r="N140" s="35" t="s">
        <v>50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>
        <v>130</v>
      </c>
      <c r="Z140" s="3">
        <v>130</v>
      </c>
      <c r="AA140" s="3"/>
      <c r="AB140" s="3"/>
      <c r="AC140" s="4"/>
    </row>
    <row r="141" spans="1:29" ht="45" x14ac:dyDescent="0.25">
      <c r="A141" s="166">
        <v>219</v>
      </c>
      <c r="B141" s="29"/>
      <c r="C141" s="122" t="s">
        <v>241</v>
      </c>
      <c r="D141" s="122" t="s">
        <v>89</v>
      </c>
      <c r="E141" s="32" t="s">
        <v>131</v>
      </c>
      <c r="F141" s="32" t="s">
        <v>132</v>
      </c>
      <c r="G141" s="32" t="s">
        <v>133</v>
      </c>
      <c r="H141" s="33"/>
      <c r="I141" s="100" t="s">
        <v>194</v>
      </c>
      <c r="J141" s="102">
        <f t="shared" ref="J141:J147" si="28">SUM(O141:AC141)</f>
        <v>719</v>
      </c>
      <c r="K141" s="33"/>
      <c r="L141" s="94">
        <v>48214</v>
      </c>
      <c r="M141" s="94">
        <v>48579</v>
      </c>
      <c r="N141" s="35" t="s">
        <v>50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>
        <v>719</v>
      </c>
      <c r="Z141" s="3"/>
      <c r="AA141" s="3"/>
      <c r="AB141" s="3"/>
      <c r="AC141" s="4"/>
    </row>
    <row r="142" spans="1:29" ht="45" x14ac:dyDescent="0.25">
      <c r="A142" s="166">
        <v>220</v>
      </c>
      <c r="B142" s="29"/>
      <c r="C142" s="122" t="s">
        <v>253</v>
      </c>
      <c r="D142" s="122" t="s">
        <v>89</v>
      </c>
      <c r="E142" s="32" t="s">
        <v>131</v>
      </c>
      <c r="F142" s="32" t="s">
        <v>132</v>
      </c>
      <c r="G142" s="32" t="s">
        <v>133</v>
      </c>
      <c r="H142" s="33"/>
      <c r="I142" s="100" t="s">
        <v>194</v>
      </c>
      <c r="J142" s="102">
        <f t="shared" si="28"/>
        <v>151</v>
      </c>
      <c r="K142" s="33"/>
      <c r="L142" s="94">
        <v>48214</v>
      </c>
      <c r="M142" s="94">
        <v>48579</v>
      </c>
      <c r="N142" s="35" t="s">
        <v>50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>
        <v>151</v>
      </c>
      <c r="Z142" s="3"/>
      <c r="AA142" s="3"/>
      <c r="AB142" s="3"/>
      <c r="AC142" s="4"/>
    </row>
    <row r="143" spans="1:29" ht="45" x14ac:dyDescent="0.25">
      <c r="A143" s="166">
        <v>221</v>
      </c>
      <c r="B143" s="29"/>
      <c r="C143" s="122" t="s">
        <v>254</v>
      </c>
      <c r="D143" s="122" t="s">
        <v>89</v>
      </c>
      <c r="E143" s="32" t="s">
        <v>131</v>
      </c>
      <c r="F143" s="32" t="s">
        <v>132</v>
      </c>
      <c r="G143" s="32" t="s">
        <v>133</v>
      </c>
      <c r="H143" s="33"/>
      <c r="I143" s="100" t="s">
        <v>194</v>
      </c>
      <c r="J143" s="102">
        <f t="shared" si="28"/>
        <v>1892</v>
      </c>
      <c r="K143" s="34"/>
      <c r="L143" s="94">
        <v>48214</v>
      </c>
      <c r="M143" s="94">
        <v>48579</v>
      </c>
      <c r="N143" s="35" t="s">
        <v>50</v>
      </c>
      <c r="O143" s="1"/>
      <c r="P143" s="2"/>
      <c r="Q143" s="2"/>
      <c r="R143" s="2"/>
      <c r="S143" s="2"/>
      <c r="T143" s="3"/>
      <c r="U143" s="3"/>
      <c r="V143" s="3"/>
      <c r="W143" s="3"/>
      <c r="X143" s="3"/>
      <c r="Y143" s="3">
        <v>1892</v>
      </c>
      <c r="Z143" s="3"/>
      <c r="AA143" s="3"/>
      <c r="AB143" s="3"/>
      <c r="AC143" s="4"/>
    </row>
    <row r="144" spans="1:29" ht="45" x14ac:dyDescent="0.25">
      <c r="A144" s="166">
        <v>222</v>
      </c>
      <c r="B144" s="29"/>
      <c r="C144" s="122" t="s">
        <v>255</v>
      </c>
      <c r="D144" s="122" t="s">
        <v>89</v>
      </c>
      <c r="E144" s="32" t="s">
        <v>131</v>
      </c>
      <c r="F144" s="32" t="s">
        <v>132</v>
      </c>
      <c r="G144" s="32" t="s">
        <v>133</v>
      </c>
      <c r="H144" s="33"/>
      <c r="I144" s="100" t="s">
        <v>194</v>
      </c>
      <c r="J144" s="102">
        <f t="shared" si="28"/>
        <v>284</v>
      </c>
      <c r="K144" s="34"/>
      <c r="L144" s="94">
        <v>48214</v>
      </c>
      <c r="M144" s="94">
        <v>48579</v>
      </c>
      <c r="N144" s="35" t="s">
        <v>50</v>
      </c>
      <c r="O144" s="1"/>
      <c r="P144" s="2"/>
      <c r="Q144" s="2"/>
      <c r="R144" s="2"/>
      <c r="S144" s="2"/>
      <c r="T144" s="3"/>
      <c r="U144" s="3"/>
      <c r="V144" s="3"/>
      <c r="W144" s="3"/>
      <c r="X144" s="3"/>
      <c r="Y144" s="3">
        <v>284</v>
      </c>
      <c r="Z144" s="3"/>
      <c r="AA144" s="3"/>
      <c r="AB144" s="3"/>
      <c r="AC144" s="4"/>
    </row>
    <row r="145" spans="1:29" ht="45" x14ac:dyDescent="0.25">
      <c r="A145" s="166">
        <v>223</v>
      </c>
      <c r="B145" s="29"/>
      <c r="C145" s="122" t="s">
        <v>256</v>
      </c>
      <c r="D145" s="122" t="s">
        <v>89</v>
      </c>
      <c r="E145" s="32" t="s">
        <v>131</v>
      </c>
      <c r="F145" s="32" t="s">
        <v>132</v>
      </c>
      <c r="G145" s="32" t="s">
        <v>133</v>
      </c>
      <c r="H145" s="33"/>
      <c r="I145" s="100" t="s">
        <v>194</v>
      </c>
      <c r="J145" s="102">
        <f t="shared" si="28"/>
        <v>151</v>
      </c>
      <c r="K145" s="34"/>
      <c r="L145" s="94">
        <v>48214</v>
      </c>
      <c r="M145" s="94">
        <v>48579</v>
      </c>
      <c r="N145" s="35" t="s">
        <v>50</v>
      </c>
      <c r="O145" s="1"/>
      <c r="P145" s="2"/>
      <c r="Q145" s="2"/>
      <c r="R145" s="2"/>
      <c r="S145" s="2"/>
      <c r="T145" s="3"/>
      <c r="U145" s="3"/>
      <c r="V145" s="3"/>
      <c r="W145" s="3"/>
      <c r="X145" s="3"/>
      <c r="Y145" s="3">
        <v>151</v>
      </c>
      <c r="Z145" s="3"/>
      <c r="AA145" s="3"/>
      <c r="AB145" s="3"/>
      <c r="AC145" s="4"/>
    </row>
    <row r="146" spans="1:29" ht="45" x14ac:dyDescent="0.25">
      <c r="A146" s="166">
        <v>224</v>
      </c>
      <c r="B146" s="29"/>
      <c r="C146" s="122" t="s">
        <v>257</v>
      </c>
      <c r="D146" s="122" t="s">
        <v>89</v>
      </c>
      <c r="E146" s="32" t="s">
        <v>131</v>
      </c>
      <c r="F146" s="32" t="s">
        <v>132</v>
      </c>
      <c r="G146" s="32" t="s">
        <v>133</v>
      </c>
      <c r="H146" s="33"/>
      <c r="I146" s="100" t="s">
        <v>194</v>
      </c>
      <c r="J146" s="102">
        <f t="shared" si="28"/>
        <v>151</v>
      </c>
      <c r="K146" s="34"/>
      <c r="L146" s="94">
        <v>48214</v>
      </c>
      <c r="M146" s="94">
        <v>48579</v>
      </c>
      <c r="N146" s="35" t="s">
        <v>50</v>
      </c>
      <c r="O146" s="1"/>
      <c r="P146" s="2"/>
      <c r="Q146" s="2"/>
      <c r="R146" s="2"/>
      <c r="S146" s="2"/>
      <c r="T146" s="3"/>
      <c r="U146" s="3"/>
      <c r="V146" s="3"/>
      <c r="W146" s="3"/>
      <c r="X146" s="3"/>
      <c r="Y146" s="3">
        <v>151</v>
      </c>
      <c r="Z146" s="3"/>
      <c r="AA146" s="3"/>
      <c r="AB146" s="3"/>
      <c r="AC146" s="4"/>
    </row>
    <row r="147" spans="1:29" ht="45" x14ac:dyDescent="0.25">
      <c r="A147" s="166">
        <v>225</v>
      </c>
      <c r="B147" s="29"/>
      <c r="C147" s="122" t="s">
        <v>258</v>
      </c>
      <c r="D147" s="122" t="s">
        <v>89</v>
      </c>
      <c r="E147" s="32" t="s">
        <v>131</v>
      </c>
      <c r="F147" s="32" t="s">
        <v>132</v>
      </c>
      <c r="G147" s="32" t="s">
        <v>133</v>
      </c>
      <c r="H147" s="33"/>
      <c r="I147" s="100" t="s">
        <v>194</v>
      </c>
      <c r="J147" s="102">
        <f t="shared" si="28"/>
        <v>151</v>
      </c>
      <c r="K147" s="34"/>
      <c r="L147" s="94">
        <v>48214</v>
      </c>
      <c r="M147" s="94">
        <v>48579</v>
      </c>
      <c r="N147" s="35" t="s">
        <v>50</v>
      </c>
      <c r="O147" s="1"/>
      <c r="P147" s="2"/>
      <c r="Q147" s="2"/>
      <c r="R147" s="2"/>
      <c r="S147" s="2"/>
      <c r="T147" s="3"/>
      <c r="U147" s="3"/>
      <c r="V147" s="3"/>
      <c r="W147" s="3"/>
      <c r="X147" s="3"/>
      <c r="Y147" s="3">
        <v>151</v>
      </c>
      <c r="Z147" s="3"/>
      <c r="AA147" s="3"/>
      <c r="AB147" s="3"/>
      <c r="AC147" s="4"/>
    </row>
    <row r="148" spans="1:29" ht="45" x14ac:dyDescent="0.25">
      <c r="A148" s="166">
        <v>227</v>
      </c>
      <c r="B148" s="29"/>
      <c r="C148" s="122" t="s">
        <v>230</v>
      </c>
      <c r="D148" s="122" t="s">
        <v>89</v>
      </c>
      <c r="E148" s="32" t="s">
        <v>131</v>
      </c>
      <c r="F148" s="32" t="s">
        <v>132</v>
      </c>
      <c r="G148" s="32" t="s">
        <v>133</v>
      </c>
      <c r="H148" s="33"/>
      <c r="I148" s="100" t="s">
        <v>194</v>
      </c>
      <c r="J148" s="102">
        <f t="shared" ref="J148:J156" si="29">SUM(O148:AC148)</f>
        <v>605</v>
      </c>
      <c r="K148" s="33"/>
      <c r="L148" s="94">
        <v>48580</v>
      </c>
      <c r="M148" s="94">
        <v>48944</v>
      </c>
      <c r="N148" s="35" t="s">
        <v>50</v>
      </c>
      <c r="O148" s="1"/>
      <c r="P148" s="2"/>
      <c r="Q148" s="2"/>
      <c r="R148" s="2"/>
      <c r="S148" s="2"/>
      <c r="T148" s="3"/>
      <c r="U148" s="3"/>
      <c r="V148" s="3"/>
      <c r="W148" s="3"/>
      <c r="X148" s="3"/>
      <c r="Y148" s="3"/>
      <c r="Z148" s="3">
        <v>605</v>
      </c>
      <c r="AA148" s="3"/>
      <c r="AB148" s="3"/>
      <c r="AC148" s="4"/>
    </row>
    <row r="149" spans="1:29" ht="45" x14ac:dyDescent="0.25">
      <c r="A149" s="166">
        <v>228</v>
      </c>
      <c r="B149" s="29"/>
      <c r="C149" s="58" t="s">
        <v>245</v>
      </c>
      <c r="D149" s="122" t="s">
        <v>89</v>
      </c>
      <c r="E149" s="32" t="s">
        <v>131</v>
      </c>
      <c r="F149" s="32" t="s">
        <v>132</v>
      </c>
      <c r="G149" s="32" t="s">
        <v>133</v>
      </c>
      <c r="H149" s="33"/>
      <c r="I149" s="100" t="s">
        <v>194</v>
      </c>
      <c r="J149" s="102">
        <f t="shared" si="29"/>
        <v>284</v>
      </c>
      <c r="K149" s="34"/>
      <c r="L149" s="94">
        <v>48580</v>
      </c>
      <c r="M149" s="94">
        <v>48944</v>
      </c>
      <c r="N149" s="35" t="s">
        <v>50</v>
      </c>
      <c r="O149" s="1"/>
      <c r="P149" s="2"/>
      <c r="Q149" s="2"/>
      <c r="R149" s="2"/>
      <c r="S149" s="2"/>
      <c r="T149" s="3"/>
      <c r="U149" s="3"/>
      <c r="V149" s="3"/>
      <c r="W149" s="3"/>
      <c r="X149" s="3"/>
      <c r="Y149" s="3"/>
      <c r="Z149" s="3">
        <v>284</v>
      </c>
      <c r="AA149" s="3"/>
      <c r="AB149" s="3"/>
      <c r="AC149" s="4"/>
    </row>
    <row r="150" spans="1:29" ht="45" x14ac:dyDescent="0.25">
      <c r="A150" s="166">
        <v>229</v>
      </c>
      <c r="B150" s="29"/>
      <c r="C150" s="58" t="s">
        <v>246</v>
      </c>
      <c r="D150" s="122" t="s">
        <v>89</v>
      </c>
      <c r="E150" s="32" t="s">
        <v>131</v>
      </c>
      <c r="F150" s="32" t="s">
        <v>132</v>
      </c>
      <c r="G150" s="32" t="s">
        <v>133</v>
      </c>
      <c r="H150" s="33"/>
      <c r="I150" s="100" t="s">
        <v>194</v>
      </c>
      <c r="J150" s="102">
        <f t="shared" si="29"/>
        <v>284</v>
      </c>
      <c r="K150" s="34"/>
      <c r="L150" s="94">
        <v>48580</v>
      </c>
      <c r="M150" s="94">
        <v>48944</v>
      </c>
      <c r="N150" s="35" t="s">
        <v>50</v>
      </c>
      <c r="O150" s="1"/>
      <c r="P150" s="2"/>
      <c r="Q150" s="2"/>
      <c r="R150" s="2"/>
      <c r="S150" s="2"/>
      <c r="T150" s="3"/>
      <c r="U150" s="3"/>
      <c r="V150" s="3"/>
      <c r="W150" s="3"/>
      <c r="X150" s="3"/>
      <c r="Y150" s="3"/>
      <c r="Z150" s="3">
        <v>284</v>
      </c>
      <c r="AA150" s="3"/>
      <c r="AB150" s="3"/>
      <c r="AC150" s="4"/>
    </row>
    <row r="151" spans="1:29" ht="45" x14ac:dyDescent="0.25">
      <c r="A151" s="166">
        <v>230</v>
      </c>
      <c r="B151" s="29"/>
      <c r="C151" s="58" t="s">
        <v>229</v>
      </c>
      <c r="D151" s="122" t="s">
        <v>89</v>
      </c>
      <c r="E151" s="32" t="s">
        <v>131</v>
      </c>
      <c r="F151" s="32" t="s">
        <v>132</v>
      </c>
      <c r="G151" s="32" t="s">
        <v>133</v>
      </c>
      <c r="H151" s="33"/>
      <c r="I151" s="100" t="s">
        <v>194</v>
      </c>
      <c r="J151" s="102">
        <f t="shared" si="29"/>
        <v>284</v>
      </c>
      <c r="K151" s="34"/>
      <c r="L151" s="94">
        <v>48580</v>
      </c>
      <c r="M151" s="94">
        <v>48944</v>
      </c>
      <c r="N151" s="35" t="s">
        <v>50</v>
      </c>
      <c r="O151" s="1"/>
      <c r="P151" s="2"/>
      <c r="Q151" s="2"/>
      <c r="R151" s="2"/>
      <c r="S151" s="2"/>
      <c r="T151" s="3"/>
      <c r="U151" s="3"/>
      <c r="V151" s="3"/>
      <c r="W151" s="3"/>
      <c r="X151" s="3"/>
      <c r="Y151" s="3"/>
      <c r="Z151" s="3">
        <v>284</v>
      </c>
      <c r="AA151" s="3"/>
      <c r="AB151" s="3"/>
      <c r="AC151" s="4"/>
    </row>
    <row r="152" spans="1:29" ht="45" x14ac:dyDescent="0.25">
      <c r="A152" s="166">
        <v>231</v>
      </c>
      <c r="B152" s="29"/>
      <c r="C152" s="122" t="s">
        <v>259</v>
      </c>
      <c r="D152" s="122" t="s">
        <v>89</v>
      </c>
      <c r="E152" s="32" t="s">
        <v>131</v>
      </c>
      <c r="F152" s="32" t="s">
        <v>132</v>
      </c>
      <c r="G152" s="32" t="s">
        <v>133</v>
      </c>
      <c r="H152" s="33"/>
      <c r="I152" s="100" t="s">
        <v>194</v>
      </c>
      <c r="J152" s="102">
        <f t="shared" si="29"/>
        <v>151</v>
      </c>
      <c r="K152" s="34"/>
      <c r="L152" s="94">
        <v>48580</v>
      </c>
      <c r="M152" s="94">
        <v>48944</v>
      </c>
      <c r="N152" s="35" t="s">
        <v>50</v>
      </c>
      <c r="O152" s="1"/>
      <c r="P152" s="2"/>
      <c r="Q152" s="2"/>
      <c r="R152" s="2"/>
      <c r="S152" s="2"/>
      <c r="T152" s="3"/>
      <c r="U152" s="3"/>
      <c r="V152" s="3"/>
      <c r="W152" s="3"/>
      <c r="X152" s="3"/>
      <c r="Y152" s="3"/>
      <c r="Z152" s="3">
        <v>151</v>
      </c>
      <c r="AA152" s="3"/>
      <c r="AB152" s="3"/>
      <c r="AC152" s="4"/>
    </row>
    <row r="153" spans="1:29" ht="45" x14ac:dyDescent="0.25">
      <c r="A153" s="166">
        <v>232</v>
      </c>
      <c r="B153" s="29"/>
      <c r="C153" s="122" t="s">
        <v>260</v>
      </c>
      <c r="D153" s="122" t="s">
        <v>89</v>
      </c>
      <c r="E153" s="32" t="s">
        <v>131</v>
      </c>
      <c r="F153" s="32" t="s">
        <v>132</v>
      </c>
      <c r="G153" s="32" t="s">
        <v>133</v>
      </c>
      <c r="H153" s="33"/>
      <c r="I153" s="100" t="s">
        <v>194</v>
      </c>
      <c r="J153" s="102">
        <f t="shared" si="29"/>
        <v>151</v>
      </c>
      <c r="K153" s="34"/>
      <c r="L153" s="94">
        <v>48580</v>
      </c>
      <c r="M153" s="94">
        <v>48944</v>
      </c>
      <c r="N153" s="35" t="s">
        <v>50</v>
      </c>
      <c r="O153" s="1"/>
      <c r="P153" s="2"/>
      <c r="Q153" s="2"/>
      <c r="R153" s="2"/>
      <c r="S153" s="2"/>
      <c r="T153" s="3"/>
      <c r="U153" s="3"/>
      <c r="V153" s="3"/>
      <c r="W153" s="3"/>
      <c r="X153" s="3"/>
      <c r="Y153" s="3"/>
      <c r="Z153" s="3">
        <v>151</v>
      </c>
      <c r="AA153" s="3"/>
      <c r="AB153" s="3"/>
      <c r="AC153" s="4"/>
    </row>
    <row r="154" spans="1:29" ht="45" x14ac:dyDescent="0.25">
      <c r="A154" s="166">
        <v>233</v>
      </c>
      <c r="B154" s="29"/>
      <c r="C154" s="122" t="s">
        <v>234</v>
      </c>
      <c r="D154" s="122" t="s">
        <v>89</v>
      </c>
      <c r="E154" s="32" t="s">
        <v>131</v>
      </c>
      <c r="F154" s="32" t="s">
        <v>132</v>
      </c>
      <c r="G154" s="32" t="s">
        <v>133</v>
      </c>
      <c r="H154" s="33"/>
      <c r="I154" s="100" t="s">
        <v>194</v>
      </c>
      <c r="J154" s="102">
        <f t="shared" si="29"/>
        <v>151</v>
      </c>
      <c r="K154" s="34"/>
      <c r="L154" s="94">
        <v>48580</v>
      </c>
      <c r="M154" s="94">
        <v>48944</v>
      </c>
      <c r="N154" s="35" t="s">
        <v>50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/>
      <c r="Z154" s="3">
        <v>151</v>
      </c>
      <c r="AA154" s="3"/>
      <c r="AB154" s="3"/>
      <c r="AC154" s="4"/>
    </row>
    <row r="155" spans="1:29" ht="45" x14ac:dyDescent="0.25">
      <c r="A155" s="166">
        <v>234</v>
      </c>
      <c r="B155" s="29"/>
      <c r="C155" s="122" t="s">
        <v>235</v>
      </c>
      <c r="D155" s="122" t="s">
        <v>89</v>
      </c>
      <c r="E155" s="32" t="s">
        <v>131</v>
      </c>
      <c r="F155" s="32" t="s">
        <v>132</v>
      </c>
      <c r="G155" s="32" t="s">
        <v>133</v>
      </c>
      <c r="H155" s="33"/>
      <c r="I155" s="100" t="s">
        <v>194</v>
      </c>
      <c r="J155" s="102">
        <f t="shared" si="29"/>
        <v>151</v>
      </c>
      <c r="K155" s="34"/>
      <c r="L155" s="94">
        <v>48580</v>
      </c>
      <c r="M155" s="94">
        <v>48944</v>
      </c>
      <c r="N155" s="35" t="s">
        <v>50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/>
      <c r="Z155" s="3">
        <v>151</v>
      </c>
      <c r="AA155" s="3"/>
      <c r="AB155" s="3"/>
      <c r="AC155" s="4"/>
    </row>
    <row r="156" spans="1:29" ht="45" x14ac:dyDescent="0.25">
      <c r="A156" s="166">
        <v>235</v>
      </c>
      <c r="B156" s="29"/>
      <c r="C156" s="122" t="s">
        <v>236</v>
      </c>
      <c r="D156" s="122" t="s">
        <v>89</v>
      </c>
      <c r="E156" s="32" t="s">
        <v>131</v>
      </c>
      <c r="F156" s="32" t="s">
        <v>132</v>
      </c>
      <c r="G156" s="32" t="s">
        <v>133</v>
      </c>
      <c r="H156" s="33"/>
      <c r="I156" s="100" t="s">
        <v>194</v>
      </c>
      <c r="J156" s="102">
        <f t="shared" si="29"/>
        <v>151</v>
      </c>
      <c r="K156" s="34"/>
      <c r="L156" s="94">
        <v>48580</v>
      </c>
      <c r="M156" s="94">
        <v>48944</v>
      </c>
      <c r="N156" s="35" t="s">
        <v>50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/>
      <c r="Z156" s="3">
        <v>151</v>
      </c>
      <c r="AA156" s="3"/>
      <c r="AB156" s="3"/>
      <c r="AC156" s="4"/>
    </row>
    <row r="157" spans="1:29" x14ac:dyDescent="0.25">
      <c r="A157" s="98"/>
      <c r="B157" s="46" t="s">
        <v>3</v>
      </c>
      <c r="C157" s="41"/>
      <c r="D157" s="41"/>
      <c r="E157" s="41"/>
      <c r="F157" s="41"/>
      <c r="G157" s="41"/>
      <c r="H157" s="47"/>
      <c r="I157" s="115"/>
      <c r="J157" s="110"/>
      <c r="K157" s="47"/>
      <c r="L157" s="97"/>
      <c r="M157" s="9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8"/>
    </row>
    <row r="158" spans="1:29" ht="60" x14ac:dyDescent="0.25">
      <c r="A158" s="166">
        <v>20</v>
      </c>
      <c r="B158" s="29"/>
      <c r="C158" s="58" t="s">
        <v>69</v>
      </c>
      <c r="D158" s="161" t="s">
        <v>274</v>
      </c>
      <c r="E158" s="60" t="s">
        <v>135</v>
      </c>
      <c r="F158" s="60" t="s">
        <v>136</v>
      </c>
      <c r="G158" s="60" t="s">
        <v>137</v>
      </c>
      <c r="H158" s="33"/>
      <c r="I158" s="100" t="s">
        <v>194</v>
      </c>
      <c r="J158" s="102">
        <f>SUM(O158:AC158)</f>
        <v>85</v>
      </c>
      <c r="K158" s="33"/>
      <c r="L158" s="94">
        <v>44562</v>
      </c>
      <c r="M158" s="94">
        <v>44926</v>
      </c>
      <c r="N158" s="52" t="s">
        <v>49</v>
      </c>
      <c r="O158" s="20">
        <v>85</v>
      </c>
      <c r="P158" s="2"/>
      <c r="Q158" s="2"/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</row>
    <row r="159" spans="1:29" ht="60" x14ac:dyDescent="0.25">
      <c r="A159" s="166">
        <v>86</v>
      </c>
      <c r="B159" s="29"/>
      <c r="C159" s="58" t="s">
        <v>105</v>
      </c>
      <c r="D159" s="161" t="s">
        <v>227</v>
      </c>
      <c r="E159" s="60" t="s">
        <v>135</v>
      </c>
      <c r="F159" s="60" t="s">
        <v>136</v>
      </c>
      <c r="G159" s="60" t="s">
        <v>137</v>
      </c>
      <c r="H159" s="33"/>
      <c r="I159" s="100" t="s">
        <v>194</v>
      </c>
      <c r="J159" s="102">
        <f>SUM(O159:AC159)</f>
        <v>406</v>
      </c>
      <c r="K159" s="33"/>
      <c r="L159" s="94">
        <v>44927</v>
      </c>
      <c r="M159" s="94">
        <v>45291</v>
      </c>
      <c r="N159" s="52" t="s">
        <v>74</v>
      </c>
      <c r="O159" s="20"/>
      <c r="P159" s="2">
        <v>406</v>
      </c>
      <c r="Q159" s="2"/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</row>
    <row r="160" spans="1:29" ht="60" x14ac:dyDescent="0.25">
      <c r="A160" s="166">
        <v>90</v>
      </c>
      <c r="B160" s="29"/>
      <c r="C160" s="122" t="s">
        <v>225</v>
      </c>
      <c r="D160" s="161" t="s">
        <v>231</v>
      </c>
      <c r="E160" s="60" t="s">
        <v>135</v>
      </c>
      <c r="F160" s="60" t="s">
        <v>136</v>
      </c>
      <c r="G160" s="60" t="s">
        <v>137</v>
      </c>
      <c r="H160" s="33"/>
      <c r="I160" s="100" t="s">
        <v>194</v>
      </c>
      <c r="J160" s="102">
        <f t="shared" ref="J160" si="30">SUM(O160:AC160)</f>
        <v>1458</v>
      </c>
      <c r="K160" s="34"/>
      <c r="L160" s="94">
        <v>44927</v>
      </c>
      <c r="M160" s="94">
        <v>45291</v>
      </c>
      <c r="N160" s="52" t="s">
        <v>74</v>
      </c>
      <c r="O160" s="20"/>
      <c r="P160" s="2">
        <v>1458</v>
      </c>
      <c r="Q160" s="2"/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</row>
    <row r="161" spans="1:29" ht="60" x14ac:dyDescent="0.25">
      <c r="A161" s="166">
        <v>91</v>
      </c>
      <c r="B161" s="29"/>
      <c r="C161" s="122" t="s">
        <v>215</v>
      </c>
      <c r="D161" s="161" t="s">
        <v>227</v>
      </c>
      <c r="E161" s="60" t="s">
        <v>135</v>
      </c>
      <c r="F161" s="60" t="s">
        <v>136</v>
      </c>
      <c r="G161" s="60" t="s">
        <v>137</v>
      </c>
      <c r="H161" s="33"/>
      <c r="I161" s="100" t="s">
        <v>194</v>
      </c>
      <c r="J161" s="102">
        <f>SUM(O161:AC161)</f>
        <v>406</v>
      </c>
      <c r="K161" s="33"/>
      <c r="L161" s="94">
        <v>44927</v>
      </c>
      <c r="M161" s="94">
        <v>45291</v>
      </c>
      <c r="N161" s="52" t="s">
        <v>74</v>
      </c>
      <c r="O161" s="20"/>
      <c r="P161" s="2">
        <v>406</v>
      </c>
      <c r="Q161" s="2"/>
      <c r="R161" s="2"/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</row>
    <row r="162" spans="1:29" ht="60" x14ac:dyDescent="0.25">
      <c r="A162" s="166">
        <v>92</v>
      </c>
      <c r="B162" s="29"/>
      <c r="C162" s="122" t="s">
        <v>216</v>
      </c>
      <c r="D162" s="161" t="s">
        <v>202</v>
      </c>
      <c r="E162" s="60" t="s">
        <v>135</v>
      </c>
      <c r="F162" s="60" t="s">
        <v>136</v>
      </c>
      <c r="G162" s="60" t="s">
        <v>137</v>
      </c>
      <c r="H162" s="33"/>
      <c r="I162" s="100" t="s">
        <v>194</v>
      </c>
      <c r="J162" s="102">
        <f t="shared" ref="J162:J170" si="31">SUM(O162:AC162)</f>
        <v>796</v>
      </c>
      <c r="K162" s="34"/>
      <c r="L162" s="94">
        <v>44927</v>
      </c>
      <c r="M162" s="94">
        <v>45291</v>
      </c>
      <c r="N162" s="52" t="s">
        <v>74</v>
      </c>
      <c r="O162" s="20"/>
      <c r="P162" s="2">
        <v>796</v>
      </c>
      <c r="Q162" s="2"/>
      <c r="R162" s="2"/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</row>
    <row r="163" spans="1:29" ht="60" x14ac:dyDescent="0.25">
      <c r="A163" s="166">
        <v>93</v>
      </c>
      <c r="B163" s="29"/>
      <c r="C163" s="58" t="s">
        <v>67</v>
      </c>
      <c r="D163" s="59" t="s">
        <v>203</v>
      </c>
      <c r="E163" s="60" t="s">
        <v>135</v>
      </c>
      <c r="F163" s="60" t="s">
        <v>136</v>
      </c>
      <c r="G163" s="60" t="s">
        <v>137</v>
      </c>
      <c r="H163" s="33"/>
      <c r="I163" s="100" t="s">
        <v>194</v>
      </c>
      <c r="J163" s="102">
        <f t="shared" ref="J163:J168" si="32">SUM(O163:AC163)</f>
        <v>284</v>
      </c>
      <c r="K163" s="34"/>
      <c r="L163" s="94">
        <v>44927</v>
      </c>
      <c r="M163" s="94">
        <v>46387</v>
      </c>
      <c r="N163" s="52" t="s">
        <v>74</v>
      </c>
      <c r="O163" s="1"/>
      <c r="P163" s="2">
        <v>71</v>
      </c>
      <c r="Q163" s="2">
        <v>71</v>
      </c>
      <c r="R163" s="2">
        <v>71</v>
      </c>
      <c r="S163" s="2">
        <v>71</v>
      </c>
      <c r="T163" s="3"/>
      <c r="U163" s="3"/>
      <c r="V163" s="3"/>
      <c r="W163" s="3"/>
      <c r="X163" s="3"/>
      <c r="Y163" s="3"/>
      <c r="Z163" s="3"/>
      <c r="AA163" s="3"/>
      <c r="AB163" s="3"/>
      <c r="AC163" s="4"/>
    </row>
    <row r="164" spans="1:29" ht="60" x14ac:dyDescent="0.25">
      <c r="A164" s="166">
        <v>94</v>
      </c>
      <c r="B164" s="29"/>
      <c r="C164" s="58" t="s">
        <v>68</v>
      </c>
      <c r="D164" s="59" t="s">
        <v>203</v>
      </c>
      <c r="E164" s="60" t="s">
        <v>135</v>
      </c>
      <c r="F164" s="60" t="s">
        <v>136</v>
      </c>
      <c r="G164" s="60" t="s">
        <v>137</v>
      </c>
      <c r="H164" s="33"/>
      <c r="I164" s="100" t="s">
        <v>194</v>
      </c>
      <c r="J164" s="102">
        <f t="shared" si="32"/>
        <v>636</v>
      </c>
      <c r="K164" s="34"/>
      <c r="L164" s="94">
        <v>44927</v>
      </c>
      <c r="M164" s="94">
        <v>46387</v>
      </c>
      <c r="N164" s="52" t="s">
        <v>74</v>
      </c>
      <c r="O164" s="1"/>
      <c r="P164" s="2">
        <v>159</v>
      </c>
      <c r="Q164" s="2">
        <v>159</v>
      </c>
      <c r="R164" s="2">
        <v>159</v>
      </c>
      <c r="S164" s="2">
        <v>159</v>
      </c>
      <c r="T164" s="3"/>
      <c r="U164" s="3"/>
      <c r="V164" s="3"/>
      <c r="W164" s="3"/>
      <c r="X164" s="3"/>
      <c r="Y164" s="3"/>
      <c r="Z164" s="3"/>
      <c r="AA164" s="3"/>
      <c r="AB164" s="3"/>
      <c r="AC164" s="4"/>
    </row>
    <row r="165" spans="1:29" ht="60" x14ac:dyDescent="0.25">
      <c r="A165" s="166">
        <v>95</v>
      </c>
      <c r="B165" s="29"/>
      <c r="C165" s="58" t="s">
        <v>69</v>
      </c>
      <c r="D165" s="59" t="s">
        <v>203</v>
      </c>
      <c r="E165" s="60" t="s">
        <v>135</v>
      </c>
      <c r="F165" s="60" t="s">
        <v>136</v>
      </c>
      <c r="G165" s="60" t="s">
        <v>137</v>
      </c>
      <c r="H165" s="33"/>
      <c r="I165" s="100" t="s">
        <v>194</v>
      </c>
      <c r="J165" s="102">
        <f t="shared" si="32"/>
        <v>556</v>
      </c>
      <c r="K165" s="34"/>
      <c r="L165" s="94">
        <v>44927</v>
      </c>
      <c r="M165" s="94">
        <v>46387</v>
      </c>
      <c r="N165" s="52" t="s">
        <v>74</v>
      </c>
      <c r="O165" s="1"/>
      <c r="P165" s="2">
        <v>139</v>
      </c>
      <c r="Q165" s="2">
        <v>139</v>
      </c>
      <c r="R165" s="2">
        <v>139</v>
      </c>
      <c r="S165" s="2">
        <v>139</v>
      </c>
      <c r="T165" s="3"/>
      <c r="U165" s="3"/>
      <c r="V165" s="3"/>
      <c r="W165" s="3"/>
      <c r="X165" s="3"/>
      <c r="Y165" s="3"/>
      <c r="Z165" s="3"/>
      <c r="AA165" s="3"/>
      <c r="AB165" s="3"/>
      <c r="AC165" s="23"/>
    </row>
    <row r="166" spans="1:29" ht="60" x14ac:dyDescent="0.25">
      <c r="A166" s="166">
        <v>96</v>
      </c>
      <c r="B166" s="29"/>
      <c r="C166" s="58" t="s">
        <v>66</v>
      </c>
      <c r="D166" s="59" t="s">
        <v>203</v>
      </c>
      <c r="E166" s="60" t="s">
        <v>135</v>
      </c>
      <c r="F166" s="60" t="s">
        <v>136</v>
      </c>
      <c r="G166" s="60" t="s">
        <v>137</v>
      </c>
      <c r="H166" s="33"/>
      <c r="I166" s="100" t="s">
        <v>194</v>
      </c>
      <c r="J166" s="102">
        <f t="shared" si="32"/>
        <v>1332</v>
      </c>
      <c r="K166" s="34"/>
      <c r="L166" s="94">
        <v>44927</v>
      </c>
      <c r="M166" s="94">
        <v>46387</v>
      </c>
      <c r="N166" s="52" t="s">
        <v>74</v>
      </c>
      <c r="O166" s="1"/>
      <c r="P166" s="2">
        <v>333</v>
      </c>
      <c r="Q166" s="2">
        <v>333</v>
      </c>
      <c r="R166" s="2">
        <v>333</v>
      </c>
      <c r="S166" s="2">
        <v>333</v>
      </c>
      <c r="T166" s="3"/>
      <c r="U166" s="3"/>
      <c r="V166" s="3"/>
      <c r="W166" s="3"/>
      <c r="X166" s="3"/>
      <c r="Y166" s="3"/>
      <c r="Z166" s="3"/>
      <c r="AA166" s="3"/>
      <c r="AB166" s="3"/>
      <c r="AC166" s="4"/>
    </row>
    <row r="167" spans="1:29" ht="60" x14ac:dyDescent="0.25">
      <c r="A167" s="166">
        <v>97</v>
      </c>
      <c r="B167" s="29"/>
      <c r="C167" s="58" t="s">
        <v>70</v>
      </c>
      <c r="D167" s="59" t="s">
        <v>203</v>
      </c>
      <c r="E167" s="60" t="s">
        <v>135</v>
      </c>
      <c r="F167" s="60" t="s">
        <v>136</v>
      </c>
      <c r="G167" s="60" t="s">
        <v>137</v>
      </c>
      <c r="H167" s="33"/>
      <c r="I167" s="100" t="s">
        <v>194</v>
      </c>
      <c r="J167" s="102">
        <f t="shared" si="32"/>
        <v>320</v>
      </c>
      <c r="K167" s="34"/>
      <c r="L167" s="94">
        <v>44927</v>
      </c>
      <c r="M167" s="94">
        <v>46387</v>
      </c>
      <c r="N167" s="52" t="s">
        <v>74</v>
      </c>
      <c r="O167" s="1"/>
      <c r="P167" s="2">
        <v>80</v>
      </c>
      <c r="Q167" s="2">
        <v>80</v>
      </c>
      <c r="R167" s="2">
        <v>80</v>
      </c>
      <c r="S167" s="2">
        <v>80</v>
      </c>
      <c r="T167" s="3"/>
      <c r="U167" s="3"/>
      <c r="V167" s="3"/>
      <c r="W167" s="3"/>
      <c r="X167" s="3"/>
      <c r="Y167" s="3"/>
      <c r="Z167" s="3"/>
      <c r="AA167" s="3"/>
      <c r="AB167" s="3"/>
      <c r="AC167" s="4"/>
    </row>
    <row r="168" spans="1:29" ht="60" x14ac:dyDescent="0.25">
      <c r="A168" s="166">
        <v>114</v>
      </c>
      <c r="B168" s="29"/>
      <c r="C168" s="122" t="s">
        <v>230</v>
      </c>
      <c r="D168" s="161" t="s">
        <v>212</v>
      </c>
      <c r="E168" s="60" t="s">
        <v>135</v>
      </c>
      <c r="F168" s="60" t="s">
        <v>136</v>
      </c>
      <c r="G168" s="60" t="s">
        <v>137</v>
      </c>
      <c r="H168" s="33"/>
      <c r="I168" s="100" t="s">
        <v>194</v>
      </c>
      <c r="J168" s="102">
        <f t="shared" si="32"/>
        <v>406</v>
      </c>
      <c r="K168" s="33"/>
      <c r="L168" s="94">
        <v>45292</v>
      </c>
      <c r="M168" s="94">
        <v>45657</v>
      </c>
      <c r="N168" s="52" t="s">
        <v>74</v>
      </c>
      <c r="O168" s="20"/>
      <c r="P168" s="2"/>
      <c r="Q168" s="2">
        <v>406</v>
      </c>
      <c r="R168" s="2"/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</row>
    <row r="169" spans="1:29" ht="60" x14ac:dyDescent="0.25">
      <c r="A169" s="166">
        <v>115</v>
      </c>
      <c r="B169" s="29"/>
      <c r="C169" s="122" t="s">
        <v>232</v>
      </c>
      <c r="D169" s="161" t="s">
        <v>227</v>
      </c>
      <c r="E169" s="60" t="s">
        <v>135</v>
      </c>
      <c r="F169" s="60" t="s">
        <v>136</v>
      </c>
      <c r="G169" s="60" t="s">
        <v>137</v>
      </c>
      <c r="H169" s="33"/>
      <c r="I169" s="100" t="s">
        <v>194</v>
      </c>
      <c r="J169" s="102">
        <f t="shared" si="31"/>
        <v>406</v>
      </c>
      <c r="K169" s="34"/>
      <c r="L169" s="94">
        <v>45292</v>
      </c>
      <c r="M169" s="94">
        <v>45657</v>
      </c>
      <c r="N169" s="52" t="s">
        <v>74</v>
      </c>
      <c r="O169" s="1"/>
      <c r="P169" s="2"/>
      <c r="Q169" s="2">
        <v>406</v>
      </c>
      <c r="R169" s="2"/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</row>
    <row r="170" spans="1:29" ht="60" x14ac:dyDescent="0.25">
      <c r="A170" s="166">
        <v>116</v>
      </c>
      <c r="B170" s="29"/>
      <c r="C170" s="58" t="s">
        <v>233</v>
      </c>
      <c r="D170" s="161" t="s">
        <v>227</v>
      </c>
      <c r="E170" s="60" t="s">
        <v>135</v>
      </c>
      <c r="F170" s="60" t="s">
        <v>136</v>
      </c>
      <c r="G170" s="60" t="s">
        <v>137</v>
      </c>
      <c r="H170" s="33"/>
      <c r="I170" s="100" t="s">
        <v>194</v>
      </c>
      <c r="J170" s="102">
        <f t="shared" si="31"/>
        <v>406</v>
      </c>
      <c r="K170" s="34"/>
      <c r="L170" s="94">
        <v>45292</v>
      </c>
      <c r="M170" s="94">
        <v>45657</v>
      </c>
      <c r="N170" s="52" t="s">
        <v>74</v>
      </c>
      <c r="O170" s="1"/>
      <c r="P170" s="2"/>
      <c r="Q170" s="2">
        <v>406</v>
      </c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</row>
    <row r="171" spans="1:29" ht="60" x14ac:dyDescent="0.25">
      <c r="A171" s="166">
        <v>117</v>
      </c>
      <c r="B171" s="29"/>
      <c r="C171" s="58" t="s">
        <v>114</v>
      </c>
      <c r="D171" s="161" t="s">
        <v>227</v>
      </c>
      <c r="E171" s="60" t="s">
        <v>135</v>
      </c>
      <c r="F171" s="60" t="s">
        <v>136</v>
      </c>
      <c r="G171" s="60" t="s">
        <v>137</v>
      </c>
      <c r="H171" s="33"/>
      <c r="I171" s="100" t="s">
        <v>194</v>
      </c>
      <c r="J171" s="102">
        <f t="shared" ref="J171:J190" si="33">SUM(O171:AC171)</f>
        <v>406</v>
      </c>
      <c r="K171" s="33"/>
      <c r="L171" s="94">
        <v>45292</v>
      </c>
      <c r="M171" s="94">
        <v>45657</v>
      </c>
      <c r="N171" s="52" t="s">
        <v>74</v>
      </c>
      <c r="O171" s="1"/>
      <c r="P171" s="2"/>
      <c r="Q171" s="2">
        <v>406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</row>
    <row r="172" spans="1:29" ht="60" x14ac:dyDescent="0.25">
      <c r="A172" s="166">
        <v>119</v>
      </c>
      <c r="B172" s="29"/>
      <c r="C172" s="58" t="s">
        <v>97</v>
      </c>
      <c r="D172" s="59" t="s">
        <v>203</v>
      </c>
      <c r="E172" s="60" t="s">
        <v>135</v>
      </c>
      <c r="F172" s="60" t="s">
        <v>136</v>
      </c>
      <c r="G172" s="60" t="s">
        <v>137</v>
      </c>
      <c r="H172" s="33"/>
      <c r="I172" s="100" t="s">
        <v>194</v>
      </c>
      <c r="J172" s="102">
        <f t="shared" si="33"/>
        <v>152</v>
      </c>
      <c r="K172" s="33"/>
      <c r="L172" s="94">
        <v>45292</v>
      </c>
      <c r="M172" s="94">
        <v>45657</v>
      </c>
      <c r="N172" s="52" t="s">
        <v>74</v>
      </c>
      <c r="O172" s="1"/>
      <c r="P172" s="2"/>
      <c r="Q172" s="2">
        <v>152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</row>
    <row r="173" spans="1:29" ht="60" x14ac:dyDescent="0.25">
      <c r="A173" s="166">
        <v>130</v>
      </c>
      <c r="B173" s="29"/>
      <c r="C173" s="122" t="s">
        <v>226</v>
      </c>
      <c r="D173" s="161" t="s">
        <v>166</v>
      </c>
      <c r="E173" s="60" t="s">
        <v>135</v>
      </c>
      <c r="F173" s="60" t="s">
        <v>136</v>
      </c>
      <c r="G173" s="60" t="s">
        <v>137</v>
      </c>
      <c r="H173" s="33"/>
      <c r="I173" s="100" t="s">
        <v>194</v>
      </c>
      <c r="J173" s="102">
        <f t="shared" ref="J173:J177" si="34">SUM(O173:AC173)</f>
        <v>435</v>
      </c>
      <c r="K173" s="34"/>
      <c r="L173" s="94">
        <v>45658</v>
      </c>
      <c r="M173" s="94">
        <v>46022</v>
      </c>
      <c r="N173" s="52" t="s">
        <v>74</v>
      </c>
      <c r="O173" s="20"/>
      <c r="P173" s="2"/>
      <c r="Q173" s="2"/>
      <c r="R173" s="2">
        <v>435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</row>
    <row r="174" spans="1:29" ht="60" x14ac:dyDescent="0.25">
      <c r="A174" s="166">
        <v>131</v>
      </c>
      <c r="B174" s="29"/>
      <c r="C174" s="122" t="s">
        <v>228</v>
      </c>
      <c r="D174" s="161" t="s">
        <v>166</v>
      </c>
      <c r="E174" s="60" t="s">
        <v>135</v>
      </c>
      <c r="F174" s="60" t="s">
        <v>136</v>
      </c>
      <c r="G174" s="60" t="s">
        <v>137</v>
      </c>
      <c r="H174" s="33"/>
      <c r="I174" s="100" t="s">
        <v>194</v>
      </c>
      <c r="J174" s="102">
        <f t="shared" si="34"/>
        <v>435</v>
      </c>
      <c r="K174" s="33"/>
      <c r="L174" s="94">
        <v>45658</v>
      </c>
      <c r="M174" s="94">
        <v>46022</v>
      </c>
      <c r="N174" s="52" t="s">
        <v>74</v>
      </c>
      <c r="O174" s="20"/>
      <c r="P174" s="2"/>
      <c r="Q174" s="2"/>
      <c r="R174" s="2">
        <v>435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</row>
    <row r="175" spans="1:29" ht="60" x14ac:dyDescent="0.25">
      <c r="A175" s="166">
        <v>132</v>
      </c>
      <c r="B175" s="29"/>
      <c r="C175" s="122" t="s">
        <v>234</v>
      </c>
      <c r="D175" s="161" t="s">
        <v>166</v>
      </c>
      <c r="E175" s="60" t="s">
        <v>135</v>
      </c>
      <c r="F175" s="60" t="s">
        <v>136</v>
      </c>
      <c r="G175" s="60" t="s">
        <v>137</v>
      </c>
      <c r="H175" s="33"/>
      <c r="I175" s="100" t="s">
        <v>194</v>
      </c>
      <c r="J175" s="102">
        <f t="shared" si="34"/>
        <v>435</v>
      </c>
      <c r="K175" s="33"/>
      <c r="L175" s="94">
        <v>45658</v>
      </c>
      <c r="M175" s="94">
        <v>46022</v>
      </c>
      <c r="N175" s="52" t="s">
        <v>74</v>
      </c>
      <c r="O175" s="20"/>
      <c r="P175" s="2"/>
      <c r="Q175" s="2"/>
      <c r="R175" s="2">
        <v>435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</row>
    <row r="176" spans="1:29" ht="60" x14ac:dyDescent="0.25">
      <c r="A176" s="166">
        <v>133</v>
      </c>
      <c r="B176" s="29"/>
      <c r="C176" s="122" t="s">
        <v>235</v>
      </c>
      <c r="D176" s="161" t="s">
        <v>166</v>
      </c>
      <c r="E176" s="60" t="s">
        <v>135</v>
      </c>
      <c r="F176" s="60" t="s">
        <v>136</v>
      </c>
      <c r="G176" s="60" t="s">
        <v>137</v>
      </c>
      <c r="H176" s="33"/>
      <c r="I176" s="100" t="s">
        <v>194</v>
      </c>
      <c r="J176" s="102">
        <f t="shared" si="34"/>
        <v>435</v>
      </c>
      <c r="K176" s="33"/>
      <c r="L176" s="94">
        <v>45658</v>
      </c>
      <c r="M176" s="94">
        <v>46022</v>
      </c>
      <c r="N176" s="52" t="s">
        <v>74</v>
      </c>
      <c r="O176" s="20"/>
      <c r="P176" s="2"/>
      <c r="Q176" s="2"/>
      <c r="R176" s="2">
        <v>435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</row>
    <row r="177" spans="1:29" ht="60" x14ac:dyDescent="0.25">
      <c r="A177" s="166">
        <v>134</v>
      </c>
      <c r="B177" s="29"/>
      <c r="C177" s="122" t="s">
        <v>236</v>
      </c>
      <c r="D177" s="59" t="s">
        <v>166</v>
      </c>
      <c r="E177" s="60" t="s">
        <v>135</v>
      </c>
      <c r="F177" s="60" t="s">
        <v>136</v>
      </c>
      <c r="G177" s="60" t="s">
        <v>137</v>
      </c>
      <c r="H177" s="33"/>
      <c r="I177" s="100" t="s">
        <v>194</v>
      </c>
      <c r="J177" s="102">
        <f t="shared" si="34"/>
        <v>435</v>
      </c>
      <c r="K177" s="33"/>
      <c r="L177" s="94">
        <v>45658</v>
      </c>
      <c r="M177" s="94">
        <v>46022</v>
      </c>
      <c r="N177" s="52" t="s">
        <v>74</v>
      </c>
      <c r="O177" s="20"/>
      <c r="P177" s="2"/>
      <c r="Q177" s="2"/>
      <c r="R177" s="2">
        <v>435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</row>
    <row r="178" spans="1:29" ht="60" x14ac:dyDescent="0.25">
      <c r="A178" s="166">
        <v>135</v>
      </c>
      <c r="B178" s="29"/>
      <c r="C178" s="58" t="s">
        <v>229</v>
      </c>
      <c r="D178" s="59" t="s">
        <v>166</v>
      </c>
      <c r="E178" s="60" t="s">
        <v>135</v>
      </c>
      <c r="F178" s="60" t="s">
        <v>136</v>
      </c>
      <c r="G178" s="60" t="s">
        <v>137</v>
      </c>
      <c r="H178" s="33"/>
      <c r="I178" s="100" t="s">
        <v>194</v>
      </c>
      <c r="J178" s="102">
        <f>SUM(O178:AC178)</f>
        <v>435</v>
      </c>
      <c r="K178" s="33"/>
      <c r="L178" s="94">
        <v>45658</v>
      </c>
      <c r="M178" s="94">
        <v>46022</v>
      </c>
      <c r="N178" s="52" t="s">
        <v>74</v>
      </c>
      <c r="O178" s="20"/>
      <c r="P178" s="2"/>
      <c r="Q178" s="2"/>
      <c r="R178" s="2">
        <v>435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</row>
    <row r="179" spans="1:29" ht="60" x14ac:dyDescent="0.25">
      <c r="A179" s="166">
        <v>136</v>
      </c>
      <c r="B179" s="29"/>
      <c r="C179" s="58" t="s">
        <v>108</v>
      </c>
      <c r="D179" s="59" t="s">
        <v>203</v>
      </c>
      <c r="E179" s="60" t="s">
        <v>135</v>
      </c>
      <c r="F179" s="60" t="s">
        <v>136</v>
      </c>
      <c r="G179" s="60" t="s">
        <v>137</v>
      </c>
      <c r="H179" s="33"/>
      <c r="I179" s="100" t="s">
        <v>194</v>
      </c>
      <c r="J179" s="102">
        <f t="shared" si="33"/>
        <v>152</v>
      </c>
      <c r="K179" s="33"/>
      <c r="L179" s="94">
        <v>45658</v>
      </c>
      <c r="M179" s="94">
        <v>46022</v>
      </c>
      <c r="N179" s="52" t="s">
        <v>74</v>
      </c>
      <c r="O179" s="1"/>
      <c r="P179" s="2"/>
      <c r="Q179" s="2"/>
      <c r="R179" s="2">
        <v>152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</row>
    <row r="180" spans="1:29" ht="60" x14ac:dyDescent="0.25">
      <c r="A180" s="166">
        <v>148</v>
      </c>
      <c r="B180" s="29"/>
      <c r="C180" s="58" t="s">
        <v>109</v>
      </c>
      <c r="D180" s="59" t="s">
        <v>203</v>
      </c>
      <c r="E180" s="60" t="s">
        <v>135</v>
      </c>
      <c r="F180" s="60" t="s">
        <v>136</v>
      </c>
      <c r="G180" s="60" t="s">
        <v>137</v>
      </c>
      <c r="H180" s="33"/>
      <c r="I180" s="100" t="s">
        <v>194</v>
      </c>
      <c r="J180" s="102">
        <f t="shared" si="33"/>
        <v>152</v>
      </c>
      <c r="K180" s="33"/>
      <c r="L180" s="94">
        <v>46023</v>
      </c>
      <c r="M180" s="94">
        <v>46387</v>
      </c>
      <c r="N180" s="52" t="s">
        <v>74</v>
      </c>
      <c r="O180" s="1"/>
      <c r="P180" s="2"/>
      <c r="Q180" s="2"/>
      <c r="R180" s="2"/>
      <c r="S180" s="2">
        <v>152</v>
      </c>
      <c r="T180" s="3"/>
      <c r="U180" s="3"/>
      <c r="V180" s="3"/>
      <c r="W180" s="3"/>
      <c r="X180" s="3"/>
      <c r="Y180" s="3"/>
      <c r="Z180" s="3"/>
      <c r="AA180" s="3"/>
      <c r="AB180" s="3"/>
      <c r="AC180" s="4"/>
    </row>
    <row r="181" spans="1:29" ht="60" x14ac:dyDescent="0.25">
      <c r="A181" s="166">
        <v>149</v>
      </c>
      <c r="B181" s="29"/>
      <c r="C181" s="58" t="s">
        <v>93</v>
      </c>
      <c r="D181" s="59" t="s">
        <v>203</v>
      </c>
      <c r="E181" s="60" t="s">
        <v>135</v>
      </c>
      <c r="F181" s="60" t="s">
        <v>136</v>
      </c>
      <c r="G181" s="60" t="s">
        <v>137</v>
      </c>
      <c r="H181" s="33"/>
      <c r="I181" s="100" t="s">
        <v>194</v>
      </c>
      <c r="J181" s="102">
        <f t="shared" si="33"/>
        <v>152</v>
      </c>
      <c r="K181" s="33"/>
      <c r="L181" s="94">
        <v>46023</v>
      </c>
      <c r="M181" s="94">
        <v>46387</v>
      </c>
      <c r="N181" s="52" t="s">
        <v>74</v>
      </c>
      <c r="O181" s="1"/>
      <c r="P181" s="2"/>
      <c r="Q181" s="2"/>
      <c r="R181" s="2"/>
      <c r="S181" s="2">
        <v>152</v>
      </c>
      <c r="T181" s="3"/>
      <c r="U181" s="3"/>
      <c r="V181" s="3"/>
      <c r="W181" s="3"/>
      <c r="X181" s="3"/>
      <c r="Y181" s="3"/>
      <c r="Z181" s="3"/>
      <c r="AA181" s="3"/>
      <c r="AB181" s="3"/>
      <c r="AC181" s="4"/>
    </row>
    <row r="182" spans="1:29" ht="60" x14ac:dyDescent="0.25">
      <c r="A182" s="166">
        <v>180</v>
      </c>
      <c r="B182" s="29"/>
      <c r="C182" s="58" t="s">
        <v>110</v>
      </c>
      <c r="D182" s="59" t="s">
        <v>203</v>
      </c>
      <c r="E182" s="60" t="s">
        <v>135</v>
      </c>
      <c r="F182" s="60" t="s">
        <v>136</v>
      </c>
      <c r="G182" s="60" t="s">
        <v>137</v>
      </c>
      <c r="H182" s="33"/>
      <c r="I182" s="100" t="s">
        <v>194</v>
      </c>
      <c r="J182" s="102">
        <f t="shared" si="33"/>
        <v>152</v>
      </c>
      <c r="K182" s="33"/>
      <c r="L182" s="94">
        <v>46388</v>
      </c>
      <c r="M182" s="94">
        <v>46752</v>
      </c>
      <c r="N182" s="52" t="s">
        <v>50</v>
      </c>
      <c r="O182" s="1"/>
      <c r="P182" s="2"/>
      <c r="Q182" s="2"/>
      <c r="R182" s="2"/>
      <c r="S182" s="2"/>
      <c r="T182" s="3">
        <v>152</v>
      </c>
      <c r="U182" s="3"/>
      <c r="V182" s="3"/>
      <c r="W182" s="3"/>
      <c r="X182" s="3"/>
      <c r="Y182" s="3"/>
      <c r="Z182" s="3"/>
      <c r="AA182" s="3"/>
      <c r="AB182" s="3"/>
      <c r="AC182" s="4"/>
    </row>
    <row r="183" spans="1:29" ht="60" x14ac:dyDescent="0.25">
      <c r="A183" s="166">
        <v>181</v>
      </c>
      <c r="B183" s="29"/>
      <c r="C183" s="58" t="s">
        <v>98</v>
      </c>
      <c r="D183" s="59" t="s">
        <v>203</v>
      </c>
      <c r="E183" s="60" t="s">
        <v>135</v>
      </c>
      <c r="F183" s="60" t="s">
        <v>136</v>
      </c>
      <c r="G183" s="60" t="s">
        <v>137</v>
      </c>
      <c r="H183" s="33"/>
      <c r="I183" s="100" t="s">
        <v>194</v>
      </c>
      <c r="J183" s="102">
        <f t="shared" si="33"/>
        <v>152</v>
      </c>
      <c r="K183" s="33"/>
      <c r="L183" s="94">
        <v>46388</v>
      </c>
      <c r="M183" s="94">
        <v>46752</v>
      </c>
      <c r="N183" s="52" t="s">
        <v>50</v>
      </c>
      <c r="O183" s="1"/>
      <c r="P183" s="2"/>
      <c r="Q183" s="2"/>
      <c r="R183" s="2"/>
      <c r="S183" s="2"/>
      <c r="T183" s="3">
        <v>152</v>
      </c>
      <c r="U183" s="3"/>
      <c r="V183" s="3"/>
      <c r="W183" s="3"/>
      <c r="X183" s="3"/>
      <c r="Y183" s="3"/>
      <c r="Z183" s="3"/>
      <c r="AA183" s="3"/>
      <c r="AB183" s="3"/>
      <c r="AC183" s="4"/>
    </row>
    <row r="184" spans="1:29" ht="60" x14ac:dyDescent="0.25">
      <c r="A184" s="166">
        <v>182</v>
      </c>
      <c r="B184" s="29"/>
      <c r="C184" s="58" t="s">
        <v>67</v>
      </c>
      <c r="D184" s="59" t="s">
        <v>203</v>
      </c>
      <c r="E184" s="60" t="s">
        <v>135</v>
      </c>
      <c r="F184" s="60" t="s">
        <v>136</v>
      </c>
      <c r="G184" s="60" t="s">
        <v>137</v>
      </c>
      <c r="H184" s="33"/>
      <c r="I184" s="100" t="s">
        <v>194</v>
      </c>
      <c r="J184" s="102">
        <f t="shared" ref="J184" si="35">SUM(O184:AC184)</f>
        <v>610</v>
      </c>
      <c r="K184" s="34"/>
      <c r="L184" s="94">
        <v>46388</v>
      </c>
      <c r="M184" s="94">
        <v>50040</v>
      </c>
      <c r="N184" s="35" t="s">
        <v>50</v>
      </c>
      <c r="O184" s="1"/>
      <c r="P184" s="2"/>
      <c r="Q184" s="2"/>
      <c r="R184" s="2"/>
      <c r="S184" s="2"/>
      <c r="T184" s="3">
        <v>61</v>
      </c>
      <c r="U184" s="3">
        <v>61</v>
      </c>
      <c r="V184" s="3">
        <v>61</v>
      </c>
      <c r="W184" s="3">
        <v>61</v>
      </c>
      <c r="X184" s="3">
        <v>61</v>
      </c>
      <c r="Y184" s="3">
        <v>61</v>
      </c>
      <c r="Z184" s="3">
        <v>61</v>
      </c>
      <c r="AA184" s="3">
        <v>61</v>
      </c>
      <c r="AB184" s="3">
        <v>61</v>
      </c>
      <c r="AC184" s="4">
        <v>61</v>
      </c>
    </row>
    <row r="185" spans="1:29" ht="60" x14ac:dyDescent="0.25">
      <c r="A185" s="166">
        <v>183</v>
      </c>
      <c r="B185" s="29"/>
      <c r="C185" s="58" t="s">
        <v>68</v>
      </c>
      <c r="D185" s="59" t="s">
        <v>203</v>
      </c>
      <c r="E185" s="60" t="s">
        <v>135</v>
      </c>
      <c r="F185" s="60" t="s">
        <v>136</v>
      </c>
      <c r="G185" s="60" t="s">
        <v>137</v>
      </c>
      <c r="H185" s="33"/>
      <c r="I185" s="100" t="s">
        <v>194</v>
      </c>
      <c r="J185" s="102">
        <f t="shared" ref="J185:J188" si="36">SUM(O185:AC185)</f>
        <v>1370</v>
      </c>
      <c r="K185" s="34"/>
      <c r="L185" s="94">
        <v>46388</v>
      </c>
      <c r="M185" s="94">
        <v>50040</v>
      </c>
      <c r="N185" s="35" t="s">
        <v>50</v>
      </c>
      <c r="O185" s="1"/>
      <c r="P185" s="2"/>
      <c r="Q185" s="2"/>
      <c r="R185" s="2"/>
      <c r="S185" s="2"/>
      <c r="T185" s="3">
        <v>137</v>
      </c>
      <c r="U185" s="3">
        <v>137</v>
      </c>
      <c r="V185" s="3">
        <v>137</v>
      </c>
      <c r="W185" s="3">
        <v>137</v>
      </c>
      <c r="X185" s="3">
        <v>137</v>
      </c>
      <c r="Y185" s="3">
        <v>137</v>
      </c>
      <c r="Z185" s="3">
        <v>137</v>
      </c>
      <c r="AA185" s="3">
        <v>137</v>
      </c>
      <c r="AB185" s="3">
        <v>137</v>
      </c>
      <c r="AC185" s="4">
        <v>137</v>
      </c>
    </row>
    <row r="186" spans="1:29" ht="60" x14ac:dyDescent="0.25">
      <c r="A186" s="166">
        <v>184</v>
      </c>
      <c r="B186" s="29"/>
      <c r="C186" s="58" t="s">
        <v>69</v>
      </c>
      <c r="D186" s="59" t="s">
        <v>203</v>
      </c>
      <c r="E186" s="60" t="s">
        <v>135</v>
      </c>
      <c r="F186" s="60" t="s">
        <v>136</v>
      </c>
      <c r="G186" s="60" t="s">
        <v>137</v>
      </c>
      <c r="H186" s="33"/>
      <c r="I186" s="100" t="s">
        <v>194</v>
      </c>
      <c r="J186" s="102">
        <f t="shared" si="36"/>
        <v>1200</v>
      </c>
      <c r="K186" s="34"/>
      <c r="L186" s="94">
        <v>46388</v>
      </c>
      <c r="M186" s="94">
        <v>50040</v>
      </c>
      <c r="N186" s="35" t="s">
        <v>50</v>
      </c>
      <c r="O186" s="1"/>
      <c r="P186" s="2"/>
      <c r="Q186" s="2"/>
      <c r="R186" s="2"/>
      <c r="S186" s="2"/>
      <c r="T186" s="3">
        <v>120</v>
      </c>
      <c r="U186" s="3">
        <v>120</v>
      </c>
      <c r="V186" s="3">
        <v>120</v>
      </c>
      <c r="W186" s="3">
        <v>120</v>
      </c>
      <c r="X186" s="3">
        <v>120</v>
      </c>
      <c r="Y186" s="3">
        <v>120</v>
      </c>
      <c r="Z186" s="3">
        <v>120</v>
      </c>
      <c r="AA186" s="3">
        <v>120</v>
      </c>
      <c r="AB186" s="3">
        <v>120</v>
      </c>
      <c r="AC186" s="4">
        <v>120</v>
      </c>
    </row>
    <row r="187" spans="1:29" ht="60" x14ac:dyDescent="0.25">
      <c r="A187" s="166">
        <v>185</v>
      </c>
      <c r="B187" s="29"/>
      <c r="C187" s="58" t="s">
        <v>66</v>
      </c>
      <c r="D187" s="59" t="s">
        <v>203</v>
      </c>
      <c r="E187" s="60" t="s">
        <v>135</v>
      </c>
      <c r="F187" s="60" t="s">
        <v>136</v>
      </c>
      <c r="G187" s="60" t="s">
        <v>137</v>
      </c>
      <c r="H187" s="33"/>
      <c r="I187" s="100" t="s">
        <v>194</v>
      </c>
      <c r="J187" s="102">
        <f t="shared" si="36"/>
        <v>3440</v>
      </c>
      <c r="K187" s="34"/>
      <c r="L187" s="94">
        <v>46388</v>
      </c>
      <c r="M187" s="94">
        <v>50040</v>
      </c>
      <c r="N187" s="35" t="s">
        <v>50</v>
      </c>
      <c r="O187" s="1"/>
      <c r="P187" s="2"/>
      <c r="Q187" s="2"/>
      <c r="R187" s="2"/>
      <c r="S187" s="2"/>
      <c r="T187" s="3">
        <v>344</v>
      </c>
      <c r="U187" s="3">
        <v>344</v>
      </c>
      <c r="V187" s="3">
        <v>344</v>
      </c>
      <c r="W187" s="3">
        <v>344</v>
      </c>
      <c r="X187" s="3">
        <v>344</v>
      </c>
      <c r="Y187" s="3">
        <v>344</v>
      </c>
      <c r="Z187" s="3">
        <v>344</v>
      </c>
      <c r="AA187" s="3">
        <v>344</v>
      </c>
      <c r="AB187" s="3">
        <v>344</v>
      </c>
      <c r="AC187" s="4">
        <v>344</v>
      </c>
    </row>
    <row r="188" spans="1:29" ht="60.75" thickBot="1" x14ac:dyDescent="0.3">
      <c r="A188" s="167">
        <v>186</v>
      </c>
      <c r="B188" s="29"/>
      <c r="C188" s="58" t="s">
        <v>70</v>
      </c>
      <c r="D188" s="59" t="s">
        <v>203</v>
      </c>
      <c r="E188" s="60" t="s">
        <v>135</v>
      </c>
      <c r="F188" s="60" t="s">
        <v>136</v>
      </c>
      <c r="G188" s="60" t="s">
        <v>137</v>
      </c>
      <c r="H188" s="33"/>
      <c r="I188" s="100" t="s">
        <v>194</v>
      </c>
      <c r="J188" s="102">
        <f t="shared" si="36"/>
        <v>680</v>
      </c>
      <c r="K188" s="34"/>
      <c r="L188" s="94">
        <v>46388</v>
      </c>
      <c r="M188" s="94">
        <v>50040</v>
      </c>
      <c r="N188" s="35" t="s">
        <v>50</v>
      </c>
      <c r="O188" s="1"/>
      <c r="P188" s="2"/>
      <c r="Q188" s="2"/>
      <c r="R188" s="2"/>
      <c r="S188" s="2"/>
      <c r="T188" s="3">
        <v>68</v>
      </c>
      <c r="U188" s="3">
        <v>68</v>
      </c>
      <c r="V188" s="3">
        <v>68</v>
      </c>
      <c r="W188" s="3">
        <v>68</v>
      </c>
      <c r="X188" s="3">
        <v>68</v>
      </c>
      <c r="Y188" s="3">
        <v>68</v>
      </c>
      <c r="Z188" s="3">
        <v>68</v>
      </c>
      <c r="AA188" s="3">
        <v>68</v>
      </c>
      <c r="AB188" s="3">
        <v>68</v>
      </c>
      <c r="AC188" s="17">
        <v>68</v>
      </c>
    </row>
    <row r="189" spans="1:29" ht="60" x14ac:dyDescent="0.25">
      <c r="A189" s="166">
        <v>188</v>
      </c>
      <c r="B189" s="29"/>
      <c r="C189" s="58" t="s">
        <v>111</v>
      </c>
      <c r="D189" s="59" t="s">
        <v>203</v>
      </c>
      <c r="E189" s="60" t="s">
        <v>135</v>
      </c>
      <c r="F189" s="60" t="s">
        <v>136</v>
      </c>
      <c r="G189" s="60" t="s">
        <v>137</v>
      </c>
      <c r="H189" s="33"/>
      <c r="I189" s="100" t="s">
        <v>194</v>
      </c>
      <c r="J189" s="102">
        <f t="shared" si="33"/>
        <v>152</v>
      </c>
      <c r="K189" s="33"/>
      <c r="L189" s="94">
        <v>46753</v>
      </c>
      <c r="M189" s="94">
        <v>47118</v>
      </c>
      <c r="N189" s="52" t="s">
        <v>50</v>
      </c>
      <c r="O189" s="1"/>
      <c r="P189" s="2"/>
      <c r="Q189" s="2"/>
      <c r="R189" s="2"/>
      <c r="S189" s="2"/>
      <c r="T189" s="3"/>
      <c r="U189" s="3">
        <v>152</v>
      </c>
      <c r="V189" s="3"/>
      <c r="W189" s="3"/>
      <c r="X189" s="3"/>
      <c r="Y189" s="3"/>
      <c r="Z189" s="3"/>
      <c r="AA189" s="3"/>
      <c r="AB189" s="3"/>
      <c r="AC189" s="4"/>
    </row>
    <row r="190" spans="1:29" ht="60" x14ac:dyDescent="0.25">
      <c r="A190" s="166">
        <v>189</v>
      </c>
      <c r="B190" s="29"/>
      <c r="C190" s="58" t="s">
        <v>112</v>
      </c>
      <c r="D190" s="59" t="s">
        <v>203</v>
      </c>
      <c r="E190" s="60" t="s">
        <v>135</v>
      </c>
      <c r="F190" s="60" t="s">
        <v>136</v>
      </c>
      <c r="G190" s="60" t="s">
        <v>137</v>
      </c>
      <c r="H190" s="33"/>
      <c r="I190" s="100" t="s">
        <v>194</v>
      </c>
      <c r="J190" s="102">
        <f t="shared" si="33"/>
        <v>152</v>
      </c>
      <c r="K190" s="33"/>
      <c r="L190" s="94">
        <v>46753</v>
      </c>
      <c r="M190" s="94">
        <v>47118</v>
      </c>
      <c r="N190" s="52" t="s">
        <v>50</v>
      </c>
      <c r="O190" s="1"/>
      <c r="P190" s="2"/>
      <c r="Q190" s="2"/>
      <c r="R190" s="2"/>
      <c r="S190" s="2"/>
      <c r="T190" s="3"/>
      <c r="U190" s="3">
        <v>152</v>
      </c>
      <c r="V190" s="3"/>
      <c r="W190" s="3"/>
      <c r="X190" s="3"/>
      <c r="Y190" s="3"/>
      <c r="Z190" s="3"/>
      <c r="AA190" s="3"/>
      <c r="AB190" s="3"/>
      <c r="AC190" s="4"/>
    </row>
    <row r="191" spans="1:29" ht="60" x14ac:dyDescent="0.25">
      <c r="A191" s="166">
        <v>190</v>
      </c>
      <c r="B191" s="29"/>
      <c r="C191" s="58" t="s">
        <v>113</v>
      </c>
      <c r="D191" s="59" t="s">
        <v>203</v>
      </c>
      <c r="E191" s="60" t="s">
        <v>135</v>
      </c>
      <c r="F191" s="60" t="s">
        <v>136</v>
      </c>
      <c r="G191" s="60" t="s">
        <v>137</v>
      </c>
      <c r="H191" s="33"/>
      <c r="I191" s="100" t="s">
        <v>194</v>
      </c>
      <c r="J191" s="102">
        <f t="shared" ref="J191:J197" si="37">SUM(O191:AB191)</f>
        <v>152</v>
      </c>
      <c r="K191" s="33"/>
      <c r="L191" s="94">
        <v>46753</v>
      </c>
      <c r="M191" s="94">
        <v>47118</v>
      </c>
      <c r="N191" s="52" t="s">
        <v>50</v>
      </c>
      <c r="O191" s="1"/>
      <c r="P191" s="2"/>
      <c r="Q191" s="2"/>
      <c r="R191" s="2"/>
      <c r="S191" s="2"/>
      <c r="T191" s="3"/>
      <c r="U191" s="3">
        <v>152</v>
      </c>
      <c r="V191" s="3"/>
      <c r="W191" s="3"/>
      <c r="X191" s="3"/>
      <c r="Y191" s="3"/>
      <c r="Z191" s="3"/>
      <c r="AA191" s="3"/>
      <c r="AB191" s="3"/>
      <c r="AC191" s="4"/>
    </row>
    <row r="192" spans="1:29" ht="60" x14ac:dyDescent="0.25">
      <c r="A192" s="166">
        <v>191</v>
      </c>
      <c r="B192" s="29"/>
      <c r="C192" s="58" t="s">
        <v>114</v>
      </c>
      <c r="D192" s="59" t="s">
        <v>203</v>
      </c>
      <c r="E192" s="60" t="s">
        <v>135</v>
      </c>
      <c r="F192" s="60" t="s">
        <v>136</v>
      </c>
      <c r="G192" s="60" t="s">
        <v>137</v>
      </c>
      <c r="H192" s="33"/>
      <c r="I192" s="100" t="s">
        <v>194</v>
      </c>
      <c r="J192" s="102">
        <f t="shared" si="37"/>
        <v>152</v>
      </c>
      <c r="K192" s="33"/>
      <c r="L192" s="94">
        <v>46753</v>
      </c>
      <c r="M192" s="94">
        <v>47118</v>
      </c>
      <c r="N192" s="52" t="s">
        <v>50</v>
      </c>
      <c r="O192" s="1"/>
      <c r="P192" s="2"/>
      <c r="Q192" s="2"/>
      <c r="R192" s="2"/>
      <c r="S192" s="2"/>
      <c r="T192" s="3"/>
      <c r="U192" s="3">
        <v>152</v>
      </c>
      <c r="V192" s="3"/>
      <c r="W192" s="3"/>
      <c r="X192" s="3"/>
      <c r="Y192" s="3"/>
      <c r="Z192" s="3"/>
      <c r="AA192" s="3"/>
      <c r="AB192" s="3"/>
      <c r="AC192" s="4"/>
    </row>
    <row r="193" spans="1:29" ht="60" x14ac:dyDescent="0.25">
      <c r="A193" s="166">
        <v>194</v>
      </c>
      <c r="B193" s="29"/>
      <c r="C193" s="58" t="s">
        <v>116</v>
      </c>
      <c r="D193" s="59" t="s">
        <v>203</v>
      </c>
      <c r="E193" s="60" t="s">
        <v>135</v>
      </c>
      <c r="F193" s="60" t="s">
        <v>136</v>
      </c>
      <c r="G193" s="60" t="s">
        <v>137</v>
      </c>
      <c r="H193" s="33"/>
      <c r="I193" s="100" t="s">
        <v>194</v>
      </c>
      <c r="J193" s="102">
        <f t="shared" si="37"/>
        <v>378</v>
      </c>
      <c r="K193" s="33"/>
      <c r="L193" s="94">
        <v>47119</v>
      </c>
      <c r="M193" s="94">
        <v>47483</v>
      </c>
      <c r="N193" s="52" t="s">
        <v>50</v>
      </c>
      <c r="O193" s="1"/>
      <c r="P193" s="2"/>
      <c r="Q193" s="2"/>
      <c r="R193" s="2"/>
      <c r="S193" s="2"/>
      <c r="T193" s="3"/>
      <c r="U193" s="3"/>
      <c r="V193" s="3">
        <v>378</v>
      </c>
      <c r="W193" s="3"/>
      <c r="X193" s="3"/>
      <c r="Y193" s="3"/>
      <c r="Z193" s="3"/>
      <c r="AA193" s="3"/>
      <c r="AB193" s="3"/>
      <c r="AC193" s="4"/>
    </row>
    <row r="194" spans="1:29" ht="60" x14ac:dyDescent="0.25">
      <c r="A194" s="166">
        <v>195</v>
      </c>
      <c r="B194" s="29"/>
      <c r="C194" s="58" t="s">
        <v>104</v>
      </c>
      <c r="D194" s="59" t="s">
        <v>203</v>
      </c>
      <c r="E194" s="60" t="s">
        <v>135</v>
      </c>
      <c r="F194" s="60" t="s">
        <v>136</v>
      </c>
      <c r="G194" s="60" t="s">
        <v>137</v>
      </c>
      <c r="H194" s="33"/>
      <c r="I194" s="100" t="s">
        <v>194</v>
      </c>
      <c r="J194" s="102">
        <f t="shared" si="37"/>
        <v>378</v>
      </c>
      <c r="K194" s="33"/>
      <c r="L194" s="94">
        <v>47119</v>
      </c>
      <c r="M194" s="94">
        <v>47483</v>
      </c>
      <c r="N194" s="52" t="s">
        <v>50</v>
      </c>
      <c r="O194" s="1"/>
      <c r="P194" s="2"/>
      <c r="Q194" s="2"/>
      <c r="R194" s="2"/>
      <c r="S194" s="2"/>
      <c r="T194" s="3"/>
      <c r="U194" s="3"/>
      <c r="V194" s="3">
        <v>378</v>
      </c>
      <c r="W194" s="3"/>
      <c r="X194" s="3"/>
      <c r="Y194" s="3"/>
      <c r="Z194" s="3"/>
      <c r="AA194" s="3"/>
      <c r="AB194" s="3"/>
      <c r="AC194" s="4"/>
    </row>
    <row r="195" spans="1:29" ht="60" x14ac:dyDescent="0.25">
      <c r="A195" s="166">
        <v>216</v>
      </c>
      <c r="B195" s="29"/>
      <c r="C195" s="58" t="s">
        <v>117</v>
      </c>
      <c r="D195" s="59" t="s">
        <v>203</v>
      </c>
      <c r="E195" s="60" t="s">
        <v>135</v>
      </c>
      <c r="F195" s="60" t="s">
        <v>136</v>
      </c>
      <c r="G195" s="60" t="s">
        <v>137</v>
      </c>
      <c r="H195" s="33"/>
      <c r="I195" s="100" t="s">
        <v>194</v>
      </c>
      <c r="J195" s="102">
        <f t="shared" si="37"/>
        <v>378</v>
      </c>
      <c r="K195" s="33"/>
      <c r="L195" s="94">
        <v>47849</v>
      </c>
      <c r="M195" s="94">
        <v>48213</v>
      </c>
      <c r="N195" s="52" t="s">
        <v>50</v>
      </c>
      <c r="O195" s="1"/>
      <c r="P195" s="2"/>
      <c r="Q195" s="2"/>
      <c r="R195" s="2"/>
      <c r="S195" s="2"/>
      <c r="T195" s="3"/>
      <c r="U195" s="3"/>
      <c r="V195" s="3"/>
      <c r="W195" s="3"/>
      <c r="X195" s="3">
        <v>378</v>
      </c>
      <c r="Y195" s="3"/>
      <c r="Z195" s="3"/>
      <c r="AA195" s="3"/>
      <c r="AB195" s="3"/>
      <c r="AC195" s="4"/>
    </row>
    <row r="196" spans="1:29" ht="60" x14ac:dyDescent="0.25">
      <c r="A196" s="166">
        <v>226</v>
      </c>
      <c r="B196" s="29"/>
      <c r="C196" s="58" t="s">
        <v>118</v>
      </c>
      <c r="D196" s="59" t="s">
        <v>203</v>
      </c>
      <c r="E196" s="60" t="s">
        <v>135</v>
      </c>
      <c r="F196" s="60" t="s">
        <v>136</v>
      </c>
      <c r="G196" s="60" t="s">
        <v>137</v>
      </c>
      <c r="H196" s="33"/>
      <c r="I196" s="100" t="s">
        <v>194</v>
      </c>
      <c r="J196" s="102">
        <f t="shared" si="37"/>
        <v>152</v>
      </c>
      <c r="K196" s="33"/>
      <c r="L196" s="94">
        <v>48214</v>
      </c>
      <c r="M196" s="94">
        <v>48579</v>
      </c>
      <c r="N196" s="52" t="s">
        <v>50</v>
      </c>
      <c r="O196" s="1"/>
      <c r="P196" s="2"/>
      <c r="Q196" s="2"/>
      <c r="R196" s="2"/>
      <c r="S196" s="2"/>
      <c r="T196" s="3"/>
      <c r="U196" s="3"/>
      <c r="V196" s="3"/>
      <c r="W196" s="3"/>
      <c r="X196" s="3"/>
      <c r="Y196" s="3">
        <v>152</v>
      </c>
      <c r="Z196" s="3"/>
      <c r="AA196" s="3"/>
      <c r="AB196" s="3"/>
      <c r="AC196" s="4"/>
    </row>
    <row r="197" spans="1:29" ht="60.75" thickBot="1" x14ac:dyDescent="0.3">
      <c r="A197" s="166">
        <v>236</v>
      </c>
      <c r="B197" s="29"/>
      <c r="C197" s="58" t="s">
        <v>119</v>
      </c>
      <c r="D197" s="59" t="s">
        <v>203</v>
      </c>
      <c r="E197" s="60" t="s">
        <v>135</v>
      </c>
      <c r="F197" s="60" t="s">
        <v>136</v>
      </c>
      <c r="G197" s="60" t="s">
        <v>137</v>
      </c>
      <c r="H197" s="33"/>
      <c r="I197" s="101" t="s">
        <v>194</v>
      </c>
      <c r="J197" s="102">
        <f t="shared" si="37"/>
        <v>756</v>
      </c>
      <c r="K197" s="33"/>
      <c r="L197" s="94">
        <v>48580</v>
      </c>
      <c r="M197" s="94">
        <v>49309</v>
      </c>
      <c r="N197" s="52" t="s">
        <v>50</v>
      </c>
      <c r="O197" s="1"/>
      <c r="P197" s="2"/>
      <c r="Q197" s="2"/>
      <c r="R197" s="2"/>
      <c r="S197" s="2"/>
      <c r="T197" s="3"/>
      <c r="U197" s="3"/>
      <c r="V197" s="3"/>
      <c r="W197" s="3"/>
      <c r="X197" s="3"/>
      <c r="Y197" s="3"/>
      <c r="Z197" s="3">
        <v>378</v>
      </c>
      <c r="AA197" s="3">
        <v>378</v>
      </c>
      <c r="AB197" s="3"/>
      <c r="AC197" s="4"/>
    </row>
    <row r="198" spans="1:29" s="86" customFormat="1" ht="15.75" thickBot="1" x14ac:dyDescent="0.3">
      <c r="A198" s="83"/>
      <c r="B198" s="84" t="s">
        <v>0</v>
      </c>
      <c r="C198" s="84"/>
      <c r="D198" s="84"/>
      <c r="E198" s="84"/>
      <c r="F198" s="84"/>
      <c r="G198" s="84"/>
      <c r="H198" s="84"/>
      <c r="I198" s="111"/>
      <c r="J198" s="111">
        <f>SUM(J12:J197)</f>
        <v>95123</v>
      </c>
      <c r="K198" s="84">
        <f>C202+C203+C204</f>
        <v>5690</v>
      </c>
      <c r="L198" s="84"/>
      <c r="M198" s="84"/>
      <c r="N198" s="85"/>
      <c r="O198" s="121">
        <f t="shared" ref="O198:AC198" si="38">SUM(O12:O197)</f>
        <v>5690.2</v>
      </c>
      <c r="P198" s="14">
        <f t="shared" si="38"/>
        <v>10960.2</v>
      </c>
      <c r="Q198" s="14">
        <f t="shared" si="38"/>
        <v>9234.2000000000007</v>
      </c>
      <c r="R198" s="14">
        <f t="shared" si="38"/>
        <v>10350.200000000001</v>
      </c>
      <c r="S198" s="14">
        <f t="shared" si="38"/>
        <v>5506.2</v>
      </c>
      <c r="T198" s="15">
        <f t="shared" si="38"/>
        <v>4501.2</v>
      </c>
      <c r="U198" s="15">
        <f t="shared" si="38"/>
        <v>4483.2</v>
      </c>
      <c r="V198" s="15">
        <f t="shared" si="38"/>
        <v>4631.2</v>
      </c>
      <c r="W198" s="15">
        <f t="shared" si="38"/>
        <v>5744.2</v>
      </c>
      <c r="X198" s="15">
        <f t="shared" si="38"/>
        <v>7616.2</v>
      </c>
      <c r="Y198" s="15">
        <f t="shared" si="38"/>
        <v>7807.2</v>
      </c>
      <c r="Z198" s="15">
        <f t="shared" si="38"/>
        <v>6595.2</v>
      </c>
      <c r="AA198" s="15">
        <f t="shared" si="38"/>
        <v>4253.2</v>
      </c>
      <c r="AB198" s="15">
        <f t="shared" si="38"/>
        <v>3875.2</v>
      </c>
      <c r="AC198" s="15">
        <f t="shared" si="38"/>
        <v>3875.2</v>
      </c>
    </row>
    <row r="199" spans="1:29" ht="15.75" x14ac:dyDescent="0.25">
      <c r="A199" s="62"/>
      <c r="B199" s="61"/>
      <c r="C199" s="61"/>
      <c r="D199" s="61"/>
      <c r="E199" s="61"/>
      <c r="F199" s="61"/>
      <c r="G199" s="61"/>
      <c r="H199" s="61"/>
      <c r="I199" s="62"/>
      <c r="K199" s="87" t="s">
        <v>219</v>
      </c>
      <c r="L199" s="87"/>
    </row>
    <row r="200" spans="1:29" s="27" customFormat="1" ht="15.75" x14ac:dyDescent="0.25">
      <c r="K200" s="88"/>
    </row>
    <row r="201" spans="1:29" s="27" customFormat="1" ht="60" x14ac:dyDescent="0.25">
      <c r="A201" s="5"/>
      <c r="B201" s="6" t="s">
        <v>204</v>
      </c>
      <c r="C201" s="6" t="s">
        <v>56</v>
      </c>
      <c r="D201" s="92" t="s">
        <v>205</v>
      </c>
      <c r="K201" s="88"/>
    </row>
    <row r="202" spans="1:29" s="27" customFormat="1" ht="15.75" x14ac:dyDescent="0.25">
      <c r="A202" s="224" t="s">
        <v>57</v>
      </c>
      <c r="B202" s="227">
        <f>O198</f>
        <v>5690.2</v>
      </c>
      <c r="C202" s="8">
        <v>1508</v>
      </c>
      <c r="D202" s="162" t="s">
        <v>220</v>
      </c>
      <c r="K202" s="88"/>
    </row>
    <row r="203" spans="1:29" s="27" customFormat="1" ht="15.75" x14ac:dyDescent="0.25">
      <c r="A203" s="225"/>
      <c r="B203" s="228"/>
      <c r="C203" s="8">
        <v>2789</v>
      </c>
      <c r="D203" s="162" t="s">
        <v>268</v>
      </c>
      <c r="K203" s="88"/>
    </row>
    <row r="204" spans="1:29" s="27" customFormat="1" ht="15.75" x14ac:dyDescent="0.25">
      <c r="A204" s="226"/>
      <c r="B204" s="229"/>
      <c r="C204" s="8">
        <v>1393</v>
      </c>
      <c r="D204" s="162" t="s">
        <v>266</v>
      </c>
      <c r="K204" s="88"/>
    </row>
    <row r="205" spans="1:29" s="27" customFormat="1" ht="15.75" x14ac:dyDescent="0.25">
      <c r="A205" s="7" t="s">
        <v>58</v>
      </c>
      <c r="B205" s="8">
        <f>SUM(P198:S198)</f>
        <v>36050.800000000003</v>
      </c>
      <c r="C205" s="8">
        <f>C202*4</f>
        <v>6032</v>
      </c>
      <c r="D205" s="162" t="s">
        <v>221</v>
      </c>
      <c r="K205" s="88"/>
    </row>
    <row r="206" spans="1:29" s="27" customFormat="1" ht="15.75" thickBot="1" x14ac:dyDescent="0.3">
      <c r="A206" s="9" t="s">
        <v>59</v>
      </c>
      <c r="B206" s="10">
        <f>SUM(T198:AC198)</f>
        <v>53381.999999999985</v>
      </c>
      <c r="C206" s="10">
        <f>C202*10</f>
        <v>15080</v>
      </c>
      <c r="D206" s="163" t="s">
        <v>222</v>
      </c>
    </row>
    <row r="207" spans="1:29" s="27" customFormat="1" x14ac:dyDescent="0.25">
      <c r="A207" s="11"/>
      <c r="B207" s="12"/>
      <c r="C207" s="12"/>
    </row>
    <row r="209" spans="2:2" ht="30" x14ac:dyDescent="0.25">
      <c r="B209" s="89" t="s">
        <v>16</v>
      </c>
    </row>
    <row r="210" spans="2:2" ht="75" x14ac:dyDescent="0.25">
      <c r="B210" s="90" t="s">
        <v>15</v>
      </c>
    </row>
    <row r="211" spans="2:2" ht="60" x14ac:dyDescent="0.25">
      <c r="B211" s="90" t="s">
        <v>19</v>
      </c>
    </row>
    <row r="212" spans="2:2" ht="45" x14ac:dyDescent="0.25">
      <c r="B212" s="90" t="s">
        <v>17</v>
      </c>
    </row>
    <row r="213" spans="2:2" ht="30" x14ac:dyDescent="0.25">
      <c r="B213" s="90" t="s">
        <v>18</v>
      </c>
    </row>
    <row r="215" spans="2:2" x14ac:dyDescent="0.25">
      <c r="B215" s="91" t="s">
        <v>186</v>
      </c>
    </row>
    <row r="216" spans="2:2" x14ac:dyDescent="0.25">
      <c r="B216" s="26" t="s">
        <v>24</v>
      </c>
    </row>
    <row r="217" spans="2:2" x14ac:dyDescent="0.25">
      <c r="B217" s="26" t="s">
        <v>25</v>
      </c>
    </row>
    <row r="218" spans="2:2" x14ac:dyDescent="0.25">
      <c r="B218" s="26" t="s">
        <v>26</v>
      </c>
    </row>
    <row r="219" spans="2:2" x14ac:dyDescent="0.25">
      <c r="B219" s="26" t="s">
        <v>27</v>
      </c>
    </row>
    <row r="220" spans="2:2" x14ac:dyDescent="0.25">
      <c r="B220" s="26" t="s">
        <v>28</v>
      </c>
    </row>
    <row r="221" spans="2:2" x14ac:dyDescent="0.25">
      <c r="B221" s="26" t="s">
        <v>29</v>
      </c>
    </row>
    <row r="223" spans="2:2" x14ac:dyDescent="0.25">
      <c r="B223" s="91" t="s">
        <v>187</v>
      </c>
    </row>
    <row r="224" spans="2:2" x14ac:dyDescent="0.25">
      <c r="B224" s="26" t="s">
        <v>21</v>
      </c>
    </row>
    <row r="225" spans="2:2" x14ac:dyDescent="0.25">
      <c r="B225" s="26" t="s">
        <v>22</v>
      </c>
    </row>
    <row r="226" spans="2:2" x14ac:dyDescent="0.25">
      <c r="B226" s="26" t="s">
        <v>23</v>
      </c>
    </row>
  </sheetData>
  <mergeCells count="50">
    <mergeCell ref="A202:A204"/>
    <mergeCell ref="B202:B204"/>
    <mergeCell ref="B9:D10"/>
    <mergeCell ref="E9:G9"/>
    <mergeCell ref="I9:I11"/>
    <mergeCell ref="E10:E11"/>
    <mergeCell ref="F10:F11"/>
    <mergeCell ref="K9:K11"/>
    <mergeCell ref="L9:M9"/>
    <mergeCell ref="H9:H11"/>
    <mergeCell ref="G10:G11"/>
    <mergeCell ref="J10:J11"/>
    <mergeCell ref="L10:L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U10:U11"/>
    <mergeCell ref="V10:V11"/>
    <mergeCell ref="W10:W11"/>
    <mergeCell ref="X10:X11"/>
    <mergeCell ref="Y10:Y11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225"/>
  <sheetViews>
    <sheetView topLeftCell="A193" zoomScale="60" zoomScaleNormal="60" workbookViewId="0">
      <selection activeCell="E200" sqref="E200"/>
    </sheetView>
  </sheetViews>
  <sheetFormatPr defaultRowHeight="15" x14ac:dyDescent="0.25"/>
  <cols>
    <col min="1" max="1" width="8.7109375" style="26" customWidth="1"/>
    <col min="2" max="2" width="29.85546875" style="26" customWidth="1"/>
    <col min="3" max="3" width="28.42578125" style="26" customWidth="1"/>
    <col min="4" max="4" width="33.42578125" style="26" customWidth="1"/>
    <col min="5" max="5" width="35.140625" style="26" customWidth="1"/>
    <col min="6" max="6" width="33" style="26" customWidth="1"/>
    <col min="7" max="7" width="33.42578125" style="26" customWidth="1"/>
    <col min="8" max="8" width="13.42578125" style="26" customWidth="1"/>
    <col min="9" max="9" width="15.28515625" style="26" customWidth="1"/>
    <col min="10" max="10" width="14" style="26" bestFit="1" customWidth="1"/>
    <col min="11" max="11" width="12.7109375" style="26" bestFit="1" customWidth="1"/>
    <col min="12" max="13" width="14" style="26" bestFit="1" customWidth="1"/>
    <col min="14" max="14" width="16.85546875" style="26" customWidth="1"/>
    <col min="15" max="15" width="12.140625" style="26" bestFit="1" customWidth="1"/>
    <col min="16" max="29" width="9.140625" style="26"/>
    <col min="30" max="30" width="12" style="26" customWidth="1"/>
    <col min="31" max="16384" width="9.140625" style="26"/>
  </cols>
  <sheetData>
    <row r="1" spans="1:29" x14ac:dyDescent="0.25">
      <c r="A1" s="197" t="s">
        <v>217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9"/>
    </row>
    <row r="2" spans="1:29" x14ac:dyDescent="0.25">
      <c r="A2" s="200" t="s">
        <v>46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2"/>
    </row>
    <row r="3" spans="1:29" x14ac:dyDescent="0.25">
      <c r="A3" s="190" t="s">
        <v>30</v>
      </c>
      <c r="B3" s="191"/>
      <c r="C3" s="191"/>
      <c r="D3" s="191"/>
      <c r="E3" s="191"/>
      <c r="F3" s="191"/>
      <c r="G3" s="191"/>
      <c r="H3" s="191"/>
      <c r="I3" s="191"/>
      <c r="J3" s="191"/>
      <c r="K3" s="203" t="s">
        <v>64</v>
      </c>
      <c r="L3" s="203"/>
      <c r="M3" s="203"/>
      <c r="N3" s="203"/>
      <c r="O3" s="203"/>
      <c r="P3" s="203"/>
      <c r="Q3" s="203"/>
      <c r="R3" s="203" t="s">
        <v>188</v>
      </c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4"/>
    </row>
    <row r="4" spans="1:29" x14ac:dyDescent="0.25">
      <c r="A4" s="190" t="s">
        <v>31</v>
      </c>
      <c r="B4" s="191"/>
      <c r="C4" s="191"/>
      <c r="D4" s="191"/>
      <c r="E4" s="191"/>
      <c r="F4" s="191"/>
      <c r="G4" s="191"/>
      <c r="H4" s="191"/>
      <c r="I4" s="191"/>
      <c r="J4" s="191"/>
      <c r="K4" s="212" t="s">
        <v>47</v>
      </c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4"/>
    </row>
    <row r="5" spans="1:29" x14ac:dyDescent="0.25">
      <c r="A5" s="190" t="s">
        <v>45</v>
      </c>
      <c r="B5" s="191"/>
      <c r="C5" s="191"/>
      <c r="D5" s="191"/>
      <c r="E5" s="191"/>
      <c r="F5" s="191"/>
      <c r="G5" s="191"/>
      <c r="H5" s="191"/>
      <c r="I5" s="191"/>
      <c r="J5" s="191"/>
      <c r="K5" s="203" t="s">
        <v>48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4"/>
    </row>
    <row r="6" spans="1:29" x14ac:dyDescent="0.25">
      <c r="A6" s="190" t="s">
        <v>32</v>
      </c>
      <c r="B6" s="191"/>
      <c r="C6" s="191"/>
      <c r="D6" s="191"/>
      <c r="E6" s="191"/>
      <c r="F6" s="191"/>
      <c r="G6" s="191"/>
      <c r="H6" s="191"/>
      <c r="I6" s="191"/>
      <c r="J6" s="191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4"/>
    </row>
    <row r="7" spans="1:29" x14ac:dyDescent="0.25">
      <c r="A7" s="190" t="s">
        <v>33</v>
      </c>
      <c r="B7" s="191"/>
      <c r="C7" s="191"/>
      <c r="D7" s="191"/>
      <c r="E7" s="191"/>
      <c r="F7" s="191"/>
      <c r="G7" s="191"/>
      <c r="H7" s="191"/>
      <c r="I7" s="191"/>
      <c r="J7" s="191"/>
      <c r="K7" s="203" t="s">
        <v>157</v>
      </c>
      <c r="L7" s="203"/>
      <c r="M7" s="203"/>
      <c r="N7" s="203"/>
      <c r="O7" s="203"/>
      <c r="P7" s="203"/>
      <c r="Q7" s="203"/>
      <c r="R7" s="238" t="s">
        <v>61</v>
      </c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40"/>
    </row>
    <row r="8" spans="1:29" x14ac:dyDescent="0.25">
      <c r="A8" s="190" t="s">
        <v>6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205"/>
    </row>
    <row r="9" spans="1:29" s="27" customFormat="1" ht="30" customHeight="1" x14ac:dyDescent="0.25">
      <c r="A9" s="194" t="s">
        <v>34</v>
      </c>
      <c r="B9" s="230" t="s">
        <v>51</v>
      </c>
      <c r="C9" s="231"/>
      <c r="D9" s="194"/>
      <c r="E9" s="234" t="s">
        <v>52</v>
      </c>
      <c r="F9" s="235"/>
      <c r="G9" s="236"/>
      <c r="H9" s="213" t="s">
        <v>35</v>
      </c>
      <c r="I9" s="213" t="s">
        <v>36</v>
      </c>
      <c r="J9" s="92" t="s">
        <v>37</v>
      </c>
      <c r="K9" s="213" t="s">
        <v>218</v>
      </c>
      <c r="L9" s="213" t="s">
        <v>38</v>
      </c>
      <c r="M9" s="213"/>
      <c r="N9" s="92" t="s">
        <v>39</v>
      </c>
      <c r="O9" s="213" t="s">
        <v>40</v>
      </c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4"/>
    </row>
    <row r="10" spans="1:29" s="27" customFormat="1" ht="30" customHeight="1" x14ac:dyDescent="0.25">
      <c r="A10" s="195"/>
      <c r="B10" s="232"/>
      <c r="C10" s="233"/>
      <c r="D10" s="195"/>
      <c r="E10" s="234" t="s">
        <v>53</v>
      </c>
      <c r="F10" s="234" t="s">
        <v>54</v>
      </c>
      <c r="G10" s="220" t="s">
        <v>55</v>
      </c>
      <c r="H10" s="213"/>
      <c r="I10" s="213"/>
      <c r="J10" s="222" t="s">
        <v>41</v>
      </c>
      <c r="K10" s="213"/>
      <c r="L10" s="215" t="s">
        <v>42</v>
      </c>
      <c r="M10" s="215" t="s">
        <v>43</v>
      </c>
      <c r="N10" s="208" t="s">
        <v>44</v>
      </c>
      <c r="O10" s="192">
        <v>1</v>
      </c>
      <c r="P10" s="210">
        <v>2</v>
      </c>
      <c r="Q10" s="210">
        <v>3</v>
      </c>
      <c r="R10" s="210">
        <v>4</v>
      </c>
      <c r="S10" s="210">
        <v>5</v>
      </c>
      <c r="T10" s="206">
        <v>6</v>
      </c>
      <c r="U10" s="206">
        <v>7</v>
      </c>
      <c r="V10" s="206">
        <v>8</v>
      </c>
      <c r="W10" s="206">
        <v>9</v>
      </c>
      <c r="X10" s="206">
        <v>10</v>
      </c>
      <c r="Y10" s="206">
        <v>11</v>
      </c>
      <c r="Z10" s="206">
        <v>12</v>
      </c>
      <c r="AA10" s="206">
        <v>13</v>
      </c>
      <c r="AB10" s="206">
        <v>14</v>
      </c>
      <c r="AC10" s="217">
        <v>15</v>
      </c>
    </row>
    <row r="11" spans="1:29" s="27" customFormat="1" ht="15.75" customHeight="1" thickBot="1" x14ac:dyDescent="0.3">
      <c r="A11" s="196"/>
      <c r="B11" s="134" t="s">
        <v>12</v>
      </c>
      <c r="C11" s="134" t="s">
        <v>20</v>
      </c>
      <c r="D11" s="134" t="s">
        <v>13</v>
      </c>
      <c r="E11" s="237"/>
      <c r="F11" s="237"/>
      <c r="G11" s="221"/>
      <c r="H11" s="219"/>
      <c r="I11" s="219"/>
      <c r="J11" s="223"/>
      <c r="K11" s="219"/>
      <c r="L11" s="216"/>
      <c r="M11" s="216"/>
      <c r="N11" s="209"/>
      <c r="O11" s="193"/>
      <c r="P11" s="211"/>
      <c r="Q11" s="211"/>
      <c r="R11" s="211"/>
      <c r="S11" s="211"/>
      <c r="T11" s="207"/>
      <c r="U11" s="207"/>
      <c r="V11" s="207"/>
      <c r="W11" s="207"/>
      <c r="X11" s="207"/>
      <c r="Y11" s="207"/>
      <c r="Z11" s="207"/>
      <c r="AA11" s="207"/>
      <c r="AB11" s="207"/>
      <c r="AC11" s="218"/>
    </row>
    <row r="12" spans="1:29" ht="75" x14ac:dyDescent="0.25">
      <c r="A12" s="166">
        <v>1</v>
      </c>
      <c r="B12" s="131"/>
      <c r="C12" s="132" t="s">
        <v>69</v>
      </c>
      <c r="D12" s="133" t="s">
        <v>158</v>
      </c>
      <c r="E12" s="60" t="s">
        <v>120</v>
      </c>
      <c r="F12" s="60" t="s">
        <v>121</v>
      </c>
      <c r="G12" s="60" t="s">
        <v>122</v>
      </c>
      <c r="H12" s="128"/>
      <c r="I12" s="130" t="s">
        <v>69</v>
      </c>
      <c r="J12" s="129">
        <f t="shared" ref="J12" si="0">SUM(O12:AC12)</f>
        <v>2909.2499999999995</v>
      </c>
      <c r="K12" s="128"/>
      <c r="L12" s="126">
        <v>44562</v>
      </c>
      <c r="M12" s="126">
        <v>50040</v>
      </c>
      <c r="N12" s="52"/>
      <c r="O12" s="180">
        <f t="shared" ref="O12:AC12" si="1">0.15*$C$201</f>
        <v>193.95</v>
      </c>
      <c r="P12" s="181">
        <f t="shared" si="1"/>
        <v>193.95</v>
      </c>
      <c r="Q12" s="181">
        <f t="shared" si="1"/>
        <v>193.95</v>
      </c>
      <c r="R12" s="181">
        <f t="shared" si="1"/>
        <v>193.95</v>
      </c>
      <c r="S12" s="181">
        <f t="shared" si="1"/>
        <v>193.95</v>
      </c>
      <c r="T12" s="182">
        <f t="shared" si="1"/>
        <v>193.95</v>
      </c>
      <c r="U12" s="182">
        <f t="shared" si="1"/>
        <v>193.95</v>
      </c>
      <c r="V12" s="182">
        <f t="shared" si="1"/>
        <v>193.95</v>
      </c>
      <c r="W12" s="182">
        <f t="shared" si="1"/>
        <v>193.95</v>
      </c>
      <c r="X12" s="182">
        <f t="shared" si="1"/>
        <v>193.95</v>
      </c>
      <c r="Y12" s="182">
        <f t="shared" si="1"/>
        <v>193.95</v>
      </c>
      <c r="Z12" s="182">
        <f t="shared" si="1"/>
        <v>193.95</v>
      </c>
      <c r="AA12" s="182">
        <f t="shared" si="1"/>
        <v>193.95</v>
      </c>
      <c r="AB12" s="182">
        <f t="shared" si="1"/>
        <v>193.95</v>
      </c>
      <c r="AC12" s="183">
        <f t="shared" si="1"/>
        <v>193.95</v>
      </c>
    </row>
    <row r="13" spans="1:29" x14ac:dyDescent="0.25">
      <c r="A13" s="108"/>
      <c r="B13" s="38" t="s">
        <v>4</v>
      </c>
      <c r="C13" s="39"/>
      <c r="D13" s="39"/>
      <c r="E13" s="39"/>
      <c r="F13" s="39"/>
      <c r="G13" s="39"/>
      <c r="H13" s="40"/>
      <c r="I13" s="114"/>
      <c r="J13" s="99"/>
      <c r="K13" s="41"/>
      <c r="L13" s="96"/>
      <c r="M13" s="97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116"/>
    </row>
    <row r="14" spans="1:29" ht="15" customHeight="1" x14ac:dyDescent="0.25">
      <c r="A14" s="98"/>
      <c r="B14" s="46" t="s">
        <v>1</v>
      </c>
      <c r="C14" s="41"/>
      <c r="D14" s="41"/>
      <c r="E14" s="41"/>
      <c r="F14" s="41"/>
      <c r="G14" s="41"/>
      <c r="H14" s="40"/>
      <c r="I14" s="99"/>
      <c r="J14" s="99"/>
      <c r="K14" s="47"/>
      <c r="L14" s="96"/>
      <c r="M14" s="9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117"/>
    </row>
    <row r="15" spans="1:29" ht="72.75" customHeight="1" x14ac:dyDescent="0.25">
      <c r="A15" s="28">
        <v>3</v>
      </c>
      <c r="B15" s="29"/>
      <c r="C15" s="49" t="s">
        <v>272</v>
      </c>
      <c r="D15" s="31" t="s">
        <v>273</v>
      </c>
      <c r="E15" s="31" t="s">
        <v>164</v>
      </c>
      <c r="F15" s="50" t="s">
        <v>163</v>
      </c>
      <c r="G15" s="50" t="s">
        <v>165</v>
      </c>
      <c r="H15" s="51"/>
      <c r="I15" s="100" t="s">
        <v>194</v>
      </c>
      <c r="J15" s="102">
        <f>SUM(O15:AC15)</f>
        <v>360</v>
      </c>
      <c r="K15" s="33"/>
      <c r="L15" s="95">
        <v>44562</v>
      </c>
      <c r="M15" s="94">
        <v>44926</v>
      </c>
      <c r="N15" s="52" t="s">
        <v>49</v>
      </c>
      <c r="O15" s="20">
        <v>360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5" x14ac:dyDescent="0.25">
      <c r="A16" s="28">
        <v>39</v>
      </c>
      <c r="B16" s="29"/>
      <c r="C16" s="122" t="s">
        <v>206</v>
      </c>
      <c r="D16" s="58" t="s">
        <v>208</v>
      </c>
      <c r="E16" s="32" t="s">
        <v>207</v>
      </c>
      <c r="F16" s="32" t="s">
        <v>129</v>
      </c>
      <c r="G16" s="32" t="s">
        <v>130</v>
      </c>
      <c r="H16" s="33"/>
      <c r="I16" s="100" t="s">
        <v>194</v>
      </c>
      <c r="J16" s="102">
        <f t="shared" ref="J16" si="2">SUM(O16:AC16)</f>
        <v>199</v>
      </c>
      <c r="K16" s="33"/>
      <c r="L16" s="94">
        <v>44927</v>
      </c>
      <c r="M16" s="94">
        <v>45291</v>
      </c>
      <c r="N16" s="52" t="s">
        <v>74</v>
      </c>
      <c r="O16" s="20"/>
      <c r="P16" s="2">
        <v>199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8">
        <v>40</v>
      </c>
      <c r="B17" s="29"/>
      <c r="C17" s="49" t="s">
        <v>68</v>
      </c>
      <c r="D17" s="36" t="s">
        <v>191</v>
      </c>
      <c r="E17" s="31" t="s">
        <v>164</v>
      </c>
      <c r="F17" s="50" t="s">
        <v>163</v>
      </c>
      <c r="G17" s="50" t="s">
        <v>165</v>
      </c>
      <c r="H17" s="51"/>
      <c r="I17" s="100" t="s">
        <v>194</v>
      </c>
      <c r="J17" s="102">
        <f>SUM(O17:AC17)</f>
        <v>209</v>
      </c>
      <c r="K17" s="33"/>
      <c r="L17" s="95">
        <v>44927</v>
      </c>
      <c r="M17" s="94">
        <v>45291</v>
      </c>
      <c r="N17" s="52" t="s">
        <v>74</v>
      </c>
      <c r="O17" s="20"/>
      <c r="P17" s="2">
        <v>209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8">
        <v>41</v>
      </c>
      <c r="B18" s="29"/>
      <c r="C18" s="49" t="s">
        <v>67</v>
      </c>
      <c r="D18" s="160" t="s">
        <v>192</v>
      </c>
      <c r="E18" s="31" t="s">
        <v>164</v>
      </c>
      <c r="F18" s="50" t="s">
        <v>163</v>
      </c>
      <c r="G18" s="50" t="s">
        <v>165</v>
      </c>
      <c r="H18" s="51"/>
      <c r="I18" s="100" t="s">
        <v>194</v>
      </c>
      <c r="J18" s="102">
        <f>SUM(O18:AC18)</f>
        <v>79</v>
      </c>
      <c r="K18" s="33"/>
      <c r="L18" s="95">
        <v>44927</v>
      </c>
      <c r="M18" s="94">
        <v>45291</v>
      </c>
      <c r="N18" s="52" t="s">
        <v>74</v>
      </c>
      <c r="O18" s="20"/>
      <c r="P18" s="2">
        <v>79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8">
        <v>42</v>
      </c>
      <c r="B19" s="29"/>
      <c r="C19" s="49" t="s">
        <v>69</v>
      </c>
      <c r="D19" s="53" t="s">
        <v>197</v>
      </c>
      <c r="E19" s="31" t="s">
        <v>164</v>
      </c>
      <c r="F19" s="50" t="s">
        <v>163</v>
      </c>
      <c r="G19" s="50" t="s">
        <v>165</v>
      </c>
      <c r="H19" s="51"/>
      <c r="I19" s="100" t="s">
        <v>194</v>
      </c>
      <c r="J19" s="102">
        <f>SUM(O19:AC19)</f>
        <v>63</v>
      </c>
      <c r="K19" s="33"/>
      <c r="L19" s="95">
        <v>44927</v>
      </c>
      <c r="M19" s="94">
        <v>45291</v>
      </c>
      <c r="N19" s="52" t="s">
        <v>74</v>
      </c>
      <c r="O19" s="20"/>
      <c r="P19" s="2">
        <v>63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x14ac:dyDescent="0.25">
      <c r="A20" s="98"/>
      <c r="B20" s="47" t="s">
        <v>14</v>
      </c>
      <c r="C20" s="41"/>
      <c r="D20" s="41"/>
      <c r="E20" s="41"/>
      <c r="F20" s="41"/>
      <c r="G20" s="41"/>
      <c r="H20" s="47"/>
      <c r="I20" s="99"/>
      <c r="J20" s="110"/>
      <c r="K20" s="47"/>
      <c r="L20" s="97"/>
      <c r="M20" s="9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117"/>
    </row>
    <row r="21" spans="1:29" x14ac:dyDescent="0.25">
      <c r="A21" s="98"/>
      <c r="B21" s="46" t="s">
        <v>1</v>
      </c>
      <c r="C21" s="41"/>
      <c r="D21" s="41"/>
      <c r="E21" s="41"/>
      <c r="F21" s="41"/>
      <c r="G21" s="41"/>
      <c r="H21" s="47"/>
      <c r="I21" s="99"/>
      <c r="J21" s="110"/>
      <c r="K21" s="47"/>
      <c r="L21" s="97"/>
      <c r="M21" s="9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117"/>
    </row>
    <row r="22" spans="1:29" x14ac:dyDescent="0.25">
      <c r="A22" s="98"/>
      <c r="B22" s="47" t="s">
        <v>5</v>
      </c>
      <c r="C22" s="41"/>
      <c r="D22" s="41"/>
      <c r="E22" s="41"/>
      <c r="F22" s="41"/>
      <c r="G22" s="41"/>
      <c r="H22" s="47"/>
      <c r="I22" s="99"/>
      <c r="J22" s="110"/>
      <c r="K22" s="47"/>
      <c r="L22" s="97"/>
      <c r="M22" s="9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117"/>
    </row>
    <row r="23" spans="1:29" x14ac:dyDescent="0.25">
      <c r="A23" s="98"/>
      <c r="B23" s="46" t="s">
        <v>1</v>
      </c>
      <c r="C23" s="41"/>
      <c r="D23" s="41"/>
      <c r="E23" s="41"/>
      <c r="F23" s="41"/>
      <c r="G23" s="41"/>
      <c r="H23" s="47"/>
      <c r="I23" s="99"/>
      <c r="J23" s="110"/>
      <c r="K23" s="47"/>
      <c r="L23" s="97"/>
      <c r="M23" s="9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117"/>
    </row>
    <row r="24" spans="1:29" ht="75" x14ac:dyDescent="0.25">
      <c r="A24" s="28">
        <v>53</v>
      </c>
      <c r="B24" s="29"/>
      <c r="C24" s="122" t="s">
        <v>209</v>
      </c>
      <c r="D24" s="58" t="s">
        <v>210</v>
      </c>
      <c r="E24" s="32" t="s">
        <v>155</v>
      </c>
      <c r="F24" s="32" t="s">
        <v>129</v>
      </c>
      <c r="G24" s="32" t="s">
        <v>130</v>
      </c>
      <c r="H24" s="33"/>
      <c r="I24" s="100" t="s">
        <v>194</v>
      </c>
      <c r="J24" s="102">
        <f t="shared" ref="J24:J38" si="3">SUM(O24:AC24)</f>
        <v>498</v>
      </c>
      <c r="K24" s="33"/>
      <c r="L24" s="94">
        <v>44927</v>
      </c>
      <c r="M24" s="94">
        <v>45291</v>
      </c>
      <c r="N24" s="52" t="s">
        <v>74</v>
      </c>
      <c r="O24" s="20"/>
      <c r="P24" s="2">
        <v>498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66">
        <v>54</v>
      </c>
      <c r="B25" s="29"/>
      <c r="C25" s="122" t="s">
        <v>225</v>
      </c>
      <c r="D25" s="122" t="s">
        <v>210</v>
      </c>
      <c r="E25" s="32" t="s">
        <v>155</v>
      </c>
      <c r="F25" s="32" t="s">
        <v>129</v>
      </c>
      <c r="G25" s="32" t="s">
        <v>130</v>
      </c>
      <c r="H25" s="33"/>
      <c r="I25" s="100" t="s">
        <v>194</v>
      </c>
      <c r="J25" s="102">
        <f t="shared" si="3"/>
        <v>498</v>
      </c>
      <c r="K25" s="33"/>
      <c r="L25" s="94">
        <v>44927</v>
      </c>
      <c r="M25" s="94">
        <v>45291</v>
      </c>
      <c r="N25" s="52" t="s">
        <v>74</v>
      </c>
      <c r="O25" s="20"/>
      <c r="P25" s="2">
        <v>498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8">
        <v>55</v>
      </c>
      <c r="B26" s="29"/>
      <c r="C26" s="58" t="s">
        <v>103</v>
      </c>
      <c r="D26" s="58" t="s">
        <v>71</v>
      </c>
      <c r="E26" s="32" t="s">
        <v>155</v>
      </c>
      <c r="F26" s="32" t="s">
        <v>129</v>
      </c>
      <c r="G26" s="32" t="s">
        <v>130</v>
      </c>
      <c r="H26" s="33"/>
      <c r="I26" s="100" t="s">
        <v>194</v>
      </c>
      <c r="J26" s="102">
        <f t="shared" si="3"/>
        <v>232</v>
      </c>
      <c r="K26" s="33"/>
      <c r="L26" s="94">
        <v>44927</v>
      </c>
      <c r="M26" s="94">
        <v>45291</v>
      </c>
      <c r="N26" s="52" t="s">
        <v>74</v>
      </c>
      <c r="O26" s="1"/>
      <c r="P26" s="2">
        <v>232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8">
        <v>56</v>
      </c>
      <c r="B27" s="29"/>
      <c r="C27" s="58" t="s">
        <v>67</v>
      </c>
      <c r="D27" s="58" t="s">
        <v>159</v>
      </c>
      <c r="E27" s="32" t="s">
        <v>155</v>
      </c>
      <c r="F27" s="32" t="s">
        <v>129</v>
      </c>
      <c r="G27" s="32" t="s">
        <v>128</v>
      </c>
      <c r="H27" s="33"/>
      <c r="I27" s="100" t="s">
        <v>194</v>
      </c>
      <c r="J27" s="102">
        <f t="shared" ref="J27:J36" si="4">SUM(O27:AC27)</f>
        <v>248</v>
      </c>
      <c r="K27" s="34"/>
      <c r="L27" s="94">
        <v>44927</v>
      </c>
      <c r="M27" s="94">
        <v>46387</v>
      </c>
      <c r="N27" s="52" t="s">
        <v>74</v>
      </c>
      <c r="O27" s="1"/>
      <c r="P27" s="2">
        <v>62</v>
      </c>
      <c r="Q27" s="2">
        <v>62</v>
      </c>
      <c r="R27" s="2">
        <v>62</v>
      </c>
      <c r="S27" s="2">
        <v>62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8">
        <v>57</v>
      </c>
      <c r="B28" s="29"/>
      <c r="C28" s="58" t="s">
        <v>67</v>
      </c>
      <c r="D28" s="58" t="s">
        <v>161</v>
      </c>
      <c r="E28" s="32" t="s">
        <v>155</v>
      </c>
      <c r="F28" s="32" t="s">
        <v>129</v>
      </c>
      <c r="G28" s="32" t="s">
        <v>128</v>
      </c>
      <c r="H28" s="33"/>
      <c r="I28" s="100" t="s">
        <v>194</v>
      </c>
      <c r="J28" s="102">
        <f t="shared" si="4"/>
        <v>248</v>
      </c>
      <c r="K28" s="34"/>
      <c r="L28" s="94">
        <v>44927</v>
      </c>
      <c r="M28" s="94">
        <v>46387</v>
      </c>
      <c r="N28" s="52" t="s">
        <v>74</v>
      </c>
      <c r="O28" s="1"/>
      <c r="P28" s="2">
        <v>62</v>
      </c>
      <c r="Q28" s="2">
        <v>62</v>
      </c>
      <c r="R28" s="2">
        <v>62</v>
      </c>
      <c r="S28" s="2">
        <v>62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8">
        <v>58</v>
      </c>
      <c r="B29" s="29"/>
      <c r="C29" s="58" t="s">
        <v>68</v>
      </c>
      <c r="D29" s="58" t="s">
        <v>159</v>
      </c>
      <c r="E29" s="32" t="s">
        <v>155</v>
      </c>
      <c r="F29" s="32" t="s">
        <v>129</v>
      </c>
      <c r="G29" s="32" t="s">
        <v>128</v>
      </c>
      <c r="H29" s="33"/>
      <c r="I29" s="100" t="s">
        <v>194</v>
      </c>
      <c r="J29" s="102">
        <f t="shared" si="4"/>
        <v>228</v>
      </c>
      <c r="K29" s="34"/>
      <c r="L29" s="95">
        <v>44927</v>
      </c>
      <c r="M29" s="94">
        <v>46387</v>
      </c>
      <c r="N29" s="52" t="s">
        <v>74</v>
      </c>
      <c r="O29" s="1"/>
      <c r="P29" s="2">
        <v>57</v>
      </c>
      <c r="Q29" s="2">
        <v>57</v>
      </c>
      <c r="R29" s="2">
        <v>57</v>
      </c>
      <c r="S29" s="2">
        <v>57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8">
        <v>59</v>
      </c>
      <c r="B30" s="29"/>
      <c r="C30" s="58" t="s">
        <v>68</v>
      </c>
      <c r="D30" s="58" t="s">
        <v>161</v>
      </c>
      <c r="E30" s="32" t="s">
        <v>155</v>
      </c>
      <c r="F30" s="32" t="s">
        <v>129</v>
      </c>
      <c r="G30" s="32" t="s">
        <v>128</v>
      </c>
      <c r="H30" s="33"/>
      <c r="I30" s="100" t="s">
        <v>194</v>
      </c>
      <c r="J30" s="102">
        <f t="shared" si="4"/>
        <v>228</v>
      </c>
      <c r="K30" s="34"/>
      <c r="L30" s="95">
        <v>44927</v>
      </c>
      <c r="M30" s="94">
        <v>46387</v>
      </c>
      <c r="N30" s="52" t="s">
        <v>74</v>
      </c>
      <c r="O30" s="1"/>
      <c r="P30" s="2">
        <v>57</v>
      </c>
      <c r="Q30" s="2">
        <v>57</v>
      </c>
      <c r="R30" s="2">
        <v>57</v>
      </c>
      <c r="S30" s="2">
        <v>57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8">
        <v>60</v>
      </c>
      <c r="B31" s="29"/>
      <c r="C31" s="58" t="s">
        <v>69</v>
      </c>
      <c r="D31" s="58" t="s">
        <v>159</v>
      </c>
      <c r="E31" s="32" t="s">
        <v>155</v>
      </c>
      <c r="F31" s="32" t="s">
        <v>129</v>
      </c>
      <c r="G31" s="32" t="s">
        <v>128</v>
      </c>
      <c r="H31" s="33"/>
      <c r="I31" s="100" t="s">
        <v>194</v>
      </c>
      <c r="J31" s="102">
        <f t="shared" si="4"/>
        <v>488</v>
      </c>
      <c r="K31" s="34"/>
      <c r="L31" s="94">
        <v>44927</v>
      </c>
      <c r="M31" s="94">
        <v>46387</v>
      </c>
      <c r="N31" s="52" t="s">
        <v>74</v>
      </c>
      <c r="O31" s="1"/>
      <c r="P31" s="2">
        <v>122</v>
      </c>
      <c r="Q31" s="2">
        <v>122</v>
      </c>
      <c r="R31" s="2">
        <v>122</v>
      </c>
      <c r="S31" s="2">
        <v>122</v>
      </c>
      <c r="T31" s="3"/>
      <c r="U31" s="3"/>
      <c r="V31" s="3"/>
      <c r="W31" s="3"/>
      <c r="X31" s="3"/>
      <c r="Y31" s="3"/>
      <c r="Z31" s="3"/>
      <c r="AA31" s="3"/>
      <c r="AB31" s="3"/>
      <c r="AC31" s="22"/>
    </row>
    <row r="32" spans="1:29" ht="75" x14ac:dyDescent="0.25">
      <c r="A32" s="28">
        <v>61</v>
      </c>
      <c r="B32" s="29"/>
      <c r="C32" s="58" t="s">
        <v>69</v>
      </c>
      <c r="D32" s="58" t="s">
        <v>161</v>
      </c>
      <c r="E32" s="32" t="s">
        <v>155</v>
      </c>
      <c r="F32" s="32" t="s">
        <v>129</v>
      </c>
      <c r="G32" s="32" t="s">
        <v>128</v>
      </c>
      <c r="H32" s="33"/>
      <c r="I32" s="100" t="s">
        <v>194</v>
      </c>
      <c r="J32" s="102">
        <f t="shared" si="4"/>
        <v>488</v>
      </c>
      <c r="K32" s="34"/>
      <c r="L32" s="94">
        <v>44927</v>
      </c>
      <c r="M32" s="94">
        <v>46387</v>
      </c>
      <c r="N32" s="52" t="s">
        <v>74</v>
      </c>
      <c r="O32" s="1"/>
      <c r="P32" s="2">
        <v>122</v>
      </c>
      <c r="Q32" s="2">
        <v>122</v>
      </c>
      <c r="R32" s="2">
        <v>122</v>
      </c>
      <c r="S32" s="2">
        <v>122</v>
      </c>
      <c r="T32" s="3"/>
      <c r="U32" s="3"/>
      <c r="V32" s="3"/>
      <c r="W32" s="3"/>
      <c r="X32" s="3"/>
      <c r="Y32" s="3"/>
      <c r="Z32" s="3"/>
      <c r="AA32" s="3"/>
      <c r="AB32" s="3"/>
      <c r="AC32" s="22"/>
    </row>
    <row r="33" spans="1:29" ht="75" x14ac:dyDescent="0.25">
      <c r="A33" s="28">
        <v>62</v>
      </c>
      <c r="B33" s="29"/>
      <c r="C33" s="58" t="s">
        <v>66</v>
      </c>
      <c r="D33" s="58" t="s">
        <v>159</v>
      </c>
      <c r="E33" s="32" t="s">
        <v>155</v>
      </c>
      <c r="F33" s="32" t="s">
        <v>129</v>
      </c>
      <c r="G33" s="32" t="s">
        <v>128</v>
      </c>
      <c r="H33" s="33"/>
      <c r="I33" s="100" t="s">
        <v>194</v>
      </c>
      <c r="J33" s="102">
        <f t="shared" si="4"/>
        <v>1104</v>
      </c>
      <c r="K33" s="34"/>
      <c r="L33" s="94">
        <v>44927</v>
      </c>
      <c r="M33" s="94">
        <v>46387</v>
      </c>
      <c r="N33" s="52" t="s">
        <v>74</v>
      </c>
      <c r="O33" s="1"/>
      <c r="P33" s="2">
        <v>276</v>
      </c>
      <c r="Q33" s="2">
        <v>276</v>
      </c>
      <c r="R33" s="2">
        <v>276</v>
      </c>
      <c r="S33" s="2">
        <v>276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8">
        <v>63</v>
      </c>
      <c r="B34" s="29"/>
      <c r="C34" s="58" t="s">
        <v>66</v>
      </c>
      <c r="D34" s="58" t="s">
        <v>161</v>
      </c>
      <c r="E34" s="32" t="s">
        <v>155</v>
      </c>
      <c r="F34" s="32" t="s">
        <v>129</v>
      </c>
      <c r="G34" s="32" t="s">
        <v>128</v>
      </c>
      <c r="H34" s="33"/>
      <c r="I34" s="100" t="s">
        <v>194</v>
      </c>
      <c r="J34" s="102">
        <f t="shared" si="4"/>
        <v>1104</v>
      </c>
      <c r="K34" s="34"/>
      <c r="L34" s="94">
        <v>44927</v>
      </c>
      <c r="M34" s="94">
        <v>46387</v>
      </c>
      <c r="N34" s="52" t="s">
        <v>74</v>
      </c>
      <c r="O34" s="1"/>
      <c r="P34" s="2">
        <v>276</v>
      </c>
      <c r="Q34" s="2">
        <v>276</v>
      </c>
      <c r="R34" s="2">
        <v>276</v>
      </c>
      <c r="S34" s="2">
        <v>276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8">
        <v>64</v>
      </c>
      <c r="B35" s="29"/>
      <c r="C35" s="58" t="s">
        <v>70</v>
      </c>
      <c r="D35" s="58" t="s">
        <v>159</v>
      </c>
      <c r="E35" s="32" t="s">
        <v>155</v>
      </c>
      <c r="F35" s="32" t="s">
        <v>129</v>
      </c>
      <c r="G35" s="32" t="s">
        <v>128</v>
      </c>
      <c r="H35" s="33"/>
      <c r="I35" s="100" t="s">
        <v>194</v>
      </c>
      <c r="J35" s="102">
        <f t="shared" si="4"/>
        <v>280</v>
      </c>
      <c r="K35" s="34"/>
      <c r="L35" s="94">
        <v>44927</v>
      </c>
      <c r="M35" s="94">
        <v>46387</v>
      </c>
      <c r="N35" s="52" t="s">
        <v>74</v>
      </c>
      <c r="O35" s="1"/>
      <c r="P35" s="2">
        <v>70</v>
      </c>
      <c r="Q35" s="2">
        <v>70</v>
      </c>
      <c r="R35" s="2">
        <v>70</v>
      </c>
      <c r="S35" s="2">
        <v>70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8">
        <v>65</v>
      </c>
      <c r="B36" s="29"/>
      <c r="C36" s="58" t="s">
        <v>70</v>
      </c>
      <c r="D36" s="58" t="s">
        <v>161</v>
      </c>
      <c r="E36" s="32" t="s">
        <v>155</v>
      </c>
      <c r="F36" s="32" t="s">
        <v>129</v>
      </c>
      <c r="G36" s="32" t="s">
        <v>128</v>
      </c>
      <c r="H36" s="33"/>
      <c r="I36" s="100" t="s">
        <v>194</v>
      </c>
      <c r="J36" s="102">
        <f t="shared" si="4"/>
        <v>280</v>
      </c>
      <c r="K36" s="34"/>
      <c r="L36" s="94">
        <v>44927</v>
      </c>
      <c r="M36" s="94">
        <v>46387</v>
      </c>
      <c r="N36" s="52" t="s">
        <v>74</v>
      </c>
      <c r="O36" s="1"/>
      <c r="P36" s="2">
        <v>70</v>
      </c>
      <c r="Q36" s="2">
        <v>70</v>
      </c>
      <c r="R36" s="2">
        <v>70</v>
      </c>
      <c r="S36" s="2">
        <v>70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28">
        <v>100</v>
      </c>
      <c r="B37" s="29"/>
      <c r="C37" s="58" t="s">
        <v>103</v>
      </c>
      <c r="D37" s="58" t="s">
        <v>184</v>
      </c>
      <c r="E37" s="32" t="s">
        <v>125</v>
      </c>
      <c r="F37" s="32" t="s">
        <v>126</v>
      </c>
      <c r="G37" s="32" t="s">
        <v>127</v>
      </c>
      <c r="H37" s="33"/>
      <c r="I37" s="100" t="s">
        <v>194</v>
      </c>
      <c r="J37" s="102">
        <f t="shared" si="3"/>
        <v>83</v>
      </c>
      <c r="K37" s="33"/>
      <c r="L37" s="94">
        <v>45292</v>
      </c>
      <c r="M37" s="94">
        <v>45657</v>
      </c>
      <c r="N37" s="35" t="s">
        <v>74</v>
      </c>
      <c r="O37" s="1"/>
      <c r="P37" s="2"/>
      <c r="Q37" s="2">
        <v>83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75" x14ac:dyDescent="0.25">
      <c r="A38" s="28">
        <v>139</v>
      </c>
      <c r="B38" s="29"/>
      <c r="C38" s="58" t="s">
        <v>95</v>
      </c>
      <c r="D38" s="58" t="s">
        <v>184</v>
      </c>
      <c r="E38" s="32" t="s">
        <v>125</v>
      </c>
      <c r="F38" s="32" t="s">
        <v>126</v>
      </c>
      <c r="G38" s="32" t="s">
        <v>127</v>
      </c>
      <c r="H38" s="33"/>
      <c r="I38" s="100" t="s">
        <v>194</v>
      </c>
      <c r="J38" s="102">
        <f t="shared" si="3"/>
        <v>83</v>
      </c>
      <c r="K38" s="33"/>
      <c r="L38" s="94">
        <v>46023</v>
      </c>
      <c r="M38" s="94">
        <v>46387</v>
      </c>
      <c r="N38" s="52" t="s">
        <v>74</v>
      </c>
      <c r="O38" s="1"/>
      <c r="P38" s="2"/>
      <c r="Q38" s="2"/>
      <c r="R38" s="2"/>
      <c r="S38" s="2">
        <v>83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28">
        <v>159</v>
      </c>
      <c r="B39" s="29"/>
      <c r="C39" s="58" t="s">
        <v>67</v>
      </c>
      <c r="D39" s="58" t="s">
        <v>159</v>
      </c>
      <c r="E39" s="32" t="s">
        <v>155</v>
      </c>
      <c r="F39" s="32" t="s">
        <v>129</v>
      </c>
      <c r="G39" s="32" t="s">
        <v>128</v>
      </c>
      <c r="H39" s="33"/>
      <c r="I39" s="100" t="s">
        <v>194</v>
      </c>
      <c r="J39" s="102">
        <f t="shared" ref="J39:J42" si="5">SUM(O39:AC39)</f>
        <v>530</v>
      </c>
      <c r="K39" s="34"/>
      <c r="L39" s="94">
        <v>46388</v>
      </c>
      <c r="M39" s="94">
        <v>50040</v>
      </c>
      <c r="N39" s="35" t="s">
        <v>50</v>
      </c>
      <c r="O39" s="1"/>
      <c r="P39" s="2"/>
      <c r="Q39" s="2"/>
      <c r="R39" s="2"/>
      <c r="S39" s="2"/>
      <c r="T39" s="3">
        <v>53</v>
      </c>
      <c r="U39" s="3">
        <v>53</v>
      </c>
      <c r="V39" s="3">
        <v>53</v>
      </c>
      <c r="W39" s="3">
        <v>53</v>
      </c>
      <c r="X39" s="3">
        <v>53</v>
      </c>
      <c r="Y39" s="3">
        <v>53</v>
      </c>
      <c r="Z39" s="3">
        <v>53</v>
      </c>
      <c r="AA39" s="3">
        <v>53</v>
      </c>
      <c r="AB39" s="3">
        <v>53</v>
      </c>
      <c r="AC39" s="4">
        <v>53</v>
      </c>
    </row>
    <row r="40" spans="1:29" ht="65.25" customHeight="1" x14ac:dyDescent="0.25">
      <c r="A40" s="28">
        <v>160</v>
      </c>
      <c r="B40" s="29"/>
      <c r="C40" s="58" t="s">
        <v>67</v>
      </c>
      <c r="D40" s="58" t="s">
        <v>161</v>
      </c>
      <c r="E40" s="32" t="s">
        <v>155</v>
      </c>
      <c r="F40" s="32" t="s">
        <v>129</v>
      </c>
      <c r="G40" s="32" t="s">
        <v>128</v>
      </c>
      <c r="H40" s="33"/>
      <c r="I40" s="100" t="s">
        <v>194</v>
      </c>
      <c r="J40" s="102">
        <f t="shared" si="5"/>
        <v>530</v>
      </c>
      <c r="K40" s="34"/>
      <c r="L40" s="94">
        <v>46388</v>
      </c>
      <c r="M40" s="94">
        <v>50040</v>
      </c>
      <c r="N40" s="35" t="s">
        <v>50</v>
      </c>
      <c r="O40" s="1"/>
      <c r="P40" s="2"/>
      <c r="Q40" s="2"/>
      <c r="R40" s="2"/>
      <c r="S40" s="2"/>
      <c r="T40" s="3">
        <v>53</v>
      </c>
      <c r="U40" s="3">
        <v>53</v>
      </c>
      <c r="V40" s="3">
        <v>53</v>
      </c>
      <c r="W40" s="3">
        <v>53</v>
      </c>
      <c r="X40" s="3">
        <v>53</v>
      </c>
      <c r="Y40" s="3">
        <v>53</v>
      </c>
      <c r="Z40" s="3">
        <v>53</v>
      </c>
      <c r="AA40" s="3">
        <v>53</v>
      </c>
      <c r="AB40" s="3">
        <v>53</v>
      </c>
      <c r="AC40" s="4">
        <v>53</v>
      </c>
    </row>
    <row r="41" spans="1:29" ht="75" x14ac:dyDescent="0.25">
      <c r="A41" s="28">
        <v>161</v>
      </c>
      <c r="B41" s="29"/>
      <c r="C41" s="58" t="s">
        <v>68</v>
      </c>
      <c r="D41" s="58" t="s">
        <v>159</v>
      </c>
      <c r="E41" s="32" t="s">
        <v>155</v>
      </c>
      <c r="F41" s="32" t="s">
        <v>129</v>
      </c>
      <c r="G41" s="32" t="s">
        <v>128</v>
      </c>
      <c r="H41" s="33"/>
      <c r="I41" s="100" t="s">
        <v>194</v>
      </c>
      <c r="J41" s="102">
        <f t="shared" si="5"/>
        <v>1200</v>
      </c>
      <c r="K41" s="34"/>
      <c r="L41" s="94">
        <v>46388</v>
      </c>
      <c r="M41" s="94">
        <v>50040</v>
      </c>
      <c r="N41" s="35" t="s">
        <v>50</v>
      </c>
      <c r="O41" s="1"/>
      <c r="P41" s="2"/>
      <c r="Q41" s="2"/>
      <c r="R41" s="2"/>
      <c r="S41" s="2"/>
      <c r="T41" s="3">
        <v>120</v>
      </c>
      <c r="U41" s="3">
        <v>120</v>
      </c>
      <c r="V41" s="3">
        <v>120</v>
      </c>
      <c r="W41" s="3">
        <v>120</v>
      </c>
      <c r="X41" s="3">
        <v>120</v>
      </c>
      <c r="Y41" s="3">
        <v>120</v>
      </c>
      <c r="Z41" s="3">
        <v>120</v>
      </c>
      <c r="AA41" s="3">
        <v>120</v>
      </c>
      <c r="AB41" s="3">
        <v>120</v>
      </c>
      <c r="AC41" s="4">
        <v>120</v>
      </c>
    </row>
    <row r="42" spans="1:29" ht="75" x14ac:dyDescent="0.25">
      <c r="A42" s="28">
        <v>162</v>
      </c>
      <c r="B42" s="29"/>
      <c r="C42" s="58" t="s">
        <v>68</v>
      </c>
      <c r="D42" s="58" t="s">
        <v>161</v>
      </c>
      <c r="E42" s="32" t="s">
        <v>155</v>
      </c>
      <c r="F42" s="32" t="s">
        <v>129</v>
      </c>
      <c r="G42" s="32" t="s">
        <v>128</v>
      </c>
      <c r="H42" s="33"/>
      <c r="I42" s="100" t="s">
        <v>194</v>
      </c>
      <c r="J42" s="102">
        <f t="shared" si="5"/>
        <v>1200</v>
      </c>
      <c r="K42" s="34"/>
      <c r="L42" s="94">
        <v>46388</v>
      </c>
      <c r="M42" s="94">
        <v>50040</v>
      </c>
      <c r="N42" s="35" t="s">
        <v>50</v>
      </c>
      <c r="O42" s="1"/>
      <c r="P42" s="2"/>
      <c r="Q42" s="2"/>
      <c r="R42" s="2"/>
      <c r="S42" s="2"/>
      <c r="T42" s="3">
        <v>120</v>
      </c>
      <c r="U42" s="3">
        <v>120</v>
      </c>
      <c r="V42" s="3">
        <v>120</v>
      </c>
      <c r="W42" s="3">
        <v>120</v>
      </c>
      <c r="X42" s="3">
        <v>120</v>
      </c>
      <c r="Y42" s="3">
        <v>120</v>
      </c>
      <c r="Z42" s="3">
        <v>120</v>
      </c>
      <c r="AA42" s="3">
        <v>120</v>
      </c>
      <c r="AB42" s="3">
        <v>120</v>
      </c>
      <c r="AC42" s="4">
        <v>120</v>
      </c>
    </row>
    <row r="43" spans="1:29" ht="75" x14ac:dyDescent="0.25">
      <c r="A43" s="28">
        <v>163</v>
      </c>
      <c r="B43" s="29"/>
      <c r="C43" s="58" t="s">
        <v>69</v>
      </c>
      <c r="D43" s="58" t="s">
        <v>159</v>
      </c>
      <c r="E43" s="32" t="s">
        <v>155</v>
      </c>
      <c r="F43" s="32" t="s">
        <v>129</v>
      </c>
      <c r="G43" s="32" t="s">
        <v>128</v>
      </c>
      <c r="H43" s="33"/>
      <c r="I43" s="100" t="s">
        <v>194</v>
      </c>
      <c r="J43" s="102">
        <f t="shared" ref="J43" si="6">SUM(O43:AC43)</f>
        <v>1060</v>
      </c>
      <c r="K43" s="34"/>
      <c r="L43" s="94">
        <v>46388</v>
      </c>
      <c r="M43" s="94">
        <v>50040</v>
      </c>
      <c r="N43" s="35" t="s">
        <v>50</v>
      </c>
      <c r="O43" s="1"/>
      <c r="P43" s="2"/>
      <c r="Q43" s="2"/>
      <c r="R43" s="2"/>
      <c r="S43" s="2"/>
      <c r="T43" s="3">
        <v>106</v>
      </c>
      <c r="U43" s="3">
        <v>106</v>
      </c>
      <c r="V43" s="3">
        <v>106</v>
      </c>
      <c r="W43" s="3">
        <v>106</v>
      </c>
      <c r="X43" s="3">
        <v>106</v>
      </c>
      <c r="Y43" s="3">
        <v>106</v>
      </c>
      <c r="Z43" s="3">
        <v>106</v>
      </c>
      <c r="AA43" s="3">
        <v>106</v>
      </c>
      <c r="AB43" s="3">
        <v>106</v>
      </c>
      <c r="AC43" s="4">
        <v>106</v>
      </c>
    </row>
    <row r="44" spans="1:29" ht="75" x14ac:dyDescent="0.25">
      <c r="A44" s="28">
        <v>164</v>
      </c>
      <c r="B44" s="29"/>
      <c r="C44" s="58" t="s">
        <v>69</v>
      </c>
      <c r="D44" s="58" t="s">
        <v>161</v>
      </c>
      <c r="E44" s="32" t="s">
        <v>155</v>
      </c>
      <c r="F44" s="32" t="s">
        <v>129</v>
      </c>
      <c r="G44" s="32" t="s">
        <v>128</v>
      </c>
      <c r="H44" s="33"/>
      <c r="I44" s="100" t="s">
        <v>194</v>
      </c>
      <c r="J44" s="102">
        <f t="shared" ref="J44:J46" si="7">SUM(O44:AC44)</f>
        <v>1060</v>
      </c>
      <c r="K44" s="34"/>
      <c r="L44" s="94">
        <v>46388</v>
      </c>
      <c r="M44" s="94">
        <v>50040</v>
      </c>
      <c r="N44" s="35" t="s">
        <v>50</v>
      </c>
      <c r="O44" s="1"/>
      <c r="P44" s="2"/>
      <c r="Q44" s="2"/>
      <c r="R44" s="2"/>
      <c r="S44" s="2"/>
      <c r="T44" s="3">
        <v>106</v>
      </c>
      <c r="U44" s="3">
        <v>106</v>
      </c>
      <c r="V44" s="3">
        <v>106</v>
      </c>
      <c r="W44" s="3">
        <v>106</v>
      </c>
      <c r="X44" s="3">
        <v>106</v>
      </c>
      <c r="Y44" s="3">
        <v>106</v>
      </c>
      <c r="Z44" s="3">
        <v>106</v>
      </c>
      <c r="AA44" s="3">
        <v>106</v>
      </c>
      <c r="AB44" s="3">
        <v>106</v>
      </c>
      <c r="AC44" s="4">
        <v>106</v>
      </c>
    </row>
    <row r="45" spans="1:29" ht="75" x14ac:dyDescent="0.25">
      <c r="A45" s="28">
        <v>165</v>
      </c>
      <c r="B45" s="29"/>
      <c r="C45" s="58" t="s">
        <v>66</v>
      </c>
      <c r="D45" s="58" t="s">
        <v>159</v>
      </c>
      <c r="E45" s="32" t="s">
        <v>155</v>
      </c>
      <c r="F45" s="32" t="s">
        <v>129</v>
      </c>
      <c r="G45" s="32" t="s">
        <v>128</v>
      </c>
      <c r="H45" s="33"/>
      <c r="I45" s="100" t="s">
        <v>194</v>
      </c>
      <c r="J45" s="102">
        <f>SUM(O45:AC45)</f>
        <v>3020</v>
      </c>
      <c r="K45" s="34"/>
      <c r="L45" s="94">
        <v>46388</v>
      </c>
      <c r="M45" s="94">
        <v>50040</v>
      </c>
      <c r="N45" s="35" t="s">
        <v>50</v>
      </c>
      <c r="O45" s="1"/>
      <c r="P45" s="2"/>
      <c r="Q45" s="2"/>
      <c r="R45" s="2"/>
      <c r="S45" s="2"/>
      <c r="T45" s="3">
        <v>302</v>
      </c>
      <c r="U45" s="3">
        <v>302</v>
      </c>
      <c r="V45" s="3">
        <v>302</v>
      </c>
      <c r="W45" s="3">
        <v>302</v>
      </c>
      <c r="X45" s="3">
        <v>302</v>
      </c>
      <c r="Y45" s="3">
        <v>302</v>
      </c>
      <c r="Z45" s="3">
        <v>302</v>
      </c>
      <c r="AA45" s="3">
        <v>302</v>
      </c>
      <c r="AB45" s="3">
        <v>302</v>
      </c>
      <c r="AC45" s="4">
        <v>302</v>
      </c>
    </row>
    <row r="46" spans="1:29" ht="75" x14ac:dyDescent="0.25">
      <c r="A46" s="28">
        <v>166</v>
      </c>
      <c r="B46" s="29"/>
      <c r="C46" s="58" t="s">
        <v>66</v>
      </c>
      <c r="D46" s="58" t="s">
        <v>161</v>
      </c>
      <c r="E46" s="32" t="s">
        <v>155</v>
      </c>
      <c r="F46" s="32" t="s">
        <v>129</v>
      </c>
      <c r="G46" s="32" t="s">
        <v>128</v>
      </c>
      <c r="H46" s="33"/>
      <c r="I46" s="100" t="s">
        <v>194</v>
      </c>
      <c r="J46" s="102">
        <f t="shared" si="7"/>
        <v>3020</v>
      </c>
      <c r="K46" s="34"/>
      <c r="L46" s="94">
        <v>46388</v>
      </c>
      <c r="M46" s="94">
        <v>50040</v>
      </c>
      <c r="N46" s="35" t="s">
        <v>50</v>
      </c>
      <c r="O46" s="1"/>
      <c r="P46" s="2"/>
      <c r="Q46" s="2"/>
      <c r="R46" s="2"/>
      <c r="S46" s="2"/>
      <c r="T46" s="3">
        <v>302</v>
      </c>
      <c r="U46" s="3">
        <v>302</v>
      </c>
      <c r="V46" s="3">
        <v>302</v>
      </c>
      <c r="W46" s="3">
        <v>302</v>
      </c>
      <c r="X46" s="3">
        <v>302</v>
      </c>
      <c r="Y46" s="3">
        <v>302</v>
      </c>
      <c r="Z46" s="3">
        <v>302</v>
      </c>
      <c r="AA46" s="3">
        <v>302</v>
      </c>
      <c r="AB46" s="3">
        <v>302</v>
      </c>
      <c r="AC46" s="4">
        <v>302</v>
      </c>
    </row>
    <row r="47" spans="1:29" ht="75" x14ac:dyDescent="0.25">
      <c r="A47" s="28">
        <v>167</v>
      </c>
      <c r="B47" s="29"/>
      <c r="C47" s="58" t="s">
        <v>70</v>
      </c>
      <c r="D47" s="58" t="s">
        <v>159</v>
      </c>
      <c r="E47" s="32" t="s">
        <v>155</v>
      </c>
      <c r="F47" s="32" t="s">
        <v>129</v>
      </c>
      <c r="G47" s="32" t="s">
        <v>128</v>
      </c>
      <c r="H47" s="33"/>
      <c r="I47" s="100" t="s">
        <v>194</v>
      </c>
      <c r="J47" s="102">
        <f t="shared" ref="J47:J48" si="8">SUM(O47:AC47)</f>
        <v>600</v>
      </c>
      <c r="K47" s="34"/>
      <c r="L47" s="94">
        <v>46388</v>
      </c>
      <c r="M47" s="94">
        <v>50040</v>
      </c>
      <c r="N47" s="35" t="s">
        <v>50</v>
      </c>
      <c r="O47" s="1"/>
      <c r="P47" s="2"/>
      <c r="Q47" s="2"/>
      <c r="R47" s="2"/>
      <c r="S47" s="2"/>
      <c r="T47" s="3">
        <v>60</v>
      </c>
      <c r="U47" s="3">
        <v>60</v>
      </c>
      <c r="V47" s="3">
        <v>60</v>
      </c>
      <c r="W47" s="3">
        <v>60</v>
      </c>
      <c r="X47" s="3">
        <v>60</v>
      </c>
      <c r="Y47" s="3">
        <v>60</v>
      </c>
      <c r="Z47" s="3">
        <v>60</v>
      </c>
      <c r="AA47" s="3">
        <v>60</v>
      </c>
      <c r="AB47" s="3">
        <v>60</v>
      </c>
      <c r="AC47" s="4">
        <v>60</v>
      </c>
    </row>
    <row r="48" spans="1:29" ht="75" x14ac:dyDescent="0.25">
      <c r="A48" s="28">
        <v>168</v>
      </c>
      <c r="B48" s="29"/>
      <c r="C48" s="58" t="s">
        <v>70</v>
      </c>
      <c r="D48" s="58" t="s">
        <v>161</v>
      </c>
      <c r="E48" s="32" t="s">
        <v>155</v>
      </c>
      <c r="F48" s="32" t="s">
        <v>129</v>
      </c>
      <c r="G48" s="32" t="s">
        <v>128</v>
      </c>
      <c r="H48" s="33"/>
      <c r="I48" s="100" t="s">
        <v>194</v>
      </c>
      <c r="J48" s="102">
        <f t="shared" si="8"/>
        <v>600</v>
      </c>
      <c r="K48" s="34"/>
      <c r="L48" s="94">
        <v>46388</v>
      </c>
      <c r="M48" s="94">
        <v>50040</v>
      </c>
      <c r="N48" s="35" t="s">
        <v>50</v>
      </c>
      <c r="O48" s="1"/>
      <c r="P48" s="2"/>
      <c r="Q48" s="2"/>
      <c r="R48" s="2"/>
      <c r="S48" s="2"/>
      <c r="T48" s="3">
        <v>60</v>
      </c>
      <c r="U48" s="3">
        <v>60</v>
      </c>
      <c r="V48" s="3">
        <v>60</v>
      </c>
      <c r="W48" s="3">
        <v>60</v>
      </c>
      <c r="X48" s="3">
        <v>60</v>
      </c>
      <c r="Y48" s="3">
        <v>60</v>
      </c>
      <c r="Z48" s="3">
        <v>60</v>
      </c>
      <c r="AA48" s="3">
        <v>60</v>
      </c>
      <c r="AB48" s="3">
        <v>60</v>
      </c>
      <c r="AC48" s="4">
        <v>60</v>
      </c>
    </row>
    <row r="49" spans="1:29" x14ac:dyDescent="0.25">
      <c r="A49" s="98"/>
      <c r="B49" s="46" t="s">
        <v>2</v>
      </c>
      <c r="C49" s="41"/>
      <c r="D49" s="41"/>
      <c r="E49" s="41"/>
      <c r="F49" s="41"/>
      <c r="G49" s="41"/>
      <c r="H49" s="47"/>
      <c r="I49" s="99"/>
      <c r="J49" s="110"/>
      <c r="K49" s="47"/>
      <c r="L49" s="97"/>
      <c r="M49" s="9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117"/>
    </row>
    <row r="50" spans="1:29" ht="45" x14ac:dyDescent="0.25">
      <c r="A50" s="166">
        <v>5</v>
      </c>
      <c r="B50" s="29"/>
      <c r="C50" s="58" t="s">
        <v>237</v>
      </c>
      <c r="D50" s="122" t="s">
        <v>267</v>
      </c>
      <c r="E50" s="32" t="s">
        <v>131</v>
      </c>
      <c r="F50" s="32" t="s">
        <v>132</v>
      </c>
      <c r="G50" s="32" t="s">
        <v>133</v>
      </c>
      <c r="H50" s="33"/>
      <c r="I50" s="100" t="s">
        <v>194</v>
      </c>
      <c r="J50" s="102">
        <f t="shared" ref="J50:J64" si="9">SUM(O50:AC50)</f>
        <v>840</v>
      </c>
      <c r="K50" s="34"/>
      <c r="L50" s="95">
        <v>44562</v>
      </c>
      <c r="M50" s="94">
        <v>44926</v>
      </c>
      <c r="N50" s="35" t="s">
        <v>49</v>
      </c>
      <c r="O50" s="20">
        <v>840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66">
        <v>6</v>
      </c>
      <c r="B51" s="29"/>
      <c r="C51" s="58" t="s">
        <v>245</v>
      </c>
      <c r="D51" s="58" t="s">
        <v>267</v>
      </c>
      <c r="E51" s="32" t="s">
        <v>131</v>
      </c>
      <c r="F51" s="32" t="s">
        <v>132</v>
      </c>
      <c r="G51" s="32" t="s">
        <v>133</v>
      </c>
      <c r="H51" s="33"/>
      <c r="I51" s="100" t="s">
        <v>194</v>
      </c>
      <c r="J51" s="102">
        <f>SUM(O51:AC51)</f>
        <v>411</v>
      </c>
      <c r="K51" s="33"/>
      <c r="L51" s="94">
        <v>44562</v>
      </c>
      <c r="M51" s="94">
        <v>44926</v>
      </c>
      <c r="N51" s="35" t="s">
        <v>49</v>
      </c>
      <c r="O51" s="1">
        <v>411</v>
      </c>
      <c r="P51" s="2"/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22"/>
    </row>
    <row r="52" spans="1:29" ht="45" x14ac:dyDescent="0.25">
      <c r="A52" s="166">
        <v>7</v>
      </c>
      <c r="B52" s="29"/>
      <c r="C52" s="58" t="s">
        <v>246</v>
      </c>
      <c r="D52" s="58" t="s">
        <v>267</v>
      </c>
      <c r="E52" s="32" t="s">
        <v>131</v>
      </c>
      <c r="F52" s="32" t="s">
        <v>132</v>
      </c>
      <c r="G52" s="32" t="s">
        <v>133</v>
      </c>
      <c r="H52" s="33"/>
      <c r="I52" s="100" t="s">
        <v>194</v>
      </c>
      <c r="J52" s="102">
        <f>SUM(O52:AC52)</f>
        <v>411</v>
      </c>
      <c r="K52" s="33"/>
      <c r="L52" s="94">
        <v>44562</v>
      </c>
      <c r="M52" s="94">
        <v>44926</v>
      </c>
      <c r="N52" s="35" t="s">
        <v>49</v>
      </c>
      <c r="O52" s="1">
        <v>411</v>
      </c>
      <c r="P52" s="2"/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22"/>
    </row>
    <row r="53" spans="1:29" ht="45" x14ac:dyDescent="0.25">
      <c r="A53" s="166">
        <v>8</v>
      </c>
      <c r="B53" s="29"/>
      <c r="C53" s="122" t="s">
        <v>238</v>
      </c>
      <c r="D53" s="122" t="s">
        <v>267</v>
      </c>
      <c r="E53" s="32" t="s">
        <v>131</v>
      </c>
      <c r="F53" s="32" t="s">
        <v>132</v>
      </c>
      <c r="G53" s="32" t="s">
        <v>133</v>
      </c>
      <c r="H53" s="33"/>
      <c r="I53" s="100" t="s">
        <v>194</v>
      </c>
      <c r="J53" s="102">
        <f>SUM(O53:AC53)</f>
        <v>195</v>
      </c>
      <c r="K53" s="33"/>
      <c r="L53" s="95">
        <v>44562</v>
      </c>
      <c r="M53" s="94">
        <v>44926</v>
      </c>
      <c r="N53" s="35" t="s">
        <v>49</v>
      </c>
      <c r="O53" s="1">
        <v>195</v>
      </c>
      <c r="P53" s="2"/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166">
        <v>9</v>
      </c>
      <c r="B54" s="29"/>
      <c r="C54" s="122" t="s">
        <v>239</v>
      </c>
      <c r="D54" s="122" t="s">
        <v>267</v>
      </c>
      <c r="E54" s="32" t="s">
        <v>131</v>
      </c>
      <c r="F54" s="32" t="s">
        <v>132</v>
      </c>
      <c r="G54" s="32" t="s">
        <v>133</v>
      </c>
      <c r="H54" s="33"/>
      <c r="I54" s="100" t="s">
        <v>194</v>
      </c>
      <c r="J54" s="102">
        <f>SUM(O54:AC54)</f>
        <v>195</v>
      </c>
      <c r="K54" s="33"/>
      <c r="L54" s="95">
        <v>44562</v>
      </c>
      <c r="M54" s="94">
        <v>44926</v>
      </c>
      <c r="N54" s="35" t="s">
        <v>49</v>
      </c>
      <c r="O54" s="1">
        <v>195</v>
      </c>
      <c r="P54" s="2"/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66">
        <v>10</v>
      </c>
      <c r="B55" s="29"/>
      <c r="C55" s="122" t="s">
        <v>228</v>
      </c>
      <c r="D55" s="122" t="s">
        <v>267</v>
      </c>
      <c r="E55" s="32" t="s">
        <v>131</v>
      </c>
      <c r="F55" s="32" t="s">
        <v>132</v>
      </c>
      <c r="G55" s="32" t="s">
        <v>133</v>
      </c>
      <c r="H55" s="33"/>
      <c r="I55" s="101" t="s">
        <v>194</v>
      </c>
      <c r="J55" s="102">
        <f>SUM(O55:AC55)</f>
        <v>195</v>
      </c>
      <c r="K55" s="33"/>
      <c r="L55" s="95">
        <v>44562</v>
      </c>
      <c r="M55" s="94">
        <v>44926</v>
      </c>
      <c r="N55" s="35" t="s">
        <v>49</v>
      </c>
      <c r="O55" s="1">
        <v>195</v>
      </c>
      <c r="P55" s="2"/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66">
        <v>11</v>
      </c>
      <c r="B56" s="29"/>
      <c r="C56" s="122" t="s">
        <v>230</v>
      </c>
      <c r="D56" s="122" t="s">
        <v>267</v>
      </c>
      <c r="E56" s="32" t="s">
        <v>131</v>
      </c>
      <c r="F56" s="32" t="s">
        <v>132</v>
      </c>
      <c r="G56" s="32" t="s">
        <v>133</v>
      </c>
      <c r="H56" s="33"/>
      <c r="I56" s="101" t="s">
        <v>194</v>
      </c>
      <c r="J56" s="102">
        <f t="shared" ref="J56" si="10">SUM(O56:AC56)</f>
        <v>840</v>
      </c>
      <c r="K56" s="33"/>
      <c r="L56" s="94">
        <v>44562</v>
      </c>
      <c r="M56" s="94">
        <v>44926</v>
      </c>
      <c r="N56" s="35" t="s">
        <v>49</v>
      </c>
      <c r="O56" s="1">
        <v>840</v>
      </c>
      <c r="P56" s="2"/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66">
        <v>12</v>
      </c>
      <c r="B57" s="29"/>
      <c r="C57" s="122" t="s">
        <v>240</v>
      </c>
      <c r="D57" s="122" t="s">
        <v>267</v>
      </c>
      <c r="E57" s="32" t="s">
        <v>131</v>
      </c>
      <c r="F57" s="32" t="s">
        <v>132</v>
      </c>
      <c r="G57" s="32" t="s">
        <v>133</v>
      </c>
      <c r="H57" s="33"/>
      <c r="I57" s="100" t="s">
        <v>194</v>
      </c>
      <c r="J57" s="102">
        <f t="shared" ref="J57:J63" si="11">SUM(O57:AC57)</f>
        <v>411</v>
      </c>
      <c r="K57" s="33"/>
      <c r="L57" s="95">
        <v>44562</v>
      </c>
      <c r="M57" s="94">
        <v>44926</v>
      </c>
      <c r="N57" s="35" t="s">
        <v>49</v>
      </c>
      <c r="O57" s="1">
        <v>411</v>
      </c>
      <c r="P57" s="2"/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66">
        <v>14</v>
      </c>
      <c r="B58" s="29"/>
      <c r="C58" s="122" t="s">
        <v>269</v>
      </c>
      <c r="D58" s="122" t="s">
        <v>271</v>
      </c>
      <c r="E58" s="32" t="s">
        <v>131</v>
      </c>
      <c r="F58" s="32" t="s">
        <v>132</v>
      </c>
      <c r="G58" s="32" t="s">
        <v>133</v>
      </c>
      <c r="H58" s="33"/>
      <c r="I58" s="100" t="s">
        <v>194</v>
      </c>
      <c r="J58" s="102">
        <f t="shared" si="11"/>
        <v>199</v>
      </c>
      <c r="K58" s="33"/>
      <c r="L58" s="95">
        <v>44562</v>
      </c>
      <c r="M58" s="94">
        <v>44926</v>
      </c>
      <c r="N58" s="35" t="s">
        <v>49</v>
      </c>
      <c r="O58" s="1">
        <v>199</v>
      </c>
      <c r="P58" s="2"/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66">
        <v>15</v>
      </c>
      <c r="B59" s="29"/>
      <c r="C59" s="122" t="s">
        <v>270</v>
      </c>
      <c r="D59" s="122" t="s">
        <v>271</v>
      </c>
      <c r="E59" s="32" t="s">
        <v>131</v>
      </c>
      <c r="F59" s="32" t="s">
        <v>132</v>
      </c>
      <c r="G59" s="32" t="s">
        <v>133</v>
      </c>
      <c r="H59" s="33"/>
      <c r="I59" s="100" t="s">
        <v>194</v>
      </c>
      <c r="J59" s="102">
        <f t="shared" si="11"/>
        <v>111</v>
      </c>
      <c r="K59" s="33"/>
      <c r="L59" s="95">
        <v>44562</v>
      </c>
      <c r="M59" s="94">
        <v>44926</v>
      </c>
      <c r="N59" s="35" t="s">
        <v>49</v>
      </c>
      <c r="O59" s="1">
        <v>111</v>
      </c>
      <c r="P59" s="2"/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66">
        <v>16</v>
      </c>
      <c r="B60" s="29"/>
      <c r="C60" s="122" t="s">
        <v>68</v>
      </c>
      <c r="D60" s="122" t="s">
        <v>271</v>
      </c>
      <c r="E60" s="32" t="s">
        <v>131</v>
      </c>
      <c r="F60" s="32" t="s">
        <v>132</v>
      </c>
      <c r="G60" s="32" t="s">
        <v>133</v>
      </c>
      <c r="H60" s="33"/>
      <c r="I60" s="100" t="s">
        <v>194</v>
      </c>
      <c r="J60" s="102">
        <f t="shared" si="11"/>
        <v>165</v>
      </c>
      <c r="K60" s="33"/>
      <c r="L60" s="95">
        <v>44562</v>
      </c>
      <c r="M60" s="94">
        <v>44926</v>
      </c>
      <c r="N60" s="35" t="s">
        <v>49</v>
      </c>
      <c r="O60" s="1">
        <v>165</v>
      </c>
      <c r="P60" s="2"/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66">
        <v>17</v>
      </c>
      <c r="B61" s="29"/>
      <c r="C61" s="122" t="s">
        <v>69</v>
      </c>
      <c r="D61" s="122" t="s">
        <v>271</v>
      </c>
      <c r="E61" s="32" t="s">
        <v>131</v>
      </c>
      <c r="F61" s="32" t="s">
        <v>132</v>
      </c>
      <c r="G61" s="32" t="s">
        <v>133</v>
      </c>
      <c r="H61" s="33"/>
      <c r="I61" s="100" t="s">
        <v>194</v>
      </c>
      <c r="J61" s="102">
        <f t="shared" si="11"/>
        <v>65</v>
      </c>
      <c r="K61" s="33"/>
      <c r="L61" s="95">
        <v>44562</v>
      </c>
      <c r="M61" s="94">
        <v>44926</v>
      </c>
      <c r="N61" s="35" t="s">
        <v>49</v>
      </c>
      <c r="O61" s="1">
        <v>65</v>
      </c>
      <c r="P61" s="2"/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66">
        <v>18</v>
      </c>
      <c r="B62" s="29"/>
      <c r="C62" s="122" t="s">
        <v>67</v>
      </c>
      <c r="D62" s="122" t="s">
        <v>271</v>
      </c>
      <c r="E62" s="32" t="s">
        <v>131</v>
      </c>
      <c r="F62" s="32" t="s">
        <v>132</v>
      </c>
      <c r="G62" s="32" t="s">
        <v>133</v>
      </c>
      <c r="H62" s="33"/>
      <c r="I62" s="100" t="s">
        <v>194</v>
      </c>
      <c r="J62" s="102">
        <f t="shared" si="11"/>
        <v>100</v>
      </c>
      <c r="K62" s="33"/>
      <c r="L62" s="95">
        <v>44562</v>
      </c>
      <c r="M62" s="94">
        <v>44926</v>
      </c>
      <c r="N62" s="35" t="s">
        <v>49</v>
      </c>
      <c r="O62" s="1">
        <v>100</v>
      </c>
      <c r="P62" s="2"/>
      <c r="Q62" s="2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66">
        <v>19</v>
      </c>
      <c r="B63" s="29"/>
      <c r="C63" s="122" t="s">
        <v>70</v>
      </c>
      <c r="D63" s="122" t="s">
        <v>271</v>
      </c>
      <c r="E63" s="32" t="s">
        <v>131</v>
      </c>
      <c r="F63" s="32" t="s">
        <v>132</v>
      </c>
      <c r="G63" s="32" t="s">
        <v>133</v>
      </c>
      <c r="H63" s="33"/>
      <c r="I63" s="100" t="s">
        <v>194</v>
      </c>
      <c r="J63" s="102">
        <f t="shared" si="11"/>
        <v>225</v>
      </c>
      <c r="K63" s="33"/>
      <c r="L63" s="95">
        <v>44562</v>
      </c>
      <c r="M63" s="94">
        <v>44926</v>
      </c>
      <c r="N63" s="35" t="s">
        <v>49</v>
      </c>
      <c r="O63" s="1">
        <v>225</v>
      </c>
      <c r="P63" s="2"/>
      <c r="Q63" s="2"/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166">
        <v>66</v>
      </c>
      <c r="B64" s="29"/>
      <c r="C64" s="122" t="s">
        <v>262</v>
      </c>
      <c r="D64" s="122" t="s">
        <v>89</v>
      </c>
      <c r="E64" s="32" t="s">
        <v>131</v>
      </c>
      <c r="F64" s="32" t="s">
        <v>132</v>
      </c>
      <c r="G64" s="32" t="s">
        <v>133</v>
      </c>
      <c r="H64" s="33"/>
      <c r="I64" s="100" t="s">
        <v>194</v>
      </c>
      <c r="J64" s="102">
        <f t="shared" si="9"/>
        <v>133</v>
      </c>
      <c r="K64" s="33"/>
      <c r="L64" s="95">
        <v>44927</v>
      </c>
      <c r="M64" s="94">
        <v>45291</v>
      </c>
      <c r="N64" s="35" t="s">
        <v>74</v>
      </c>
      <c r="O64" s="1"/>
      <c r="P64" s="2">
        <v>133</v>
      </c>
      <c r="Q64" s="2"/>
      <c r="R64" s="2"/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166">
        <v>67</v>
      </c>
      <c r="B65" s="29"/>
      <c r="C65" s="58" t="s">
        <v>93</v>
      </c>
      <c r="D65" s="58" t="s">
        <v>195</v>
      </c>
      <c r="E65" s="32" t="s">
        <v>134</v>
      </c>
      <c r="F65" s="32" t="s">
        <v>132</v>
      </c>
      <c r="G65" s="32" t="s">
        <v>133</v>
      </c>
      <c r="H65" s="33"/>
      <c r="I65" s="100" t="s">
        <v>194</v>
      </c>
      <c r="J65" s="102">
        <f t="shared" ref="J65:J66" si="12">SUM(O65:AC65)</f>
        <v>232</v>
      </c>
      <c r="K65" s="34"/>
      <c r="L65" s="95">
        <v>44927</v>
      </c>
      <c r="M65" s="94">
        <v>45291</v>
      </c>
      <c r="N65" s="35" t="s">
        <v>74</v>
      </c>
      <c r="O65" s="1"/>
      <c r="P65" s="2">
        <v>232</v>
      </c>
      <c r="Q65" s="2"/>
      <c r="R65" s="2"/>
      <c r="S65" s="2"/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66">
        <v>68</v>
      </c>
      <c r="B66" s="29"/>
      <c r="C66" s="58" t="s">
        <v>95</v>
      </c>
      <c r="D66" s="122" t="s">
        <v>196</v>
      </c>
      <c r="E66" s="32" t="s">
        <v>134</v>
      </c>
      <c r="F66" s="32" t="s">
        <v>132</v>
      </c>
      <c r="G66" s="32" t="s">
        <v>133</v>
      </c>
      <c r="H66" s="33"/>
      <c r="I66" s="100" t="s">
        <v>194</v>
      </c>
      <c r="J66" s="102">
        <f t="shared" si="12"/>
        <v>83</v>
      </c>
      <c r="K66" s="34"/>
      <c r="L66" s="95">
        <v>44927</v>
      </c>
      <c r="M66" s="94">
        <v>45291</v>
      </c>
      <c r="N66" s="35" t="s">
        <v>74</v>
      </c>
      <c r="O66" s="1"/>
      <c r="P66" s="2">
        <v>83</v>
      </c>
      <c r="Q66" s="2"/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66">
        <v>70</v>
      </c>
      <c r="B67" s="29"/>
      <c r="C67" s="58" t="s">
        <v>94</v>
      </c>
      <c r="D67" s="58" t="s">
        <v>185</v>
      </c>
      <c r="E67" s="32" t="s">
        <v>134</v>
      </c>
      <c r="F67" s="32" t="s">
        <v>132</v>
      </c>
      <c r="G67" s="32" t="s">
        <v>133</v>
      </c>
      <c r="H67" s="33"/>
      <c r="I67" s="100" t="s">
        <v>194</v>
      </c>
      <c r="J67" s="102">
        <f t="shared" ref="J67" si="13">SUM(O67:AC67)</f>
        <v>116</v>
      </c>
      <c r="K67" s="33"/>
      <c r="L67" s="95">
        <v>44927</v>
      </c>
      <c r="M67" s="94">
        <v>45291</v>
      </c>
      <c r="N67" s="35" t="s">
        <v>74</v>
      </c>
      <c r="O67" s="1"/>
      <c r="P67" s="2">
        <v>116</v>
      </c>
      <c r="Q67" s="2"/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22"/>
    </row>
    <row r="68" spans="1:29" ht="45" x14ac:dyDescent="0.25">
      <c r="A68" s="166">
        <v>71</v>
      </c>
      <c r="B68" s="29"/>
      <c r="C68" s="58" t="s">
        <v>100</v>
      </c>
      <c r="D68" s="58" t="s">
        <v>185</v>
      </c>
      <c r="E68" s="32" t="s">
        <v>134</v>
      </c>
      <c r="F68" s="32" t="s">
        <v>132</v>
      </c>
      <c r="G68" s="32" t="s">
        <v>133</v>
      </c>
      <c r="H68" s="33"/>
      <c r="I68" s="100" t="s">
        <v>194</v>
      </c>
      <c r="J68" s="102">
        <f>SUM(O68:AC68)</f>
        <v>282</v>
      </c>
      <c r="K68" s="33"/>
      <c r="L68" s="95">
        <v>44927</v>
      </c>
      <c r="M68" s="94">
        <v>45291</v>
      </c>
      <c r="N68" s="35" t="s">
        <v>74</v>
      </c>
      <c r="O68" s="1"/>
      <c r="P68" s="2">
        <v>282</v>
      </c>
      <c r="Q68" s="2"/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66">
        <v>72</v>
      </c>
      <c r="B69" s="29"/>
      <c r="C69" s="58" t="s">
        <v>96</v>
      </c>
      <c r="D69" s="58" t="s">
        <v>185</v>
      </c>
      <c r="E69" s="32" t="s">
        <v>134</v>
      </c>
      <c r="F69" s="32" t="s">
        <v>132</v>
      </c>
      <c r="G69" s="32" t="s">
        <v>133</v>
      </c>
      <c r="H69" s="33"/>
      <c r="I69" s="100" t="s">
        <v>194</v>
      </c>
      <c r="J69" s="102">
        <f t="shared" ref="J69:J70" si="14">SUM(O69:AC69)</f>
        <v>116</v>
      </c>
      <c r="K69" s="33"/>
      <c r="L69" s="95">
        <v>44927</v>
      </c>
      <c r="M69" s="94">
        <v>45291</v>
      </c>
      <c r="N69" s="35" t="s">
        <v>74</v>
      </c>
      <c r="O69" s="1"/>
      <c r="P69" s="2">
        <v>116</v>
      </c>
      <c r="Q69" s="2"/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22"/>
    </row>
    <row r="70" spans="1:29" ht="45" x14ac:dyDescent="0.25">
      <c r="A70" s="166">
        <v>73</v>
      </c>
      <c r="B70" s="29"/>
      <c r="C70" s="58" t="s">
        <v>103</v>
      </c>
      <c r="D70" s="58" t="s">
        <v>185</v>
      </c>
      <c r="E70" s="32" t="s">
        <v>134</v>
      </c>
      <c r="F70" s="32" t="s">
        <v>132</v>
      </c>
      <c r="G70" s="32" t="s">
        <v>133</v>
      </c>
      <c r="H70" s="33"/>
      <c r="I70" s="101" t="s">
        <v>194</v>
      </c>
      <c r="J70" s="102">
        <f t="shared" si="14"/>
        <v>282</v>
      </c>
      <c r="K70" s="33"/>
      <c r="L70" s="95">
        <v>44927</v>
      </c>
      <c r="M70" s="94">
        <v>45291</v>
      </c>
      <c r="N70" s="35" t="s">
        <v>74</v>
      </c>
      <c r="O70" s="1"/>
      <c r="P70" s="2">
        <v>282</v>
      </c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66">
        <v>74</v>
      </c>
      <c r="B71" s="29"/>
      <c r="C71" s="58" t="s">
        <v>104</v>
      </c>
      <c r="D71" s="58" t="s">
        <v>185</v>
      </c>
      <c r="E71" s="32" t="s">
        <v>134</v>
      </c>
      <c r="F71" s="32" t="s">
        <v>132</v>
      </c>
      <c r="G71" s="32" t="s">
        <v>133</v>
      </c>
      <c r="H71" s="33"/>
      <c r="I71" s="100" t="s">
        <v>194</v>
      </c>
      <c r="J71" s="102">
        <f>SUM(O71:AC71)</f>
        <v>282</v>
      </c>
      <c r="K71" s="33"/>
      <c r="L71" s="95">
        <v>44927</v>
      </c>
      <c r="M71" s="94">
        <v>45291</v>
      </c>
      <c r="N71" s="35" t="s">
        <v>74</v>
      </c>
      <c r="O71" s="1"/>
      <c r="P71" s="2">
        <v>282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66">
        <v>75</v>
      </c>
      <c r="B72" s="29"/>
      <c r="C72" s="58" t="s">
        <v>102</v>
      </c>
      <c r="D72" s="58" t="s">
        <v>185</v>
      </c>
      <c r="E72" s="32" t="s">
        <v>134</v>
      </c>
      <c r="F72" s="32" t="s">
        <v>132</v>
      </c>
      <c r="G72" s="32" t="s">
        <v>133</v>
      </c>
      <c r="H72" s="33"/>
      <c r="I72" s="100" t="s">
        <v>194</v>
      </c>
      <c r="J72" s="102">
        <f t="shared" ref="J72:J92" si="15">SUM(O72:AC72)</f>
        <v>282</v>
      </c>
      <c r="K72" s="33"/>
      <c r="L72" s="95">
        <v>44927</v>
      </c>
      <c r="M72" s="94">
        <v>45291</v>
      </c>
      <c r="N72" s="35" t="s">
        <v>74</v>
      </c>
      <c r="O72" s="1"/>
      <c r="P72" s="2">
        <v>282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66">
        <v>76</v>
      </c>
      <c r="B73" s="29"/>
      <c r="C73" s="58" t="s">
        <v>67</v>
      </c>
      <c r="D73" s="58" t="s">
        <v>160</v>
      </c>
      <c r="E73" s="32" t="s">
        <v>134</v>
      </c>
      <c r="F73" s="32" t="s">
        <v>132</v>
      </c>
      <c r="G73" s="32" t="s">
        <v>133</v>
      </c>
      <c r="H73" s="33"/>
      <c r="I73" s="100" t="s">
        <v>194</v>
      </c>
      <c r="J73" s="102">
        <f t="shared" ref="J73:J82" si="16">SUM(O73:AC73)</f>
        <v>248</v>
      </c>
      <c r="K73" s="34"/>
      <c r="L73" s="94">
        <v>44927</v>
      </c>
      <c r="M73" s="94">
        <v>46387</v>
      </c>
      <c r="N73" s="52" t="s">
        <v>74</v>
      </c>
      <c r="O73" s="1"/>
      <c r="P73" s="2">
        <v>62</v>
      </c>
      <c r="Q73" s="2">
        <v>62</v>
      </c>
      <c r="R73" s="2">
        <v>62</v>
      </c>
      <c r="S73" s="2">
        <v>62</v>
      </c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166">
        <v>77</v>
      </c>
      <c r="B74" s="29"/>
      <c r="C74" s="58" t="s">
        <v>67</v>
      </c>
      <c r="D74" s="58" t="s">
        <v>162</v>
      </c>
      <c r="E74" s="32" t="s">
        <v>134</v>
      </c>
      <c r="F74" s="32" t="s">
        <v>132</v>
      </c>
      <c r="G74" s="32" t="s">
        <v>133</v>
      </c>
      <c r="H74" s="33"/>
      <c r="I74" s="100" t="s">
        <v>194</v>
      </c>
      <c r="J74" s="102">
        <f t="shared" si="16"/>
        <v>248</v>
      </c>
      <c r="K74" s="34"/>
      <c r="L74" s="94">
        <v>44927</v>
      </c>
      <c r="M74" s="94">
        <v>46387</v>
      </c>
      <c r="N74" s="52" t="s">
        <v>74</v>
      </c>
      <c r="O74" s="1"/>
      <c r="P74" s="2">
        <v>62</v>
      </c>
      <c r="Q74" s="2">
        <v>62</v>
      </c>
      <c r="R74" s="2">
        <v>62</v>
      </c>
      <c r="S74" s="2">
        <v>62</v>
      </c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66">
        <v>78</v>
      </c>
      <c r="B75" s="29"/>
      <c r="C75" s="58" t="s">
        <v>68</v>
      </c>
      <c r="D75" s="58" t="s">
        <v>160</v>
      </c>
      <c r="E75" s="32" t="s">
        <v>134</v>
      </c>
      <c r="F75" s="32" t="s">
        <v>132</v>
      </c>
      <c r="G75" s="32" t="s">
        <v>133</v>
      </c>
      <c r="H75" s="33"/>
      <c r="I75" s="100" t="s">
        <v>194</v>
      </c>
      <c r="J75" s="102">
        <f t="shared" si="16"/>
        <v>556</v>
      </c>
      <c r="K75" s="34"/>
      <c r="L75" s="94">
        <v>44927</v>
      </c>
      <c r="M75" s="94">
        <v>46387</v>
      </c>
      <c r="N75" s="52" t="s">
        <v>74</v>
      </c>
      <c r="O75" s="1"/>
      <c r="P75" s="2">
        <v>139</v>
      </c>
      <c r="Q75" s="2">
        <v>139</v>
      </c>
      <c r="R75" s="2">
        <v>139</v>
      </c>
      <c r="S75" s="2">
        <v>139</v>
      </c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66">
        <v>79</v>
      </c>
      <c r="B76" s="29"/>
      <c r="C76" s="58" t="s">
        <v>68</v>
      </c>
      <c r="D76" s="58" t="s">
        <v>162</v>
      </c>
      <c r="E76" s="32" t="s">
        <v>134</v>
      </c>
      <c r="F76" s="32" t="s">
        <v>132</v>
      </c>
      <c r="G76" s="32" t="s">
        <v>133</v>
      </c>
      <c r="H76" s="33"/>
      <c r="I76" s="100" t="s">
        <v>194</v>
      </c>
      <c r="J76" s="102">
        <f t="shared" si="16"/>
        <v>556</v>
      </c>
      <c r="K76" s="34"/>
      <c r="L76" s="94">
        <v>44927</v>
      </c>
      <c r="M76" s="94">
        <v>46387</v>
      </c>
      <c r="N76" s="52" t="s">
        <v>74</v>
      </c>
      <c r="O76" s="1"/>
      <c r="P76" s="2">
        <v>139</v>
      </c>
      <c r="Q76" s="2">
        <v>139</v>
      </c>
      <c r="R76" s="2">
        <v>139</v>
      </c>
      <c r="S76" s="2">
        <v>139</v>
      </c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66">
        <v>80</v>
      </c>
      <c r="B77" s="29"/>
      <c r="C77" s="58" t="s">
        <v>69</v>
      </c>
      <c r="D77" s="58" t="s">
        <v>160</v>
      </c>
      <c r="E77" s="32" t="s">
        <v>134</v>
      </c>
      <c r="F77" s="32" t="s">
        <v>132</v>
      </c>
      <c r="G77" s="32" t="s">
        <v>133</v>
      </c>
      <c r="H77" s="33"/>
      <c r="I77" s="100" t="s">
        <v>194</v>
      </c>
      <c r="J77" s="102">
        <f t="shared" si="16"/>
        <v>488</v>
      </c>
      <c r="K77" s="34"/>
      <c r="L77" s="94">
        <v>44927</v>
      </c>
      <c r="M77" s="94">
        <v>46387</v>
      </c>
      <c r="N77" s="52" t="s">
        <v>74</v>
      </c>
      <c r="O77" s="1"/>
      <c r="P77" s="2">
        <v>122</v>
      </c>
      <c r="Q77" s="2">
        <v>122</v>
      </c>
      <c r="R77" s="2">
        <v>122</v>
      </c>
      <c r="S77" s="2">
        <v>122</v>
      </c>
      <c r="T77" s="3"/>
      <c r="U77" s="3"/>
      <c r="V77" s="3"/>
      <c r="W77" s="3"/>
      <c r="X77" s="3"/>
      <c r="Y77" s="3"/>
      <c r="Z77" s="3"/>
      <c r="AA77" s="3"/>
      <c r="AB77" s="3"/>
      <c r="AC77" s="22"/>
    </row>
    <row r="78" spans="1:29" ht="45" x14ac:dyDescent="0.25">
      <c r="A78" s="166">
        <v>81</v>
      </c>
      <c r="B78" s="29"/>
      <c r="C78" s="58" t="s">
        <v>69</v>
      </c>
      <c r="D78" s="58" t="s">
        <v>162</v>
      </c>
      <c r="E78" s="32" t="s">
        <v>134</v>
      </c>
      <c r="F78" s="32" t="s">
        <v>132</v>
      </c>
      <c r="G78" s="32" t="s">
        <v>133</v>
      </c>
      <c r="H78" s="33"/>
      <c r="I78" s="100" t="s">
        <v>194</v>
      </c>
      <c r="J78" s="102">
        <f t="shared" si="16"/>
        <v>488</v>
      </c>
      <c r="K78" s="34"/>
      <c r="L78" s="94">
        <v>44927</v>
      </c>
      <c r="M78" s="94">
        <v>46387</v>
      </c>
      <c r="N78" s="52" t="s">
        <v>74</v>
      </c>
      <c r="O78" s="1"/>
      <c r="P78" s="2">
        <v>122</v>
      </c>
      <c r="Q78" s="2">
        <v>122</v>
      </c>
      <c r="R78" s="2">
        <v>122</v>
      </c>
      <c r="S78" s="2">
        <v>122</v>
      </c>
      <c r="T78" s="3"/>
      <c r="U78" s="3"/>
      <c r="V78" s="3"/>
      <c r="W78" s="3"/>
      <c r="X78" s="3"/>
      <c r="Y78" s="3"/>
      <c r="Z78" s="3"/>
      <c r="AA78" s="3"/>
      <c r="AB78" s="3"/>
      <c r="AC78" s="22"/>
    </row>
    <row r="79" spans="1:29" ht="45" x14ac:dyDescent="0.25">
      <c r="A79" s="166">
        <v>82</v>
      </c>
      <c r="B79" s="29"/>
      <c r="C79" s="58" t="s">
        <v>66</v>
      </c>
      <c r="D79" s="58" t="s">
        <v>160</v>
      </c>
      <c r="E79" s="32" t="s">
        <v>134</v>
      </c>
      <c r="F79" s="32" t="s">
        <v>132</v>
      </c>
      <c r="G79" s="32" t="s">
        <v>133</v>
      </c>
      <c r="H79" s="33"/>
      <c r="I79" s="100" t="s">
        <v>194</v>
      </c>
      <c r="J79" s="102">
        <f t="shared" si="16"/>
        <v>804</v>
      </c>
      <c r="K79" s="34"/>
      <c r="L79" s="94">
        <v>44927</v>
      </c>
      <c r="M79" s="94">
        <v>46387</v>
      </c>
      <c r="N79" s="52" t="s">
        <v>74</v>
      </c>
      <c r="O79" s="1"/>
      <c r="P79" s="2">
        <v>201</v>
      </c>
      <c r="Q79" s="2">
        <v>201</v>
      </c>
      <c r="R79" s="2">
        <v>201</v>
      </c>
      <c r="S79" s="2">
        <v>201</v>
      </c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166">
        <v>83</v>
      </c>
      <c r="B80" s="29"/>
      <c r="C80" s="58" t="s">
        <v>66</v>
      </c>
      <c r="D80" s="58" t="s">
        <v>162</v>
      </c>
      <c r="E80" s="32" t="s">
        <v>134</v>
      </c>
      <c r="F80" s="32" t="s">
        <v>132</v>
      </c>
      <c r="G80" s="32" t="s">
        <v>133</v>
      </c>
      <c r="H80" s="33"/>
      <c r="I80" s="100" t="s">
        <v>194</v>
      </c>
      <c r="J80" s="102">
        <f t="shared" si="16"/>
        <v>1168</v>
      </c>
      <c r="K80" s="34"/>
      <c r="L80" s="94">
        <v>44927</v>
      </c>
      <c r="M80" s="94">
        <v>46387</v>
      </c>
      <c r="N80" s="52" t="s">
        <v>74</v>
      </c>
      <c r="O80" s="1"/>
      <c r="P80" s="2">
        <v>292</v>
      </c>
      <c r="Q80" s="2">
        <v>292</v>
      </c>
      <c r="R80" s="2">
        <v>292</v>
      </c>
      <c r="S80" s="2">
        <v>292</v>
      </c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66">
        <v>84</v>
      </c>
      <c r="B81" s="29"/>
      <c r="C81" s="58" t="s">
        <v>70</v>
      </c>
      <c r="D81" s="58" t="s">
        <v>160</v>
      </c>
      <c r="E81" s="32" t="s">
        <v>134</v>
      </c>
      <c r="F81" s="32" t="s">
        <v>132</v>
      </c>
      <c r="G81" s="32" t="s">
        <v>133</v>
      </c>
      <c r="H81" s="33"/>
      <c r="I81" s="100" t="s">
        <v>194</v>
      </c>
      <c r="J81" s="102">
        <f t="shared" si="16"/>
        <v>280</v>
      </c>
      <c r="K81" s="34"/>
      <c r="L81" s="94">
        <v>44927</v>
      </c>
      <c r="M81" s="94">
        <v>46387</v>
      </c>
      <c r="N81" s="52" t="s">
        <v>74</v>
      </c>
      <c r="O81" s="1"/>
      <c r="P81" s="2">
        <v>70</v>
      </c>
      <c r="Q81" s="2">
        <v>70</v>
      </c>
      <c r="R81" s="2">
        <v>70</v>
      </c>
      <c r="S81" s="2">
        <v>70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66">
        <v>85</v>
      </c>
      <c r="B82" s="29"/>
      <c r="C82" s="58" t="s">
        <v>70</v>
      </c>
      <c r="D82" s="58" t="s">
        <v>162</v>
      </c>
      <c r="E82" s="32" t="s">
        <v>134</v>
      </c>
      <c r="F82" s="32" t="s">
        <v>132</v>
      </c>
      <c r="G82" s="32" t="s">
        <v>133</v>
      </c>
      <c r="H82" s="33"/>
      <c r="I82" s="100" t="s">
        <v>194</v>
      </c>
      <c r="J82" s="102">
        <f t="shared" si="16"/>
        <v>280</v>
      </c>
      <c r="K82" s="34"/>
      <c r="L82" s="94">
        <v>44927</v>
      </c>
      <c r="M82" s="94">
        <v>46387</v>
      </c>
      <c r="N82" s="52" t="s">
        <v>74</v>
      </c>
      <c r="O82" s="1"/>
      <c r="P82" s="2">
        <v>70</v>
      </c>
      <c r="Q82" s="2">
        <v>70</v>
      </c>
      <c r="R82" s="2">
        <v>70</v>
      </c>
      <c r="S82" s="2">
        <v>70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66">
        <v>101</v>
      </c>
      <c r="B83" s="29"/>
      <c r="C83" s="122" t="s">
        <v>248</v>
      </c>
      <c r="D83" s="122" t="s">
        <v>89</v>
      </c>
      <c r="E83" s="32" t="s">
        <v>131</v>
      </c>
      <c r="F83" s="32" t="s">
        <v>132</v>
      </c>
      <c r="G83" s="32" t="s">
        <v>133</v>
      </c>
      <c r="H83" s="33"/>
      <c r="I83" s="100" t="s">
        <v>194</v>
      </c>
      <c r="J83" s="102">
        <f t="shared" si="15"/>
        <v>249</v>
      </c>
      <c r="K83" s="33"/>
      <c r="L83" s="94">
        <v>45292</v>
      </c>
      <c r="M83" s="94">
        <v>45657</v>
      </c>
      <c r="N83" s="35" t="s">
        <v>74</v>
      </c>
      <c r="O83" s="1"/>
      <c r="P83" s="2"/>
      <c r="Q83" s="2">
        <v>249</v>
      </c>
      <c r="R83" s="2"/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66">
        <v>102</v>
      </c>
      <c r="B84" s="29"/>
      <c r="C84" s="122" t="s">
        <v>249</v>
      </c>
      <c r="D84" s="122" t="s">
        <v>89</v>
      </c>
      <c r="E84" s="32" t="s">
        <v>131</v>
      </c>
      <c r="F84" s="32" t="s">
        <v>132</v>
      </c>
      <c r="G84" s="32" t="s">
        <v>133</v>
      </c>
      <c r="H84" s="33"/>
      <c r="I84" s="100" t="s">
        <v>194</v>
      </c>
      <c r="J84" s="102">
        <f t="shared" si="15"/>
        <v>133</v>
      </c>
      <c r="K84" s="33"/>
      <c r="L84" s="94">
        <v>45292</v>
      </c>
      <c r="M84" s="94">
        <v>45657</v>
      </c>
      <c r="N84" s="35" t="s">
        <v>74</v>
      </c>
      <c r="O84" s="1"/>
      <c r="P84" s="2"/>
      <c r="Q84" s="2">
        <v>133</v>
      </c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66">
        <v>103</v>
      </c>
      <c r="B85" s="29"/>
      <c r="C85" s="122" t="s">
        <v>250</v>
      </c>
      <c r="D85" s="122" t="s">
        <v>89</v>
      </c>
      <c r="E85" s="32" t="s">
        <v>131</v>
      </c>
      <c r="F85" s="32" t="s">
        <v>132</v>
      </c>
      <c r="G85" s="32" t="s">
        <v>133</v>
      </c>
      <c r="H85" s="33"/>
      <c r="I85" s="100" t="s">
        <v>194</v>
      </c>
      <c r="J85" s="102">
        <f t="shared" si="15"/>
        <v>133</v>
      </c>
      <c r="K85" s="33"/>
      <c r="L85" s="94">
        <v>45292</v>
      </c>
      <c r="M85" s="94">
        <v>45657</v>
      </c>
      <c r="N85" s="35" t="s">
        <v>74</v>
      </c>
      <c r="O85" s="1"/>
      <c r="P85" s="2"/>
      <c r="Q85" s="2">
        <v>133</v>
      </c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66">
        <v>104</v>
      </c>
      <c r="B86" s="29"/>
      <c r="C86" s="122" t="s">
        <v>233</v>
      </c>
      <c r="D86" s="122" t="s">
        <v>89</v>
      </c>
      <c r="E86" s="32" t="s">
        <v>131</v>
      </c>
      <c r="F86" s="32" t="s">
        <v>132</v>
      </c>
      <c r="G86" s="32" t="s">
        <v>133</v>
      </c>
      <c r="H86" s="33"/>
      <c r="I86" s="100" t="s">
        <v>194</v>
      </c>
      <c r="J86" s="102">
        <f t="shared" si="15"/>
        <v>133</v>
      </c>
      <c r="K86" s="33"/>
      <c r="L86" s="94">
        <v>45292</v>
      </c>
      <c r="M86" s="94">
        <v>45657</v>
      </c>
      <c r="N86" s="35" t="s">
        <v>74</v>
      </c>
      <c r="O86" s="1"/>
      <c r="P86" s="2"/>
      <c r="Q86" s="2">
        <v>133</v>
      </c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66">
        <v>105</v>
      </c>
      <c r="B87" s="29"/>
      <c r="C87" s="122" t="s">
        <v>251</v>
      </c>
      <c r="D87" s="122" t="s">
        <v>89</v>
      </c>
      <c r="E87" s="32" t="s">
        <v>131</v>
      </c>
      <c r="F87" s="32" t="s">
        <v>132</v>
      </c>
      <c r="G87" s="32" t="s">
        <v>133</v>
      </c>
      <c r="H87" s="33"/>
      <c r="I87" s="100" t="s">
        <v>194</v>
      </c>
      <c r="J87" s="102">
        <f t="shared" si="15"/>
        <v>133</v>
      </c>
      <c r="K87" s="33"/>
      <c r="L87" s="94">
        <v>45292</v>
      </c>
      <c r="M87" s="94">
        <v>45657</v>
      </c>
      <c r="N87" s="35" t="s">
        <v>74</v>
      </c>
      <c r="O87" s="1"/>
      <c r="P87" s="2"/>
      <c r="Q87" s="2">
        <v>133</v>
      </c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28">
        <v>106</v>
      </c>
      <c r="B88" s="29"/>
      <c r="C88" s="58" t="s">
        <v>105</v>
      </c>
      <c r="D88" s="58" t="s">
        <v>185</v>
      </c>
      <c r="E88" s="32" t="s">
        <v>134</v>
      </c>
      <c r="F88" s="32" t="s">
        <v>132</v>
      </c>
      <c r="G88" s="32" t="s">
        <v>133</v>
      </c>
      <c r="H88" s="33"/>
      <c r="I88" s="100" t="s">
        <v>194</v>
      </c>
      <c r="J88" s="102">
        <f t="shared" si="15"/>
        <v>282</v>
      </c>
      <c r="K88" s="33"/>
      <c r="L88" s="94">
        <v>45292</v>
      </c>
      <c r="M88" s="94">
        <v>45657</v>
      </c>
      <c r="N88" s="35" t="s">
        <v>74</v>
      </c>
      <c r="O88" s="1"/>
      <c r="P88" s="2"/>
      <c r="Q88" s="2">
        <v>282</v>
      </c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166">
        <v>107</v>
      </c>
      <c r="B89" s="29"/>
      <c r="C89" s="122" t="s">
        <v>252</v>
      </c>
      <c r="D89" s="122" t="s">
        <v>89</v>
      </c>
      <c r="E89" s="32" t="s">
        <v>131</v>
      </c>
      <c r="F89" s="32" t="s">
        <v>132</v>
      </c>
      <c r="G89" s="32" t="s">
        <v>133</v>
      </c>
      <c r="H89" s="33"/>
      <c r="I89" s="100" t="s">
        <v>194</v>
      </c>
      <c r="J89" s="102">
        <f t="shared" si="15"/>
        <v>133</v>
      </c>
      <c r="K89" s="34"/>
      <c r="L89" s="94">
        <v>45292</v>
      </c>
      <c r="M89" s="94">
        <v>45657</v>
      </c>
      <c r="N89" s="35" t="s">
        <v>74</v>
      </c>
      <c r="O89" s="1"/>
      <c r="P89" s="2"/>
      <c r="Q89" s="2">
        <v>133</v>
      </c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166">
        <v>108</v>
      </c>
      <c r="B90" s="29"/>
      <c r="C90" s="122" t="s">
        <v>263</v>
      </c>
      <c r="D90" s="122" t="s">
        <v>89</v>
      </c>
      <c r="E90" s="32" t="s">
        <v>131</v>
      </c>
      <c r="F90" s="32" t="s">
        <v>132</v>
      </c>
      <c r="G90" s="32" t="s">
        <v>133</v>
      </c>
      <c r="H90" s="33"/>
      <c r="I90" s="100" t="s">
        <v>194</v>
      </c>
      <c r="J90" s="102">
        <f t="shared" si="15"/>
        <v>1660</v>
      </c>
      <c r="K90" s="34"/>
      <c r="L90" s="94">
        <v>45292</v>
      </c>
      <c r="M90" s="94">
        <v>45657</v>
      </c>
      <c r="N90" s="35" t="s">
        <v>74</v>
      </c>
      <c r="O90" s="1"/>
      <c r="P90" s="2"/>
      <c r="Q90" s="2">
        <v>1660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66">
        <v>109</v>
      </c>
      <c r="B91" s="29"/>
      <c r="C91" s="122" t="s">
        <v>264</v>
      </c>
      <c r="D91" s="122" t="s">
        <v>89</v>
      </c>
      <c r="E91" s="32" t="s">
        <v>131</v>
      </c>
      <c r="F91" s="32" t="s">
        <v>132</v>
      </c>
      <c r="G91" s="32" t="s">
        <v>133</v>
      </c>
      <c r="H91" s="33"/>
      <c r="I91" s="100" t="s">
        <v>194</v>
      </c>
      <c r="J91" s="102">
        <f t="shared" si="15"/>
        <v>133</v>
      </c>
      <c r="K91" s="34"/>
      <c r="L91" s="94">
        <v>45292</v>
      </c>
      <c r="M91" s="94">
        <v>45657</v>
      </c>
      <c r="N91" s="35" t="s">
        <v>74</v>
      </c>
      <c r="O91" s="1"/>
      <c r="P91" s="2"/>
      <c r="Q91" s="2">
        <v>133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66">
        <v>110</v>
      </c>
      <c r="B92" s="29"/>
      <c r="C92" s="122" t="s">
        <v>265</v>
      </c>
      <c r="D92" s="122" t="s">
        <v>89</v>
      </c>
      <c r="E92" s="32" t="s">
        <v>131</v>
      </c>
      <c r="F92" s="32" t="s">
        <v>132</v>
      </c>
      <c r="G92" s="32" t="s">
        <v>133</v>
      </c>
      <c r="H92" s="33"/>
      <c r="I92" s="100" t="s">
        <v>194</v>
      </c>
      <c r="J92" s="102">
        <f t="shared" si="15"/>
        <v>133</v>
      </c>
      <c r="K92" s="34"/>
      <c r="L92" s="94">
        <v>45292</v>
      </c>
      <c r="M92" s="94">
        <v>45657</v>
      </c>
      <c r="N92" s="35" t="s">
        <v>74</v>
      </c>
      <c r="O92" s="1"/>
      <c r="P92" s="2"/>
      <c r="Q92" s="2">
        <v>133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66">
        <v>121</v>
      </c>
      <c r="B93" s="29"/>
      <c r="C93" s="58" t="s">
        <v>97</v>
      </c>
      <c r="D93" s="58" t="s">
        <v>185</v>
      </c>
      <c r="E93" s="32" t="s">
        <v>134</v>
      </c>
      <c r="F93" s="32" t="s">
        <v>132</v>
      </c>
      <c r="G93" s="32" t="s">
        <v>133</v>
      </c>
      <c r="H93" s="33"/>
      <c r="I93" s="100" t="s">
        <v>194</v>
      </c>
      <c r="J93" s="102">
        <f t="shared" ref="J93:J100" si="17">SUM(O93:AC93)</f>
        <v>116</v>
      </c>
      <c r="K93" s="33"/>
      <c r="L93" s="94">
        <v>45658</v>
      </c>
      <c r="M93" s="94">
        <v>46022</v>
      </c>
      <c r="N93" s="35" t="s">
        <v>74</v>
      </c>
      <c r="O93" s="1"/>
      <c r="P93" s="2"/>
      <c r="Q93" s="2"/>
      <c r="R93" s="2">
        <v>116</v>
      </c>
      <c r="S93" s="2"/>
      <c r="T93" s="3"/>
      <c r="U93" s="3"/>
      <c r="V93" s="3"/>
      <c r="W93" s="3"/>
      <c r="X93" s="3"/>
      <c r="Y93" s="3"/>
      <c r="Z93" s="3"/>
      <c r="AA93" s="3"/>
      <c r="AB93" s="3"/>
      <c r="AC93" s="22"/>
    </row>
    <row r="94" spans="1:29" ht="45" x14ac:dyDescent="0.25">
      <c r="A94" s="166">
        <v>122</v>
      </c>
      <c r="B94" s="29"/>
      <c r="C94" s="122" t="s">
        <v>241</v>
      </c>
      <c r="D94" s="122" t="s">
        <v>89</v>
      </c>
      <c r="E94" s="32" t="s">
        <v>131</v>
      </c>
      <c r="F94" s="32" t="s">
        <v>132</v>
      </c>
      <c r="G94" s="32" t="s">
        <v>133</v>
      </c>
      <c r="H94" s="33"/>
      <c r="I94" s="101" t="s">
        <v>194</v>
      </c>
      <c r="J94" s="102">
        <f t="shared" si="17"/>
        <v>631</v>
      </c>
      <c r="K94" s="33"/>
      <c r="L94" s="94">
        <v>45658</v>
      </c>
      <c r="M94" s="94">
        <v>46022</v>
      </c>
      <c r="N94" s="35" t="s">
        <v>74</v>
      </c>
      <c r="O94" s="1"/>
      <c r="P94" s="2"/>
      <c r="Q94" s="2"/>
      <c r="R94" s="2">
        <v>631</v>
      </c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166">
        <v>123</v>
      </c>
      <c r="B95" s="29"/>
      <c r="C95" s="122" t="s">
        <v>253</v>
      </c>
      <c r="D95" s="122" t="s">
        <v>89</v>
      </c>
      <c r="E95" s="32" t="s">
        <v>131</v>
      </c>
      <c r="F95" s="32" t="s">
        <v>132</v>
      </c>
      <c r="G95" s="32" t="s">
        <v>133</v>
      </c>
      <c r="H95" s="33"/>
      <c r="I95" s="100" t="s">
        <v>194</v>
      </c>
      <c r="J95" s="102">
        <f t="shared" si="17"/>
        <v>133</v>
      </c>
      <c r="K95" s="33"/>
      <c r="L95" s="94">
        <v>45658</v>
      </c>
      <c r="M95" s="94">
        <v>46022</v>
      </c>
      <c r="N95" s="35" t="s">
        <v>74</v>
      </c>
      <c r="O95" s="1"/>
      <c r="P95" s="2"/>
      <c r="Q95" s="2"/>
      <c r="R95" s="2">
        <v>133</v>
      </c>
      <c r="S95" s="2"/>
      <c r="T95" s="3"/>
      <c r="U95" s="3"/>
      <c r="V95" s="3"/>
      <c r="W95" s="3"/>
      <c r="X95" s="3"/>
      <c r="Y95" s="3"/>
      <c r="Z95" s="3"/>
      <c r="AA95" s="3"/>
      <c r="AB95" s="3"/>
      <c r="AC95" s="22"/>
    </row>
    <row r="96" spans="1:29" ht="45" x14ac:dyDescent="0.25">
      <c r="A96" s="166">
        <v>124</v>
      </c>
      <c r="B96" s="29"/>
      <c r="C96" s="122" t="s">
        <v>254</v>
      </c>
      <c r="D96" s="122" t="s">
        <v>89</v>
      </c>
      <c r="E96" s="32" t="s">
        <v>131</v>
      </c>
      <c r="F96" s="32" t="s">
        <v>132</v>
      </c>
      <c r="G96" s="32" t="s">
        <v>133</v>
      </c>
      <c r="H96" s="33"/>
      <c r="I96" s="100" t="s">
        <v>194</v>
      </c>
      <c r="J96" s="102">
        <f t="shared" si="17"/>
        <v>1660</v>
      </c>
      <c r="K96" s="34"/>
      <c r="L96" s="94">
        <v>45658</v>
      </c>
      <c r="M96" s="94">
        <v>46022</v>
      </c>
      <c r="N96" s="35" t="s">
        <v>74</v>
      </c>
      <c r="O96" s="1"/>
      <c r="P96" s="2"/>
      <c r="Q96" s="2"/>
      <c r="R96" s="2">
        <v>1660</v>
      </c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166">
        <v>125</v>
      </c>
      <c r="B97" s="29"/>
      <c r="C97" s="122" t="s">
        <v>255</v>
      </c>
      <c r="D97" s="122" t="s">
        <v>89</v>
      </c>
      <c r="E97" s="32" t="s">
        <v>131</v>
      </c>
      <c r="F97" s="32" t="s">
        <v>132</v>
      </c>
      <c r="G97" s="32" t="s">
        <v>133</v>
      </c>
      <c r="H97" s="33"/>
      <c r="I97" s="100" t="s">
        <v>194</v>
      </c>
      <c r="J97" s="102">
        <f t="shared" si="17"/>
        <v>249</v>
      </c>
      <c r="K97" s="34"/>
      <c r="L97" s="94">
        <v>45658</v>
      </c>
      <c r="M97" s="94">
        <v>46022</v>
      </c>
      <c r="N97" s="35" t="s">
        <v>74</v>
      </c>
      <c r="O97" s="1"/>
      <c r="P97" s="2"/>
      <c r="Q97" s="2"/>
      <c r="R97" s="2">
        <v>249</v>
      </c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45" x14ac:dyDescent="0.25">
      <c r="A98" s="166">
        <v>126</v>
      </c>
      <c r="B98" s="29"/>
      <c r="C98" s="122" t="s">
        <v>256</v>
      </c>
      <c r="D98" s="122" t="s">
        <v>89</v>
      </c>
      <c r="E98" s="32" t="s">
        <v>131</v>
      </c>
      <c r="F98" s="32" t="s">
        <v>132</v>
      </c>
      <c r="G98" s="32" t="s">
        <v>133</v>
      </c>
      <c r="H98" s="33"/>
      <c r="I98" s="100" t="s">
        <v>194</v>
      </c>
      <c r="J98" s="102">
        <f t="shared" si="17"/>
        <v>133</v>
      </c>
      <c r="K98" s="34"/>
      <c r="L98" s="94">
        <v>45658</v>
      </c>
      <c r="M98" s="94">
        <v>46022</v>
      </c>
      <c r="N98" s="35" t="s">
        <v>74</v>
      </c>
      <c r="O98" s="1"/>
      <c r="P98" s="2"/>
      <c r="Q98" s="2"/>
      <c r="R98" s="2">
        <v>133</v>
      </c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45" x14ac:dyDescent="0.25">
      <c r="A99" s="166">
        <v>127</v>
      </c>
      <c r="B99" s="29"/>
      <c r="C99" s="122" t="s">
        <v>257</v>
      </c>
      <c r="D99" s="122" t="s">
        <v>89</v>
      </c>
      <c r="E99" s="32" t="s">
        <v>131</v>
      </c>
      <c r="F99" s="32" t="s">
        <v>132</v>
      </c>
      <c r="G99" s="32" t="s">
        <v>133</v>
      </c>
      <c r="H99" s="33"/>
      <c r="I99" s="100" t="s">
        <v>194</v>
      </c>
      <c r="J99" s="102">
        <f t="shared" si="17"/>
        <v>133</v>
      </c>
      <c r="K99" s="34"/>
      <c r="L99" s="94">
        <v>45658</v>
      </c>
      <c r="M99" s="94">
        <v>46022</v>
      </c>
      <c r="N99" s="35" t="s">
        <v>74</v>
      </c>
      <c r="O99" s="1"/>
      <c r="P99" s="2"/>
      <c r="Q99" s="2"/>
      <c r="R99" s="2">
        <v>133</v>
      </c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45" x14ac:dyDescent="0.25">
      <c r="A100" s="166">
        <v>128</v>
      </c>
      <c r="B100" s="29"/>
      <c r="C100" s="122" t="s">
        <v>258</v>
      </c>
      <c r="D100" s="122" t="s">
        <v>89</v>
      </c>
      <c r="E100" s="32" t="s">
        <v>131</v>
      </c>
      <c r="F100" s="32" t="s">
        <v>132</v>
      </c>
      <c r="G100" s="32" t="s">
        <v>133</v>
      </c>
      <c r="H100" s="33"/>
      <c r="I100" s="100" t="s">
        <v>194</v>
      </c>
      <c r="J100" s="102">
        <f t="shared" si="17"/>
        <v>133</v>
      </c>
      <c r="K100" s="34"/>
      <c r="L100" s="94">
        <v>45658</v>
      </c>
      <c r="M100" s="94">
        <v>46022</v>
      </c>
      <c r="N100" s="35" t="s">
        <v>74</v>
      </c>
      <c r="O100" s="1"/>
      <c r="P100" s="2"/>
      <c r="Q100" s="2"/>
      <c r="R100" s="2">
        <v>133</v>
      </c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45" x14ac:dyDescent="0.25">
      <c r="A101" s="166">
        <v>129</v>
      </c>
      <c r="B101" s="29"/>
      <c r="C101" s="122" t="s">
        <v>261</v>
      </c>
      <c r="D101" s="122" t="s">
        <v>89</v>
      </c>
      <c r="E101" s="32" t="s">
        <v>131</v>
      </c>
      <c r="F101" s="32" t="s">
        <v>132</v>
      </c>
      <c r="G101" s="32" t="s">
        <v>133</v>
      </c>
      <c r="H101" s="33"/>
      <c r="I101" s="100" t="s">
        <v>194</v>
      </c>
      <c r="J101" s="102">
        <f t="shared" ref="J101" si="18">SUM(O101:AC101)</f>
        <v>133</v>
      </c>
      <c r="K101" s="34"/>
      <c r="L101" s="94">
        <v>45658</v>
      </c>
      <c r="M101" s="94">
        <v>46022</v>
      </c>
      <c r="N101" s="35" t="s">
        <v>74</v>
      </c>
      <c r="O101" s="1"/>
      <c r="P101" s="2"/>
      <c r="Q101" s="2"/>
      <c r="R101" s="2">
        <v>133</v>
      </c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45" x14ac:dyDescent="0.25">
      <c r="A102" s="166">
        <v>140</v>
      </c>
      <c r="B102" s="29"/>
      <c r="C102" s="58" t="s">
        <v>98</v>
      </c>
      <c r="D102" s="58" t="s">
        <v>185</v>
      </c>
      <c r="E102" s="32" t="s">
        <v>134</v>
      </c>
      <c r="F102" s="32" t="s">
        <v>132</v>
      </c>
      <c r="G102" s="32" t="s">
        <v>133</v>
      </c>
      <c r="H102" s="33"/>
      <c r="I102" s="100" t="s">
        <v>194</v>
      </c>
      <c r="J102" s="102">
        <f t="shared" ref="J102:J103" si="19">SUM(O102:AC102)</f>
        <v>116</v>
      </c>
      <c r="K102" s="33"/>
      <c r="L102" s="94">
        <v>46023</v>
      </c>
      <c r="M102" s="94">
        <v>46387</v>
      </c>
      <c r="N102" s="35" t="s">
        <v>74</v>
      </c>
      <c r="O102" s="1"/>
      <c r="P102" s="2"/>
      <c r="Q102" s="2"/>
      <c r="R102" s="2"/>
      <c r="S102" s="2">
        <v>116</v>
      </c>
      <c r="T102" s="3"/>
      <c r="U102" s="3"/>
      <c r="V102" s="3"/>
      <c r="W102" s="3"/>
      <c r="X102" s="3"/>
      <c r="Y102" s="3"/>
      <c r="Z102" s="3"/>
      <c r="AA102" s="3"/>
      <c r="AB102" s="3"/>
      <c r="AC102" s="22"/>
    </row>
    <row r="103" spans="1:29" ht="45" x14ac:dyDescent="0.25">
      <c r="A103" s="166">
        <v>141</v>
      </c>
      <c r="B103" s="29"/>
      <c r="C103" s="58" t="s">
        <v>99</v>
      </c>
      <c r="D103" s="58" t="s">
        <v>185</v>
      </c>
      <c r="E103" s="32" t="s">
        <v>134</v>
      </c>
      <c r="F103" s="32" t="s">
        <v>132</v>
      </c>
      <c r="G103" s="32" t="s">
        <v>133</v>
      </c>
      <c r="H103" s="33"/>
      <c r="I103" s="100" t="s">
        <v>194</v>
      </c>
      <c r="J103" s="102">
        <f t="shared" si="19"/>
        <v>116</v>
      </c>
      <c r="K103" s="33"/>
      <c r="L103" s="94">
        <v>46023</v>
      </c>
      <c r="M103" s="94">
        <v>46387</v>
      </c>
      <c r="N103" s="35" t="s">
        <v>74</v>
      </c>
      <c r="O103" s="1"/>
      <c r="P103" s="2"/>
      <c r="Q103" s="2"/>
      <c r="R103" s="2"/>
      <c r="S103" s="2">
        <v>116</v>
      </c>
      <c r="T103" s="3"/>
      <c r="U103" s="3"/>
      <c r="V103" s="3"/>
      <c r="W103" s="3"/>
      <c r="X103" s="3"/>
      <c r="Y103" s="3"/>
      <c r="Z103" s="3"/>
      <c r="AA103" s="3"/>
      <c r="AB103" s="3"/>
      <c r="AC103" s="22"/>
    </row>
    <row r="104" spans="1:29" ht="45" x14ac:dyDescent="0.25">
      <c r="A104" s="166">
        <v>142</v>
      </c>
      <c r="B104" s="29"/>
      <c r="C104" s="58" t="s">
        <v>229</v>
      </c>
      <c r="D104" s="58" t="s">
        <v>89</v>
      </c>
      <c r="E104" s="32" t="s">
        <v>131</v>
      </c>
      <c r="F104" s="32" t="s">
        <v>132</v>
      </c>
      <c r="G104" s="32" t="s">
        <v>133</v>
      </c>
      <c r="H104" s="33"/>
      <c r="I104" s="100" t="s">
        <v>194</v>
      </c>
      <c r="J104" s="102">
        <f t="shared" ref="J104:J109" si="20">SUM(O104:AC104)</f>
        <v>249</v>
      </c>
      <c r="K104" s="33"/>
      <c r="L104" s="94">
        <v>46023</v>
      </c>
      <c r="M104" s="94">
        <v>46387</v>
      </c>
      <c r="N104" s="35" t="s">
        <v>74</v>
      </c>
      <c r="O104" s="1"/>
      <c r="P104" s="2"/>
      <c r="Q104" s="2"/>
      <c r="R104" s="2"/>
      <c r="S104" s="2">
        <v>249</v>
      </c>
      <c r="T104" s="3"/>
      <c r="U104" s="3"/>
      <c r="V104" s="3"/>
      <c r="W104" s="3"/>
      <c r="X104" s="3"/>
      <c r="Y104" s="3"/>
      <c r="Z104" s="3"/>
      <c r="AA104" s="3"/>
      <c r="AB104" s="3"/>
      <c r="AC104" s="22"/>
    </row>
    <row r="105" spans="1:29" ht="45" x14ac:dyDescent="0.25">
      <c r="A105" s="166">
        <v>143</v>
      </c>
      <c r="B105" s="29"/>
      <c r="C105" s="122" t="s">
        <v>259</v>
      </c>
      <c r="D105" s="122" t="s">
        <v>89</v>
      </c>
      <c r="E105" s="32" t="s">
        <v>131</v>
      </c>
      <c r="F105" s="32" t="s">
        <v>132</v>
      </c>
      <c r="G105" s="32" t="s">
        <v>133</v>
      </c>
      <c r="H105" s="33"/>
      <c r="I105" s="100" t="s">
        <v>194</v>
      </c>
      <c r="J105" s="102">
        <f t="shared" si="20"/>
        <v>133</v>
      </c>
      <c r="K105" s="34"/>
      <c r="L105" s="94">
        <v>46023</v>
      </c>
      <c r="M105" s="94">
        <v>46387</v>
      </c>
      <c r="N105" s="35" t="s">
        <v>74</v>
      </c>
      <c r="O105" s="1"/>
      <c r="P105" s="2"/>
      <c r="Q105" s="2"/>
      <c r="R105" s="2"/>
      <c r="S105" s="2">
        <v>133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45" x14ac:dyDescent="0.25">
      <c r="A106" s="166">
        <v>144</v>
      </c>
      <c r="B106" s="29"/>
      <c r="C106" s="122" t="s">
        <v>260</v>
      </c>
      <c r="D106" s="122" t="s">
        <v>89</v>
      </c>
      <c r="E106" s="32" t="s">
        <v>131</v>
      </c>
      <c r="F106" s="32" t="s">
        <v>132</v>
      </c>
      <c r="G106" s="32" t="s">
        <v>133</v>
      </c>
      <c r="H106" s="33"/>
      <c r="I106" s="100" t="s">
        <v>194</v>
      </c>
      <c r="J106" s="102">
        <f t="shared" si="20"/>
        <v>133</v>
      </c>
      <c r="K106" s="34"/>
      <c r="L106" s="94">
        <v>46023</v>
      </c>
      <c r="M106" s="94">
        <v>46387</v>
      </c>
      <c r="N106" s="35" t="s">
        <v>74</v>
      </c>
      <c r="O106" s="1"/>
      <c r="P106" s="2"/>
      <c r="Q106" s="2"/>
      <c r="R106" s="2"/>
      <c r="S106" s="2">
        <v>133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45" x14ac:dyDescent="0.25">
      <c r="A107" s="166">
        <v>145</v>
      </c>
      <c r="B107" s="29"/>
      <c r="C107" s="122" t="s">
        <v>234</v>
      </c>
      <c r="D107" s="122" t="s">
        <v>89</v>
      </c>
      <c r="E107" s="32" t="s">
        <v>131</v>
      </c>
      <c r="F107" s="32" t="s">
        <v>132</v>
      </c>
      <c r="G107" s="32" t="s">
        <v>133</v>
      </c>
      <c r="H107" s="33"/>
      <c r="I107" s="100" t="s">
        <v>194</v>
      </c>
      <c r="J107" s="102">
        <f t="shared" si="20"/>
        <v>133</v>
      </c>
      <c r="K107" s="34"/>
      <c r="L107" s="94">
        <v>46023</v>
      </c>
      <c r="M107" s="94">
        <v>46387</v>
      </c>
      <c r="N107" s="35" t="s">
        <v>74</v>
      </c>
      <c r="O107" s="1"/>
      <c r="P107" s="2"/>
      <c r="Q107" s="2"/>
      <c r="R107" s="2"/>
      <c r="S107" s="2">
        <v>133</v>
      </c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45" x14ac:dyDescent="0.25">
      <c r="A108" s="166">
        <v>146</v>
      </c>
      <c r="B108" s="29"/>
      <c r="C108" s="122" t="s">
        <v>235</v>
      </c>
      <c r="D108" s="122" t="s">
        <v>89</v>
      </c>
      <c r="E108" s="32" t="s">
        <v>131</v>
      </c>
      <c r="F108" s="32" t="s">
        <v>132</v>
      </c>
      <c r="G108" s="32" t="s">
        <v>133</v>
      </c>
      <c r="H108" s="33"/>
      <c r="I108" s="100" t="s">
        <v>194</v>
      </c>
      <c r="J108" s="102">
        <f t="shared" si="20"/>
        <v>133</v>
      </c>
      <c r="K108" s="34"/>
      <c r="L108" s="94">
        <v>46023</v>
      </c>
      <c r="M108" s="94">
        <v>46387</v>
      </c>
      <c r="N108" s="35" t="s">
        <v>74</v>
      </c>
      <c r="O108" s="1"/>
      <c r="P108" s="2"/>
      <c r="Q108" s="2"/>
      <c r="R108" s="2"/>
      <c r="S108" s="2">
        <v>133</v>
      </c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45" x14ac:dyDescent="0.25">
      <c r="A109" s="166">
        <v>147</v>
      </c>
      <c r="B109" s="29"/>
      <c r="C109" s="122" t="s">
        <v>236</v>
      </c>
      <c r="D109" s="122" t="s">
        <v>89</v>
      </c>
      <c r="E109" s="32" t="s">
        <v>131</v>
      </c>
      <c r="F109" s="32" t="s">
        <v>132</v>
      </c>
      <c r="G109" s="32" t="s">
        <v>133</v>
      </c>
      <c r="H109" s="33"/>
      <c r="I109" s="100" t="s">
        <v>194</v>
      </c>
      <c r="J109" s="102">
        <f t="shared" si="20"/>
        <v>133</v>
      </c>
      <c r="K109" s="34"/>
      <c r="L109" s="94">
        <v>46023</v>
      </c>
      <c r="M109" s="94">
        <v>46387</v>
      </c>
      <c r="N109" s="35" t="s">
        <v>74</v>
      </c>
      <c r="O109" s="1"/>
      <c r="P109" s="2"/>
      <c r="Q109" s="2"/>
      <c r="R109" s="2"/>
      <c r="S109" s="2">
        <v>133</v>
      </c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45" x14ac:dyDescent="0.25">
      <c r="A110" s="28">
        <v>169</v>
      </c>
      <c r="B110" s="29"/>
      <c r="C110" s="58" t="s">
        <v>115</v>
      </c>
      <c r="D110" s="58" t="s">
        <v>185</v>
      </c>
      <c r="E110" s="32" t="s">
        <v>134</v>
      </c>
      <c r="F110" s="32" t="s">
        <v>132</v>
      </c>
      <c r="G110" s="32" t="s">
        <v>133</v>
      </c>
      <c r="H110" s="33"/>
      <c r="I110" s="100" t="s">
        <v>194</v>
      </c>
      <c r="J110" s="102">
        <f>SUM(O110:AC110)</f>
        <v>282</v>
      </c>
      <c r="K110" s="33"/>
      <c r="L110" s="94">
        <v>46388</v>
      </c>
      <c r="M110" s="94">
        <v>46752</v>
      </c>
      <c r="N110" s="35" t="s">
        <v>50</v>
      </c>
      <c r="O110" s="1"/>
      <c r="P110" s="2"/>
      <c r="Q110" s="2"/>
      <c r="R110" s="2"/>
      <c r="S110" s="2"/>
      <c r="T110" s="3">
        <v>282</v>
      </c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45" x14ac:dyDescent="0.25">
      <c r="A111" s="166">
        <v>170</v>
      </c>
      <c r="B111" s="29"/>
      <c r="C111" s="58" t="s">
        <v>67</v>
      </c>
      <c r="D111" s="58" t="s">
        <v>160</v>
      </c>
      <c r="E111" s="32" t="s">
        <v>134</v>
      </c>
      <c r="F111" s="32" t="s">
        <v>132</v>
      </c>
      <c r="G111" s="32" t="s">
        <v>133</v>
      </c>
      <c r="H111" s="33"/>
      <c r="I111" s="100" t="s">
        <v>194</v>
      </c>
      <c r="J111" s="102">
        <f t="shared" ref="J111" si="21">SUM(O111:AC111)</f>
        <v>530</v>
      </c>
      <c r="K111" s="34"/>
      <c r="L111" s="94">
        <v>46388</v>
      </c>
      <c r="M111" s="94">
        <v>50040</v>
      </c>
      <c r="N111" s="35" t="s">
        <v>50</v>
      </c>
      <c r="O111" s="1"/>
      <c r="P111" s="2"/>
      <c r="Q111" s="2"/>
      <c r="R111" s="2"/>
      <c r="S111" s="2"/>
      <c r="T111" s="3">
        <v>53</v>
      </c>
      <c r="U111" s="3">
        <v>53</v>
      </c>
      <c r="V111" s="3">
        <v>53</v>
      </c>
      <c r="W111" s="3">
        <v>53</v>
      </c>
      <c r="X111" s="3">
        <v>53</v>
      </c>
      <c r="Y111" s="3">
        <v>53</v>
      </c>
      <c r="Z111" s="3">
        <v>53</v>
      </c>
      <c r="AA111" s="3">
        <v>53</v>
      </c>
      <c r="AB111" s="3">
        <v>53</v>
      </c>
      <c r="AC111" s="4">
        <v>53</v>
      </c>
    </row>
    <row r="112" spans="1:29" ht="45" x14ac:dyDescent="0.25">
      <c r="A112" s="166">
        <v>171</v>
      </c>
      <c r="B112" s="29"/>
      <c r="C112" s="58" t="s">
        <v>67</v>
      </c>
      <c r="D112" s="58" t="s">
        <v>162</v>
      </c>
      <c r="E112" s="32" t="s">
        <v>134</v>
      </c>
      <c r="F112" s="32" t="s">
        <v>132</v>
      </c>
      <c r="G112" s="32" t="s">
        <v>133</v>
      </c>
      <c r="H112" s="33"/>
      <c r="I112" s="100" t="s">
        <v>194</v>
      </c>
      <c r="J112" s="102">
        <f t="shared" ref="J112:J114" si="22">SUM(O112:AC112)</f>
        <v>530</v>
      </c>
      <c r="K112" s="34"/>
      <c r="L112" s="94">
        <v>46388</v>
      </c>
      <c r="M112" s="94">
        <v>50040</v>
      </c>
      <c r="N112" s="35" t="s">
        <v>50</v>
      </c>
      <c r="O112" s="1"/>
      <c r="P112" s="2"/>
      <c r="Q112" s="2"/>
      <c r="R112" s="2"/>
      <c r="S112" s="2"/>
      <c r="T112" s="3">
        <v>53</v>
      </c>
      <c r="U112" s="3">
        <v>53</v>
      </c>
      <c r="V112" s="3">
        <v>53</v>
      </c>
      <c r="W112" s="3">
        <v>53</v>
      </c>
      <c r="X112" s="3">
        <v>53</v>
      </c>
      <c r="Y112" s="3">
        <v>53</v>
      </c>
      <c r="Z112" s="3">
        <v>53</v>
      </c>
      <c r="AA112" s="3">
        <v>53</v>
      </c>
      <c r="AB112" s="3">
        <v>53</v>
      </c>
      <c r="AC112" s="4">
        <v>53</v>
      </c>
    </row>
    <row r="113" spans="1:29" ht="45" x14ac:dyDescent="0.25">
      <c r="A113" s="166">
        <v>172</v>
      </c>
      <c r="B113" s="29"/>
      <c r="C113" s="58" t="s">
        <v>68</v>
      </c>
      <c r="D113" s="58" t="s">
        <v>160</v>
      </c>
      <c r="E113" s="32" t="s">
        <v>134</v>
      </c>
      <c r="F113" s="32" t="s">
        <v>132</v>
      </c>
      <c r="G113" s="32" t="s">
        <v>133</v>
      </c>
      <c r="H113" s="33"/>
      <c r="I113" s="100" t="s">
        <v>194</v>
      </c>
      <c r="J113" s="102">
        <f>SUM(O113:AC113)</f>
        <v>1200</v>
      </c>
      <c r="K113" s="34"/>
      <c r="L113" s="94">
        <v>46388</v>
      </c>
      <c r="M113" s="94">
        <v>50040</v>
      </c>
      <c r="N113" s="35" t="s">
        <v>50</v>
      </c>
      <c r="O113" s="1"/>
      <c r="P113" s="2"/>
      <c r="Q113" s="2"/>
      <c r="R113" s="2"/>
      <c r="S113" s="2"/>
      <c r="T113" s="3">
        <v>120</v>
      </c>
      <c r="U113" s="3">
        <v>120</v>
      </c>
      <c r="V113" s="3">
        <v>120</v>
      </c>
      <c r="W113" s="3">
        <v>120</v>
      </c>
      <c r="X113" s="3">
        <v>120</v>
      </c>
      <c r="Y113" s="3">
        <v>120</v>
      </c>
      <c r="Z113" s="3">
        <v>120</v>
      </c>
      <c r="AA113" s="3">
        <v>120</v>
      </c>
      <c r="AB113" s="3">
        <v>120</v>
      </c>
      <c r="AC113" s="4">
        <v>120</v>
      </c>
    </row>
    <row r="114" spans="1:29" ht="45" x14ac:dyDescent="0.25">
      <c r="A114" s="166">
        <v>173</v>
      </c>
      <c r="B114" s="29"/>
      <c r="C114" s="58" t="s">
        <v>68</v>
      </c>
      <c r="D114" s="58" t="s">
        <v>162</v>
      </c>
      <c r="E114" s="32" t="s">
        <v>134</v>
      </c>
      <c r="F114" s="32" t="s">
        <v>132</v>
      </c>
      <c r="G114" s="32" t="s">
        <v>133</v>
      </c>
      <c r="H114" s="33"/>
      <c r="I114" s="100" t="s">
        <v>194</v>
      </c>
      <c r="J114" s="102">
        <f t="shared" si="22"/>
        <v>1200</v>
      </c>
      <c r="K114" s="34"/>
      <c r="L114" s="94">
        <v>46388</v>
      </c>
      <c r="M114" s="94">
        <v>50040</v>
      </c>
      <c r="N114" s="35" t="s">
        <v>50</v>
      </c>
      <c r="O114" s="1"/>
      <c r="P114" s="2"/>
      <c r="Q114" s="2"/>
      <c r="R114" s="2"/>
      <c r="S114" s="2"/>
      <c r="T114" s="3">
        <v>120</v>
      </c>
      <c r="U114" s="3">
        <v>120</v>
      </c>
      <c r="V114" s="3">
        <v>120</v>
      </c>
      <c r="W114" s="3">
        <v>120</v>
      </c>
      <c r="X114" s="3">
        <v>120</v>
      </c>
      <c r="Y114" s="3">
        <v>120</v>
      </c>
      <c r="Z114" s="3">
        <v>120</v>
      </c>
      <c r="AA114" s="3">
        <v>120</v>
      </c>
      <c r="AB114" s="3">
        <v>120</v>
      </c>
      <c r="AC114" s="4">
        <v>120</v>
      </c>
    </row>
    <row r="115" spans="1:29" ht="45" x14ac:dyDescent="0.25">
      <c r="A115" s="166">
        <v>174</v>
      </c>
      <c r="B115" s="29"/>
      <c r="C115" s="58" t="s">
        <v>69</v>
      </c>
      <c r="D115" s="58" t="s">
        <v>160</v>
      </c>
      <c r="E115" s="32" t="s">
        <v>134</v>
      </c>
      <c r="F115" s="32" t="s">
        <v>132</v>
      </c>
      <c r="G115" s="32" t="s">
        <v>133</v>
      </c>
      <c r="H115" s="33"/>
      <c r="I115" s="100" t="s">
        <v>194</v>
      </c>
      <c r="J115" s="102">
        <f>SUM(O115:AC115)</f>
        <v>1060</v>
      </c>
      <c r="K115" s="34"/>
      <c r="L115" s="94">
        <v>46388</v>
      </c>
      <c r="M115" s="94">
        <v>50040</v>
      </c>
      <c r="N115" s="35" t="s">
        <v>50</v>
      </c>
      <c r="O115" s="1"/>
      <c r="P115" s="2"/>
      <c r="Q115" s="2"/>
      <c r="R115" s="2"/>
      <c r="S115" s="2"/>
      <c r="T115" s="3">
        <v>106</v>
      </c>
      <c r="U115" s="3">
        <v>106</v>
      </c>
      <c r="V115" s="3">
        <v>106</v>
      </c>
      <c r="W115" s="3">
        <v>106</v>
      </c>
      <c r="X115" s="3">
        <v>106</v>
      </c>
      <c r="Y115" s="3">
        <v>106</v>
      </c>
      <c r="Z115" s="3">
        <v>106</v>
      </c>
      <c r="AA115" s="3">
        <v>106</v>
      </c>
      <c r="AB115" s="3">
        <v>106</v>
      </c>
      <c r="AC115" s="4">
        <v>106</v>
      </c>
    </row>
    <row r="116" spans="1:29" ht="45" x14ac:dyDescent="0.25">
      <c r="A116" s="166">
        <v>175</v>
      </c>
      <c r="B116" s="29"/>
      <c r="C116" s="58" t="s">
        <v>69</v>
      </c>
      <c r="D116" s="58" t="s">
        <v>162</v>
      </c>
      <c r="E116" s="32" t="s">
        <v>134</v>
      </c>
      <c r="F116" s="32" t="s">
        <v>132</v>
      </c>
      <c r="G116" s="32" t="s">
        <v>133</v>
      </c>
      <c r="H116" s="33"/>
      <c r="I116" s="100" t="s">
        <v>194</v>
      </c>
      <c r="J116" s="102">
        <f>SUM(O116:AC116)</f>
        <v>1060</v>
      </c>
      <c r="K116" s="34"/>
      <c r="L116" s="94">
        <v>46388</v>
      </c>
      <c r="M116" s="94">
        <v>50040</v>
      </c>
      <c r="N116" s="35" t="s">
        <v>50</v>
      </c>
      <c r="O116" s="1"/>
      <c r="P116" s="2"/>
      <c r="Q116" s="2"/>
      <c r="R116" s="2"/>
      <c r="S116" s="2"/>
      <c r="T116" s="3">
        <v>106</v>
      </c>
      <c r="U116" s="3">
        <v>106</v>
      </c>
      <c r="V116" s="3">
        <v>106</v>
      </c>
      <c r="W116" s="3">
        <v>106</v>
      </c>
      <c r="X116" s="3">
        <v>106</v>
      </c>
      <c r="Y116" s="3">
        <v>106</v>
      </c>
      <c r="Z116" s="3">
        <v>106</v>
      </c>
      <c r="AA116" s="3">
        <v>106</v>
      </c>
      <c r="AB116" s="3">
        <v>106</v>
      </c>
      <c r="AC116" s="4">
        <v>106</v>
      </c>
    </row>
    <row r="117" spans="1:29" ht="45" x14ac:dyDescent="0.25">
      <c r="A117" s="166">
        <v>176</v>
      </c>
      <c r="B117" s="29"/>
      <c r="C117" s="58" t="s">
        <v>66</v>
      </c>
      <c r="D117" s="58" t="s">
        <v>160</v>
      </c>
      <c r="E117" s="32" t="s">
        <v>134</v>
      </c>
      <c r="F117" s="32" t="s">
        <v>132</v>
      </c>
      <c r="G117" s="32" t="s">
        <v>133</v>
      </c>
      <c r="H117" s="33"/>
      <c r="I117" s="100" t="s">
        <v>194</v>
      </c>
      <c r="J117" s="102">
        <f>SUM(O117:AC117)</f>
        <v>3020</v>
      </c>
      <c r="K117" s="34"/>
      <c r="L117" s="94">
        <v>46388</v>
      </c>
      <c r="M117" s="94">
        <v>50040</v>
      </c>
      <c r="N117" s="35" t="s">
        <v>50</v>
      </c>
      <c r="O117" s="1"/>
      <c r="P117" s="2"/>
      <c r="Q117" s="2"/>
      <c r="R117" s="2"/>
      <c r="S117" s="2"/>
      <c r="T117" s="3">
        <v>302</v>
      </c>
      <c r="U117" s="3">
        <v>302</v>
      </c>
      <c r="V117" s="3">
        <v>302</v>
      </c>
      <c r="W117" s="3">
        <v>302</v>
      </c>
      <c r="X117" s="3">
        <v>302</v>
      </c>
      <c r="Y117" s="3">
        <v>302</v>
      </c>
      <c r="Z117" s="3">
        <v>302</v>
      </c>
      <c r="AA117" s="3">
        <v>302</v>
      </c>
      <c r="AB117" s="3">
        <v>302</v>
      </c>
      <c r="AC117" s="4">
        <v>302</v>
      </c>
    </row>
    <row r="118" spans="1:29" ht="45" x14ac:dyDescent="0.25">
      <c r="A118" s="166">
        <v>177</v>
      </c>
      <c r="B118" s="29"/>
      <c r="C118" s="58" t="s">
        <v>66</v>
      </c>
      <c r="D118" s="58" t="s">
        <v>162</v>
      </c>
      <c r="E118" s="32" t="s">
        <v>134</v>
      </c>
      <c r="F118" s="32" t="s">
        <v>132</v>
      </c>
      <c r="G118" s="32" t="s">
        <v>133</v>
      </c>
      <c r="H118" s="33"/>
      <c r="I118" s="100" t="s">
        <v>194</v>
      </c>
      <c r="J118" s="102">
        <f>SUM(O118:AC118)</f>
        <v>3010</v>
      </c>
      <c r="K118" s="34"/>
      <c r="L118" s="94">
        <v>46388</v>
      </c>
      <c r="M118" s="94">
        <v>50040</v>
      </c>
      <c r="N118" s="35" t="s">
        <v>50</v>
      </c>
      <c r="O118" s="1"/>
      <c r="P118" s="2"/>
      <c r="Q118" s="2"/>
      <c r="R118" s="2"/>
      <c r="S118" s="2"/>
      <c r="T118" s="3">
        <v>301</v>
      </c>
      <c r="U118" s="3">
        <v>301</v>
      </c>
      <c r="V118" s="3">
        <v>301</v>
      </c>
      <c r="W118" s="3">
        <v>301</v>
      </c>
      <c r="X118" s="3">
        <v>301</v>
      </c>
      <c r="Y118" s="3">
        <v>301</v>
      </c>
      <c r="Z118" s="3">
        <v>301</v>
      </c>
      <c r="AA118" s="3">
        <v>301</v>
      </c>
      <c r="AB118" s="3">
        <v>301</v>
      </c>
      <c r="AC118" s="4">
        <v>301</v>
      </c>
    </row>
    <row r="119" spans="1:29" ht="45" x14ac:dyDescent="0.25">
      <c r="A119" s="166">
        <v>178</v>
      </c>
      <c r="B119" s="29"/>
      <c r="C119" s="58" t="s">
        <v>70</v>
      </c>
      <c r="D119" s="58" t="s">
        <v>160</v>
      </c>
      <c r="E119" s="32" t="s">
        <v>134</v>
      </c>
      <c r="F119" s="32" t="s">
        <v>132</v>
      </c>
      <c r="G119" s="32" t="s">
        <v>133</v>
      </c>
      <c r="H119" s="33"/>
      <c r="I119" s="100" t="s">
        <v>194</v>
      </c>
      <c r="J119" s="102">
        <f>SUM(O119:AC119)</f>
        <v>600</v>
      </c>
      <c r="K119" s="34"/>
      <c r="L119" s="94">
        <v>46388</v>
      </c>
      <c r="M119" s="94">
        <v>50040</v>
      </c>
      <c r="N119" s="35" t="s">
        <v>50</v>
      </c>
      <c r="O119" s="1"/>
      <c r="P119" s="2"/>
      <c r="Q119" s="2"/>
      <c r="R119" s="2"/>
      <c r="S119" s="2"/>
      <c r="T119" s="3">
        <v>60</v>
      </c>
      <c r="U119" s="3">
        <v>60</v>
      </c>
      <c r="V119" s="3">
        <v>60</v>
      </c>
      <c r="W119" s="3">
        <v>60</v>
      </c>
      <c r="X119" s="3">
        <v>60</v>
      </c>
      <c r="Y119" s="3">
        <v>60</v>
      </c>
      <c r="Z119" s="3">
        <v>60</v>
      </c>
      <c r="AA119" s="3">
        <v>60</v>
      </c>
      <c r="AB119" s="3">
        <v>60</v>
      </c>
      <c r="AC119" s="4">
        <v>60</v>
      </c>
    </row>
    <row r="120" spans="1:29" ht="45" x14ac:dyDescent="0.25">
      <c r="A120" s="166">
        <v>179</v>
      </c>
      <c r="B120" s="29"/>
      <c r="C120" s="58" t="s">
        <v>70</v>
      </c>
      <c r="D120" s="58" t="s">
        <v>162</v>
      </c>
      <c r="E120" s="32" t="s">
        <v>134</v>
      </c>
      <c r="F120" s="32" t="s">
        <v>132</v>
      </c>
      <c r="G120" s="32" t="s">
        <v>133</v>
      </c>
      <c r="H120" s="33"/>
      <c r="I120" s="100" t="s">
        <v>194</v>
      </c>
      <c r="J120" s="102">
        <f t="shared" ref="J120" si="23">SUM(O120:AC120)</f>
        <v>600</v>
      </c>
      <c r="K120" s="34"/>
      <c r="L120" s="94">
        <v>46388</v>
      </c>
      <c r="M120" s="94">
        <v>50040</v>
      </c>
      <c r="N120" s="35" t="s">
        <v>50</v>
      </c>
      <c r="O120" s="1"/>
      <c r="P120" s="2"/>
      <c r="Q120" s="2"/>
      <c r="R120" s="2"/>
      <c r="S120" s="2"/>
      <c r="T120" s="3">
        <v>60</v>
      </c>
      <c r="U120" s="3">
        <v>60</v>
      </c>
      <c r="V120" s="3">
        <v>60</v>
      </c>
      <c r="W120" s="3">
        <v>60</v>
      </c>
      <c r="X120" s="3">
        <v>60</v>
      </c>
      <c r="Y120" s="3">
        <v>60</v>
      </c>
      <c r="Z120" s="3">
        <v>60</v>
      </c>
      <c r="AA120" s="3">
        <v>60</v>
      </c>
      <c r="AB120" s="3">
        <v>60</v>
      </c>
      <c r="AC120" s="4">
        <v>60</v>
      </c>
    </row>
    <row r="121" spans="1:29" ht="45" x14ac:dyDescent="0.25">
      <c r="A121" s="28">
        <v>196</v>
      </c>
      <c r="B121" s="29"/>
      <c r="C121" s="58" t="s">
        <v>237</v>
      </c>
      <c r="D121" s="58" t="s">
        <v>89</v>
      </c>
      <c r="E121" s="32" t="s">
        <v>131</v>
      </c>
      <c r="F121" s="32" t="s">
        <v>132</v>
      </c>
      <c r="G121" s="32" t="s">
        <v>133</v>
      </c>
      <c r="H121" s="33"/>
      <c r="I121" s="100" t="s">
        <v>194</v>
      </c>
      <c r="J121" s="102">
        <f>SUM(O121:AC121)</f>
        <v>747</v>
      </c>
      <c r="K121" s="33"/>
      <c r="L121" s="94">
        <v>47484</v>
      </c>
      <c r="M121" s="94">
        <v>47848</v>
      </c>
      <c r="N121" s="35" t="s">
        <v>50</v>
      </c>
      <c r="O121" s="1"/>
      <c r="P121" s="2"/>
      <c r="Q121" s="2"/>
      <c r="R121" s="2"/>
      <c r="S121" s="2"/>
      <c r="T121" s="3"/>
      <c r="U121" s="3"/>
      <c r="V121" s="3"/>
      <c r="W121" s="3">
        <v>747</v>
      </c>
      <c r="X121" s="3"/>
      <c r="Y121" s="3"/>
      <c r="Z121" s="3"/>
      <c r="AA121" s="3"/>
      <c r="AB121" s="3"/>
      <c r="AC121" s="22"/>
    </row>
    <row r="122" spans="1:29" ht="45" x14ac:dyDescent="0.25">
      <c r="A122" s="28">
        <v>197</v>
      </c>
      <c r="B122" s="29"/>
      <c r="C122" s="122" t="s">
        <v>262</v>
      </c>
      <c r="D122" s="122" t="s">
        <v>89</v>
      </c>
      <c r="E122" s="32" t="s">
        <v>131</v>
      </c>
      <c r="F122" s="32" t="s">
        <v>132</v>
      </c>
      <c r="G122" s="32" t="s">
        <v>133</v>
      </c>
      <c r="H122" s="33"/>
      <c r="I122" s="100" t="s">
        <v>194</v>
      </c>
      <c r="J122" s="102">
        <f t="shared" ref="J122:J123" si="24">SUM(O122:AC122)</f>
        <v>133</v>
      </c>
      <c r="K122" s="33"/>
      <c r="L122" s="94">
        <v>47484</v>
      </c>
      <c r="M122" s="94">
        <v>47848</v>
      </c>
      <c r="N122" s="35" t="s">
        <v>50</v>
      </c>
      <c r="O122" s="1"/>
      <c r="P122" s="2"/>
      <c r="Q122" s="2"/>
      <c r="R122" s="2"/>
      <c r="S122" s="2"/>
      <c r="T122" s="3"/>
      <c r="U122" s="3"/>
      <c r="V122" s="3"/>
      <c r="W122" s="3">
        <v>133</v>
      </c>
      <c r="X122" s="3"/>
      <c r="Y122" s="3"/>
      <c r="Z122" s="3"/>
      <c r="AA122" s="3"/>
      <c r="AB122" s="3"/>
      <c r="AC122" s="4"/>
    </row>
    <row r="123" spans="1:29" ht="45" x14ac:dyDescent="0.25">
      <c r="A123" s="166">
        <v>198</v>
      </c>
      <c r="B123" s="29"/>
      <c r="C123" s="122" t="s">
        <v>240</v>
      </c>
      <c r="D123" s="122" t="s">
        <v>89</v>
      </c>
      <c r="E123" s="32" t="s">
        <v>131</v>
      </c>
      <c r="F123" s="32" t="s">
        <v>132</v>
      </c>
      <c r="G123" s="32" t="s">
        <v>133</v>
      </c>
      <c r="H123" s="33"/>
      <c r="I123" s="100" t="s">
        <v>194</v>
      </c>
      <c r="J123" s="102">
        <f t="shared" si="24"/>
        <v>249</v>
      </c>
      <c r="K123" s="33"/>
      <c r="L123" s="94">
        <v>47484</v>
      </c>
      <c r="M123" s="94">
        <v>47848</v>
      </c>
      <c r="N123" s="52" t="s">
        <v>50</v>
      </c>
      <c r="O123" s="1"/>
      <c r="P123" s="2"/>
      <c r="Q123" s="2"/>
      <c r="R123" s="2"/>
      <c r="S123" s="2"/>
      <c r="T123" s="3"/>
      <c r="U123" s="3"/>
      <c r="V123" s="3"/>
      <c r="W123" s="3">
        <v>249</v>
      </c>
      <c r="X123" s="3"/>
      <c r="Y123" s="3"/>
      <c r="Z123" s="3"/>
      <c r="AA123" s="3"/>
      <c r="AB123" s="3"/>
      <c r="AC123" s="4"/>
    </row>
    <row r="124" spans="1:29" ht="45" x14ac:dyDescent="0.25">
      <c r="A124" s="166">
        <v>199</v>
      </c>
      <c r="B124" s="29"/>
      <c r="C124" s="58" t="s">
        <v>107</v>
      </c>
      <c r="D124" s="58" t="s">
        <v>185</v>
      </c>
      <c r="E124" s="32" t="s">
        <v>134</v>
      </c>
      <c r="F124" s="32" t="s">
        <v>132</v>
      </c>
      <c r="G124" s="32" t="s">
        <v>133</v>
      </c>
      <c r="H124" s="33"/>
      <c r="I124" s="100" t="s">
        <v>194</v>
      </c>
      <c r="J124" s="102">
        <f t="shared" ref="J124:J139" si="25">SUM(O124:AC124)</f>
        <v>116</v>
      </c>
      <c r="K124" s="33"/>
      <c r="L124" s="94">
        <v>47484</v>
      </c>
      <c r="M124" s="94">
        <v>47848</v>
      </c>
      <c r="N124" s="35" t="s">
        <v>50</v>
      </c>
      <c r="O124" s="1"/>
      <c r="P124" s="2"/>
      <c r="Q124" s="2"/>
      <c r="R124" s="2"/>
      <c r="S124" s="2"/>
      <c r="T124" s="3"/>
      <c r="U124" s="3"/>
      <c r="V124" s="3"/>
      <c r="W124" s="3">
        <v>116</v>
      </c>
      <c r="X124" s="3"/>
      <c r="Y124" s="3"/>
      <c r="Z124" s="3"/>
      <c r="AA124" s="3"/>
      <c r="AB124" s="3"/>
      <c r="AC124" s="22"/>
    </row>
    <row r="125" spans="1:29" ht="45" x14ac:dyDescent="0.25">
      <c r="A125" s="166">
        <v>200</v>
      </c>
      <c r="B125" s="29"/>
      <c r="C125" s="122" t="s">
        <v>238</v>
      </c>
      <c r="D125" s="122" t="s">
        <v>89</v>
      </c>
      <c r="E125" s="32" t="s">
        <v>131</v>
      </c>
      <c r="F125" s="32" t="s">
        <v>132</v>
      </c>
      <c r="G125" s="32" t="s">
        <v>133</v>
      </c>
      <c r="H125" s="33"/>
      <c r="I125" s="100" t="s">
        <v>194</v>
      </c>
      <c r="J125" s="102">
        <f>SUM(O125:AC125)</f>
        <v>133</v>
      </c>
      <c r="K125" s="33"/>
      <c r="L125" s="94">
        <v>47484</v>
      </c>
      <c r="M125" s="94">
        <v>47848</v>
      </c>
      <c r="N125" s="35" t="s">
        <v>50</v>
      </c>
      <c r="O125" s="1"/>
      <c r="P125" s="2"/>
      <c r="Q125" s="2"/>
      <c r="R125" s="2"/>
      <c r="S125" s="2"/>
      <c r="T125" s="3"/>
      <c r="U125" s="3"/>
      <c r="V125" s="3"/>
      <c r="W125" s="3">
        <v>133</v>
      </c>
      <c r="X125" s="3"/>
      <c r="Y125" s="3"/>
      <c r="Z125" s="3"/>
      <c r="AA125" s="3"/>
      <c r="AB125" s="3"/>
      <c r="AC125" s="4"/>
    </row>
    <row r="126" spans="1:29" ht="45" x14ac:dyDescent="0.25">
      <c r="A126" s="166">
        <v>201</v>
      </c>
      <c r="B126" s="29"/>
      <c r="C126" s="122" t="s">
        <v>228</v>
      </c>
      <c r="D126" s="122" t="s">
        <v>89</v>
      </c>
      <c r="E126" s="32" t="s">
        <v>131</v>
      </c>
      <c r="F126" s="32" t="s">
        <v>132</v>
      </c>
      <c r="G126" s="32" t="s">
        <v>133</v>
      </c>
      <c r="H126" s="33"/>
      <c r="I126" s="100" t="s">
        <v>194</v>
      </c>
      <c r="J126" s="102">
        <f t="shared" ref="J126:J127" si="26">SUM(O126:AC126)</f>
        <v>133</v>
      </c>
      <c r="K126" s="33"/>
      <c r="L126" s="94">
        <v>47484</v>
      </c>
      <c r="M126" s="94">
        <v>47848</v>
      </c>
      <c r="N126" s="35" t="s">
        <v>50</v>
      </c>
      <c r="O126" s="1"/>
      <c r="P126" s="2"/>
      <c r="Q126" s="2"/>
      <c r="R126" s="2"/>
      <c r="S126" s="2"/>
      <c r="T126" s="3"/>
      <c r="U126" s="3"/>
      <c r="V126" s="3"/>
      <c r="W126" s="3">
        <v>133</v>
      </c>
      <c r="X126" s="3"/>
      <c r="Y126" s="3"/>
      <c r="Z126" s="3"/>
      <c r="AA126" s="3"/>
      <c r="AB126" s="3"/>
      <c r="AC126" s="4"/>
    </row>
    <row r="127" spans="1:29" ht="45" x14ac:dyDescent="0.25">
      <c r="A127" s="166">
        <v>202</v>
      </c>
      <c r="B127" s="29"/>
      <c r="C127" s="122" t="s">
        <v>239</v>
      </c>
      <c r="D127" s="122" t="s">
        <v>89</v>
      </c>
      <c r="E127" s="32" t="s">
        <v>131</v>
      </c>
      <c r="F127" s="32" t="s">
        <v>132</v>
      </c>
      <c r="G127" s="32" t="s">
        <v>133</v>
      </c>
      <c r="H127" s="33"/>
      <c r="I127" s="100" t="s">
        <v>194</v>
      </c>
      <c r="J127" s="102">
        <f t="shared" si="26"/>
        <v>133</v>
      </c>
      <c r="K127" s="33"/>
      <c r="L127" s="94">
        <v>47484</v>
      </c>
      <c r="M127" s="94">
        <v>47848</v>
      </c>
      <c r="N127" s="35" t="s">
        <v>50</v>
      </c>
      <c r="O127" s="1"/>
      <c r="P127" s="2"/>
      <c r="Q127" s="2"/>
      <c r="R127" s="2"/>
      <c r="S127" s="2"/>
      <c r="T127" s="3"/>
      <c r="U127" s="3"/>
      <c r="V127" s="3"/>
      <c r="W127" s="3">
        <v>133</v>
      </c>
      <c r="X127" s="3"/>
      <c r="Y127" s="3"/>
      <c r="Z127" s="3"/>
      <c r="AA127" s="3"/>
      <c r="AB127" s="3"/>
      <c r="AC127" s="4"/>
    </row>
    <row r="128" spans="1:29" ht="45" x14ac:dyDescent="0.25">
      <c r="A128" s="166">
        <v>203</v>
      </c>
      <c r="B128" s="29"/>
      <c r="C128" s="122" t="s">
        <v>248</v>
      </c>
      <c r="D128" s="122" t="s">
        <v>89</v>
      </c>
      <c r="E128" s="32" t="s">
        <v>131</v>
      </c>
      <c r="F128" s="32" t="s">
        <v>132</v>
      </c>
      <c r="G128" s="32" t="s">
        <v>133</v>
      </c>
      <c r="H128" s="33"/>
      <c r="I128" s="100" t="s">
        <v>194</v>
      </c>
      <c r="J128" s="102">
        <f>SUM(O128:AC128)</f>
        <v>248</v>
      </c>
      <c r="K128" s="33"/>
      <c r="L128" s="94">
        <v>47849</v>
      </c>
      <c r="M128" s="94">
        <v>48213</v>
      </c>
      <c r="N128" s="35" t="s">
        <v>50</v>
      </c>
      <c r="O128" s="1"/>
      <c r="P128" s="2"/>
      <c r="Q128" s="2"/>
      <c r="R128" s="2"/>
      <c r="S128" s="2"/>
      <c r="T128" s="3"/>
      <c r="U128" s="3"/>
      <c r="V128" s="3"/>
      <c r="W128" s="3"/>
      <c r="X128" s="3">
        <v>248</v>
      </c>
      <c r="Y128" s="3"/>
      <c r="Z128" s="3"/>
      <c r="AA128" s="3"/>
      <c r="AB128" s="3"/>
      <c r="AC128" s="4"/>
    </row>
    <row r="129" spans="1:29" ht="45" x14ac:dyDescent="0.25">
      <c r="A129" s="166">
        <v>204</v>
      </c>
      <c r="B129" s="29"/>
      <c r="C129" s="122" t="s">
        <v>249</v>
      </c>
      <c r="D129" s="122" t="s">
        <v>89</v>
      </c>
      <c r="E129" s="32" t="s">
        <v>131</v>
      </c>
      <c r="F129" s="32" t="s">
        <v>132</v>
      </c>
      <c r="G129" s="32" t="s">
        <v>133</v>
      </c>
      <c r="H129" s="33"/>
      <c r="I129" s="100" t="s">
        <v>194</v>
      </c>
      <c r="J129" s="102">
        <f>SUM(O129:AC129)</f>
        <v>133</v>
      </c>
      <c r="K129" s="33"/>
      <c r="L129" s="94">
        <v>47849</v>
      </c>
      <c r="M129" s="94">
        <v>48213</v>
      </c>
      <c r="N129" s="35" t="s">
        <v>50</v>
      </c>
      <c r="O129" s="1"/>
      <c r="P129" s="2"/>
      <c r="Q129" s="2"/>
      <c r="R129" s="2"/>
      <c r="S129" s="2"/>
      <c r="T129" s="3"/>
      <c r="U129" s="3"/>
      <c r="V129" s="3"/>
      <c r="W129" s="3"/>
      <c r="X129" s="3">
        <v>133</v>
      </c>
      <c r="Y129" s="3"/>
      <c r="Z129" s="3"/>
      <c r="AA129" s="3"/>
      <c r="AB129" s="3"/>
      <c r="AC129" s="4"/>
    </row>
    <row r="130" spans="1:29" ht="45" x14ac:dyDescent="0.25">
      <c r="A130" s="166">
        <v>205</v>
      </c>
      <c r="B130" s="29"/>
      <c r="C130" s="122" t="s">
        <v>250</v>
      </c>
      <c r="D130" s="122" t="s">
        <v>89</v>
      </c>
      <c r="E130" s="32" t="s">
        <v>131</v>
      </c>
      <c r="F130" s="32" t="s">
        <v>132</v>
      </c>
      <c r="G130" s="32" t="s">
        <v>133</v>
      </c>
      <c r="H130" s="33"/>
      <c r="I130" s="100" t="s">
        <v>194</v>
      </c>
      <c r="J130" s="102">
        <f>SUM(O130:AC130)</f>
        <v>133</v>
      </c>
      <c r="K130" s="33"/>
      <c r="L130" s="94">
        <v>47849</v>
      </c>
      <c r="M130" s="94">
        <v>48213</v>
      </c>
      <c r="N130" s="35" t="s">
        <v>50</v>
      </c>
      <c r="O130" s="1"/>
      <c r="P130" s="2"/>
      <c r="Q130" s="2"/>
      <c r="R130" s="2"/>
      <c r="S130" s="2"/>
      <c r="T130" s="3"/>
      <c r="U130" s="3"/>
      <c r="V130" s="3"/>
      <c r="W130" s="3"/>
      <c r="X130" s="3">
        <v>133</v>
      </c>
      <c r="Y130" s="3"/>
      <c r="Z130" s="3"/>
      <c r="AA130" s="3"/>
      <c r="AB130" s="3"/>
      <c r="AC130" s="4"/>
    </row>
    <row r="131" spans="1:29" ht="45" x14ac:dyDescent="0.25">
      <c r="A131" s="166">
        <v>206</v>
      </c>
      <c r="B131" s="29"/>
      <c r="C131" s="122" t="s">
        <v>233</v>
      </c>
      <c r="D131" s="122" t="s">
        <v>89</v>
      </c>
      <c r="E131" s="32" t="s">
        <v>131</v>
      </c>
      <c r="F131" s="32" t="s">
        <v>132</v>
      </c>
      <c r="G131" s="32" t="s">
        <v>133</v>
      </c>
      <c r="H131" s="33"/>
      <c r="I131" s="100" t="s">
        <v>194</v>
      </c>
      <c r="J131" s="102">
        <f>SUM(O131:AC131)</f>
        <v>133</v>
      </c>
      <c r="K131" s="33"/>
      <c r="L131" s="94">
        <v>47849</v>
      </c>
      <c r="M131" s="94">
        <v>48213</v>
      </c>
      <c r="N131" s="35" t="s">
        <v>50</v>
      </c>
      <c r="O131" s="1"/>
      <c r="P131" s="2"/>
      <c r="Q131" s="2"/>
      <c r="R131" s="2"/>
      <c r="S131" s="2"/>
      <c r="T131" s="3"/>
      <c r="U131" s="3"/>
      <c r="V131" s="3"/>
      <c r="W131" s="3"/>
      <c r="X131" s="3">
        <v>133</v>
      </c>
      <c r="Y131" s="3"/>
      <c r="Z131" s="3"/>
      <c r="AA131" s="3"/>
      <c r="AB131" s="3"/>
      <c r="AC131" s="4"/>
    </row>
    <row r="132" spans="1:29" ht="45" x14ac:dyDescent="0.25">
      <c r="A132" s="166">
        <v>207</v>
      </c>
      <c r="B132" s="29"/>
      <c r="C132" s="122" t="s">
        <v>251</v>
      </c>
      <c r="D132" s="122" t="s">
        <v>89</v>
      </c>
      <c r="E132" s="32" t="s">
        <v>131</v>
      </c>
      <c r="F132" s="32" t="s">
        <v>132</v>
      </c>
      <c r="G132" s="32" t="s">
        <v>133</v>
      </c>
      <c r="H132" s="33"/>
      <c r="I132" s="100" t="s">
        <v>194</v>
      </c>
      <c r="J132" s="102">
        <f>SUM(O132:AC132)</f>
        <v>133</v>
      </c>
      <c r="K132" s="33"/>
      <c r="L132" s="94">
        <v>47849</v>
      </c>
      <c r="M132" s="94">
        <v>48213</v>
      </c>
      <c r="N132" s="35" t="s">
        <v>50</v>
      </c>
      <c r="O132" s="1"/>
      <c r="P132" s="2"/>
      <c r="Q132" s="2"/>
      <c r="R132" s="2"/>
      <c r="S132" s="2"/>
      <c r="T132" s="3"/>
      <c r="U132" s="3"/>
      <c r="V132" s="3"/>
      <c r="W132" s="3"/>
      <c r="X132" s="3">
        <v>133</v>
      </c>
      <c r="Y132" s="3"/>
      <c r="Z132" s="3"/>
      <c r="AA132" s="3"/>
      <c r="AB132" s="3"/>
      <c r="AC132" s="4"/>
    </row>
    <row r="133" spans="1:29" ht="45" x14ac:dyDescent="0.25">
      <c r="A133" s="166">
        <v>211</v>
      </c>
      <c r="B133" s="29"/>
      <c r="C133" s="122" t="s">
        <v>252</v>
      </c>
      <c r="D133" s="122" t="s">
        <v>89</v>
      </c>
      <c r="E133" s="32" t="s">
        <v>131</v>
      </c>
      <c r="F133" s="32" t="s">
        <v>132</v>
      </c>
      <c r="G133" s="32" t="s">
        <v>133</v>
      </c>
      <c r="H133" s="33"/>
      <c r="I133" s="100" t="s">
        <v>194</v>
      </c>
      <c r="J133" s="102">
        <f t="shared" si="25"/>
        <v>133</v>
      </c>
      <c r="K133" s="33"/>
      <c r="L133" s="94">
        <v>47849</v>
      </c>
      <c r="M133" s="94">
        <v>48213</v>
      </c>
      <c r="N133" s="35" t="s">
        <v>50</v>
      </c>
      <c r="O133" s="1"/>
      <c r="P133" s="2"/>
      <c r="Q133" s="2"/>
      <c r="R133" s="2"/>
      <c r="S133" s="2"/>
      <c r="T133" s="3"/>
      <c r="U133" s="3"/>
      <c r="V133" s="3"/>
      <c r="W133" s="3"/>
      <c r="X133" s="3">
        <v>133</v>
      </c>
      <c r="Y133" s="3"/>
      <c r="Z133" s="3"/>
      <c r="AA133" s="3"/>
      <c r="AB133" s="3"/>
      <c r="AC133" s="22"/>
    </row>
    <row r="134" spans="1:29" ht="45" x14ac:dyDescent="0.25">
      <c r="A134" s="166">
        <v>212</v>
      </c>
      <c r="B134" s="29"/>
      <c r="C134" s="122" t="s">
        <v>263</v>
      </c>
      <c r="D134" s="122" t="s">
        <v>89</v>
      </c>
      <c r="E134" s="32" t="s">
        <v>131</v>
      </c>
      <c r="F134" s="32" t="s">
        <v>132</v>
      </c>
      <c r="G134" s="32" t="s">
        <v>133</v>
      </c>
      <c r="H134" s="33"/>
      <c r="I134" s="100" t="s">
        <v>194</v>
      </c>
      <c r="J134" s="102">
        <f t="shared" si="25"/>
        <v>1660</v>
      </c>
      <c r="K134" s="34"/>
      <c r="L134" s="94">
        <v>47849</v>
      </c>
      <c r="M134" s="94">
        <v>48213</v>
      </c>
      <c r="N134" s="35" t="s">
        <v>50</v>
      </c>
      <c r="O134" s="1"/>
      <c r="P134" s="2"/>
      <c r="Q134" s="2"/>
      <c r="R134" s="2"/>
      <c r="S134" s="2"/>
      <c r="T134" s="3"/>
      <c r="U134" s="3"/>
      <c r="V134" s="3"/>
      <c r="W134" s="3"/>
      <c r="X134" s="3">
        <v>1660</v>
      </c>
      <c r="Y134" s="3"/>
      <c r="Z134" s="3"/>
      <c r="AA134" s="3"/>
      <c r="AB134" s="3"/>
      <c r="AC134" s="4"/>
    </row>
    <row r="135" spans="1:29" ht="45" x14ac:dyDescent="0.25">
      <c r="A135" s="166">
        <v>213</v>
      </c>
      <c r="B135" s="29"/>
      <c r="C135" s="122" t="s">
        <v>264</v>
      </c>
      <c r="D135" s="122" t="s">
        <v>89</v>
      </c>
      <c r="E135" s="32" t="s">
        <v>131</v>
      </c>
      <c r="F135" s="32" t="s">
        <v>132</v>
      </c>
      <c r="G135" s="32" t="s">
        <v>133</v>
      </c>
      <c r="H135" s="33"/>
      <c r="I135" s="100" t="s">
        <v>194</v>
      </c>
      <c r="J135" s="102">
        <f t="shared" si="25"/>
        <v>133</v>
      </c>
      <c r="K135" s="34"/>
      <c r="L135" s="94">
        <v>47849</v>
      </c>
      <c r="M135" s="94">
        <v>48213</v>
      </c>
      <c r="N135" s="35" t="s">
        <v>50</v>
      </c>
      <c r="O135" s="1"/>
      <c r="P135" s="2"/>
      <c r="Q135" s="2"/>
      <c r="R135" s="2"/>
      <c r="S135" s="2"/>
      <c r="T135" s="3"/>
      <c r="U135" s="3"/>
      <c r="V135" s="3"/>
      <c r="W135" s="3"/>
      <c r="X135" s="3">
        <v>133</v>
      </c>
      <c r="Y135" s="3"/>
      <c r="Z135" s="3"/>
      <c r="AA135" s="3"/>
      <c r="AB135" s="3"/>
      <c r="AC135" s="4"/>
    </row>
    <row r="136" spans="1:29" ht="45" x14ac:dyDescent="0.25">
      <c r="A136" s="166">
        <v>214</v>
      </c>
      <c r="B136" s="29"/>
      <c r="C136" s="122" t="s">
        <v>265</v>
      </c>
      <c r="D136" s="122" t="s">
        <v>89</v>
      </c>
      <c r="E136" s="32" t="s">
        <v>131</v>
      </c>
      <c r="F136" s="32" t="s">
        <v>132</v>
      </c>
      <c r="G136" s="32" t="s">
        <v>133</v>
      </c>
      <c r="H136" s="33"/>
      <c r="I136" s="100" t="s">
        <v>194</v>
      </c>
      <c r="J136" s="102">
        <f t="shared" si="25"/>
        <v>133</v>
      </c>
      <c r="K136" s="34"/>
      <c r="L136" s="94">
        <v>47849</v>
      </c>
      <c r="M136" s="94">
        <v>48213</v>
      </c>
      <c r="N136" s="35" t="s">
        <v>50</v>
      </c>
      <c r="O136" s="1"/>
      <c r="P136" s="2"/>
      <c r="Q136" s="2"/>
      <c r="R136" s="2"/>
      <c r="S136" s="2"/>
      <c r="T136" s="3"/>
      <c r="U136" s="3"/>
      <c r="V136" s="3"/>
      <c r="W136" s="3"/>
      <c r="X136" s="3">
        <v>133</v>
      </c>
      <c r="Y136" s="3"/>
      <c r="Z136" s="3"/>
      <c r="AA136" s="3"/>
      <c r="AB136" s="3"/>
      <c r="AC136" s="4"/>
    </row>
    <row r="137" spans="1:29" ht="45" x14ac:dyDescent="0.25">
      <c r="A137" s="166">
        <v>215</v>
      </c>
      <c r="B137" s="29"/>
      <c r="C137" s="58" t="s">
        <v>112</v>
      </c>
      <c r="D137" s="58" t="s">
        <v>185</v>
      </c>
      <c r="E137" s="32" t="s">
        <v>134</v>
      </c>
      <c r="F137" s="32" t="s">
        <v>132</v>
      </c>
      <c r="G137" s="32" t="s">
        <v>133</v>
      </c>
      <c r="H137" s="33"/>
      <c r="I137" s="100" t="s">
        <v>194</v>
      </c>
      <c r="J137" s="102">
        <f t="shared" si="25"/>
        <v>116</v>
      </c>
      <c r="K137" s="33"/>
      <c r="L137" s="94">
        <v>47849</v>
      </c>
      <c r="M137" s="94">
        <v>48213</v>
      </c>
      <c r="N137" s="35" t="s">
        <v>50</v>
      </c>
      <c r="O137" s="1"/>
      <c r="P137" s="2"/>
      <c r="Q137" s="2"/>
      <c r="R137" s="2"/>
      <c r="S137" s="2"/>
      <c r="T137" s="3"/>
      <c r="U137" s="3"/>
      <c r="V137" s="3"/>
      <c r="W137" s="3"/>
      <c r="X137" s="3">
        <v>116</v>
      </c>
      <c r="Y137" s="3"/>
      <c r="Z137" s="3"/>
      <c r="AA137" s="3"/>
      <c r="AB137" s="3"/>
      <c r="AC137" s="22"/>
    </row>
    <row r="138" spans="1:29" ht="45" x14ac:dyDescent="0.25">
      <c r="A138" s="166">
        <v>217</v>
      </c>
      <c r="B138" s="29"/>
      <c r="C138" s="122" t="s">
        <v>261</v>
      </c>
      <c r="D138" s="122" t="s">
        <v>89</v>
      </c>
      <c r="E138" s="32" t="s">
        <v>131</v>
      </c>
      <c r="F138" s="32" t="s">
        <v>132</v>
      </c>
      <c r="G138" s="32" t="s">
        <v>133</v>
      </c>
      <c r="H138" s="33"/>
      <c r="I138" s="100" t="s">
        <v>194</v>
      </c>
      <c r="J138" s="102">
        <f t="shared" si="25"/>
        <v>133</v>
      </c>
      <c r="K138" s="33"/>
      <c r="L138" s="94">
        <v>48214</v>
      </c>
      <c r="M138" s="94">
        <v>48579</v>
      </c>
      <c r="N138" s="35" t="s">
        <v>50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>
        <v>133</v>
      </c>
      <c r="Z138" s="3"/>
      <c r="AA138" s="3"/>
      <c r="AB138" s="3"/>
      <c r="AC138" s="22"/>
    </row>
    <row r="139" spans="1:29" ht="45" x14ac:dyDescent="0.25">
      <c r="A139" s="166">
        <v>218</v>
      </c>
      <c r="B139" s="29"/>
      <c r="C139" s="58" t="s">
        <v>113</v>
      </c>
      <c r="D139" s="58" t="s">
        <v>185</v>
      </c>
      <c r="E139" s="32" t="s">
        <v>134</v>
      </c>
      <c r="F139" s="32" t="s">
        <v>132</v>
      </c>
      <c r="G139" s="32" t="s">
        <v>133</v>
      </c>
      <c r="H139" s="33"/>
      <c r="I139" s="100" t="s">
        <v>194</v>
      </c>
      <c r="J139" s="102">
        <f t="shared" si="25"/>
        <v>48</v>
      </c>
      <c r="K139" s="33"/>
      <c r="L139" s="94">
        <v>48214</v>
      </c>
      <c r="M139" s="94">
        <v>48944</v>
      </c>
      <c r="N139" s="35" t="s">
        <v>50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>
        <v>24</v>
      </c>
      <c r="Z139" s="3">
        <v>24</v>
      </c>
      <c r="AA139" s="3"/>
      <c r="AB139" s="3"/>
      <c r="AC139" s="22"/>
    </row>
    <row r="140" spans="1:29" ht="45" x14ac:dyDescent="0.25">
      <c r="A140" s="166">
        <v>219</v>
      </c>
      <c r="B140" s="29"/>
      <c r="C140" s="122" t="s">
        <v>241</v>
      </c>
      <c r="D140" s="122" t="s">
        <v>89</v>
      </c>
      <c r="E140" s="32" t="s">
        <v>131</v>
      </c>
      <c r="F140" s="32" t="s">
        <v>132</v>
      </c>
      <c r="G140" s="32" t="s">
        <v>133</v>
      </c>
      <c r="H140" s="33"/>
      <c r="I140" s="100" t="s">
        <v>194</v>
      </c>
      <c r="J140" s="102">
        <f t="shared" ref="J140:J146" si="27">SUM(O140:AC140)</f>
        <v>631</v>
      </c>
      <c r="K140" s="33"/>
      <c r="L140" s="94">
        <v>48214</v>
      </c>
      <c r="M140" s="94">
        <v>48579</v>
      </c>
      <c r="N140" s="35" t="s">
        <v>50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>
        <v>631</v>
      </c>
      <c r="Z140" s="3"/>
      <c r="AA140" s="3"/>
      <c r="AB140" s="3"/>
      <c r="AC140" s="4"/>
    </row>
    <row r="141" spans="1:29" ht="45" x14ac:dyDescent="0.25">
      <c r="A141" s="166">
        <v>220</v>
      </c>
      <c r="B141" s="29"/>
      <c r="C141" s="122" t="s">
        <v>253</v>
      </c>
      <c r="D141" s="122" t="s">
        <v>89</v>
      </c>
      <c r="E141" s="32" t="s">
        <v>131</v>
      </c>
      <c r="F141" s="32" t="s">
        <v>132</v>
      </c>
      <c r="G141" s="32" t="s">
        <v>133</v>
      </c>
      <c r="H141" s="33"/>
      <c r="I141" s="100" t="s">
        <v>194</v>
      </c>
      <c r="J141" s="102">
        <f t="shared" si="27"/>
        <v>133</v>
      </c>
      <c r="K141" s="33"/>
      <c r="L141" s="94">
        <v>48214</v>
      </c>
      <c r="M141" s="94">
        <v>48579</v>
      </c>
      <c r="N141" s="35" t="s">
        <v>50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>
        <v>133</v>
      </c>
      <c r="Z141" s="3"/>
      <c r="AA141" s="3"/>
      <c r="AB141" s="3"/>
      <c r="AC141" s="22"/>
    </row>
    <row r="142" spans="1:29" ht="45" x14ac:dyDescent="0.25">
      <c r="A142" s="166">
        <v>221</v>
      </c>
      <c r="B142" s="29"/>
      <c r="C142" s="122" t="s">
        <v>254</v>
      </c>
      <c r="D142" s="122" t="s">
        <v>89</v>
      </c>
      <c r="E142" s="32" t="s">
        <v>131</v>
      </c>
      <c r="F142" s="32" t="s">
        <v>132</v>
      </c>
      <c r="G142" s="32" t="s">
        <v>133</v>
      </c>
      <c r="H142" s="33"/>
      <c r="I142" s="100" t="s">
        <v>194</v>
      </c>
      <c r="J142" s="102">
        <f t="shared" si="27"/>
        <v>1660</v>
      </c>
      <c r="K142" s="34"/>
      <c r="L142" s="94">
        <v>48214</v>
      </c>
      <c r="M142" s="94">
        <v>48579</v>
      </c>
      <c r="N142" s="35" t="s">
        <v>50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>
        <v>1660</v>
      </c>
      <c r="Z142" s="3"/>
      <c r="AA142" s="3"/>
      <c r="AB142" s="3"/>
      <c r="AC142" s="4"/>
    </row>
    <row r="143" spans="1:29" ht="45" x14ac:dyDescent="0.25">
      <c r="A143" s="166">
        <v>222</v>
      </c>
      <c r="B143" s="29"/>
      <c r="C143" s="122" t="s">
        <v>255</v>
      </c>
      <c r="D143" s="122" t="s">
        <v>89</v>
      </c>
      <c r="E143" s="32" t="s">
        <v>131</v>
      </c>
      <c r="F143" s="32" t="s">
        <v>132</v>
      </c>
      <c r="G143" s="32" t="s">
        <v>133</v>
      </c>
      <c r="H143" s="33"/>
      <c r="I143" s="100" t="s">
        <v>194</v>
      </c>
      <c r="J143" s="102">
        <f t="shared" si="27"/>
        <v>249</v>
      </c>
      <c r="K143" s="34"/>
      <c r="L143" s="94">
        <v>48214</v>
      </c>
      <c r="M143" s="94">
        <v>48579</v>
      </c>
      <c r="N143" s="35" t="s">
        <v>50</v>
      </c>
      <c r="O143" s="1"/>
      <c r="P143" s="2"/>
      <c r="Q143" s="2"/>
      <c r="R143" s="2"/>
      <c r="S143" s="2"/>
      <c r="T143" s="3"/>
      <c r="U143" s="3"/>
      <c r="V143" s="3"/>
      <c r="W143" s="3"/>
      <c r="X143" s="3"/>
      <c r="Y143" s="3">
        <v>249</v>
      </c>
      <c r="Z143" s="3"/>
      <c r="AA143" s="3"/>
      <c r="AB143" s="3"/>
      <c r="AC143" s="4"/>
    </row>
    <row r="144" spans="1:29" ht="45" x14ac:dyDescent="0.25">
      <c r="A144" s="166">
        <v>223</v>
      </c>
      <c r="B144" s="29"/>
      <c r="C144" s="122" t="s">
        <v>256</v>
      </c>
      <c r="D144" s="122" t="s">
        <v>89</v>
      </c>
      <c r="E144" s="32" t="s">
        <v>131</v>
      </c>
      <c r="F144" s="32" t="s">
        <v>132</v>
      </c>
      <c r="G144" s="32" t="s">
        <v>133</v>
      </c>
      <c r="H144" s="33"/>
      <c r="I144" s="100" t="s">
        <v>194</v>
      </c>
      <c r="J144" s="102">
        <f t="shared" si="27"/>
        <v>133</v>
      </c>
      <c r="K144" s="34"/>
      <c r="L144" s="94">
        <v>48214</v>
      </c>
      <c r="M144" s="94">
        <v>48579</v>
      </c>
      <c r="N144" s="35" t="s">
        <v>50</v>
      </c>
      <c r="O144" s="1"/>
      <c r="P144" s="2"/>
      <c r="Q144" s="2"/>
      <c r="R144" s="2"/>
      <c r="S144" s="2"/>
      <c r="T144" s="3"/>
      <c r="U144" s="3"/>
      <c r="V144" s="3"/>
      <c r="W144" s="3"/>
      <c r="X144" s="3"/>
      <c r="Y144" s="3">
        <v>133</v>
      </c>
      <c r="Z144" s="3"/>
      <c r="AA144" s="3"/>
      <c r="AB144" s="3"/>
      <c r="AC144" s="4"/>
    </row>
    <row r="145" spans="1:29" ht="45" x14ac:dyDescent="0.25">
      <c r="A145" s="166">
        <v>224</v>
      </c>
      <c r="B145" s="29"/>
      <c r="C145" s="122" t="s">
        <v>257</v>
      </c>
      <c r="D145" s="122" t="s">
        <v>89</v>
      </c>
      <c r="E145" s="32" t="s">
        <v>131</v>
      </c>
      <c r="F145" s="32" t="s">
        <v>132</v>
      </c>
      <c r="G145" s="32" t="s">
        <v>133</v>
      </c>
      <c r="H145" s="33"/>
      <c r="I145" s="100" t="s">
        <v>194</v>
      </c>
      <c r="J145" s="102">
        <f t="shared" si="27"/>
        <v>133</v>
      </c>
      <c r="K145" s="34"/>
      <c r="L145" s="94">
        <v>48214</v>
      </c>
      <c r="M145" s="94">
        <v>48579</v>
      </c>
      <c r="N145" s="35" t="s">
        <v>50</v>
      </c>
      <c r="O145" s="1"/>
      <c r="P145" s="2"/>
      <c r="Q145" s="2"/>
      <c r="R145" s="2"/>
      <c r="S145" s="2"/>
      <c r="T145" s="3"/>
      <c r="U145" s="3"/>
      <c r="V145" s="3"/>
      <c r="W145" s="3"/>
      <c r="X145" s="3"/>
      <c r="Y145" s="3">
        <v>133</v>
      </c>
      <c r="Z145" s="3"/>
      <c r="AA145" s="3"/>
      <c r="AB145" s="3"/>
      <c r="AC145" s="4"/>
    </row>
    <row r="146" spans="1:29" ht="45" x14ac:dyDescent="0.25">
      <c r="A146" s="166">
        <v>225</v>
      </c>
      <c r="B146" s="29"/>
      <c r="C146" s="122" t="s">
        <v>258</v>
      </c>
      <c r="D146" s="122" t="s">
        <v>89</v>
      </c>
      <c r="E146" s="32" t="s">
        <v>131</v>
      </c>
      <c r="F146" s="32" t="s">
        <v>132</v>
      </c>
      <c r="G146" s="32" t="s">
        <v>133</v>
      </c>
      <c r="H146" s="33"/>
      <c r="I146" s="100" t="s">
        <v>194</v>
      </c>
      <c r="J146" s="102">
        <f t="shared" si="27"/>
        <v>133</v>
      </c>
      <c r="K146" s="34"/>
      <c r="L146" s="94">
        <v>48214</v>
      </c>
      <c r="M146" s="94">
        <v>48579</v>
      </c>
      <c r="N146" s="35" t="s">
        <v>50</v>
      </c>
      <c r="O146" s="1"/>
      <c r="P146" s="2"/>
      <c r="Q146" s="2"/>
      <c r="R146" s="2"/>
      <c r="S146" s="2"/>
      <c r="T146" s="3"/>
      <c r="U146" s="3"/>
      <c r="V146" s="3"/>
      <c r="W146" s="3"/>
      <c r="X146" s="3"/>
      <c r="Y146" s="3">
        <v>133</v>
      </c>
      <c r="Z146" s="3"/>
      <c r="AA146" s="3"/>
      <c r="AB146" s="3"/>
      <c r="AC146" s="4"/>
    </row>
    <row r="147" spans="1:29" ht="45" x14ac:dyDescent="0.25">
      <c r="A147" s="166">
        <v>227</v>
      </c>
      <c r="B147" s="29"/>
      <c r="C147" s="122" t="s">
        <v>230</v>
      </c>
      <c r="D147" s="122" t="s">
        <v>89</v>
      </c>
      <c r="E147" s="32" t="s">
        <v>131</v>
      </c>
      <c r="F147" s="32" t="s">
        <v>132</v>
      </c>
      <c r="G147" s="32" t="s">
        <v>133</v>
      </c>
      <c r="H147" s="33"/>
      <c r="I147" s="100" t="s">
        <v>194</v>
      </c>
      <c r="J147" s="102">
        <f t="shared" ref="J147:J155" si="28">SUM(O147:AC147)</f>
        <v>531</v>
      </c>
      <c r="K147" s="33"/>
      <c r="L147" s="94">
        <v>48580</v>
      </c>
      <c r="M147" s="94">
        <v>48944</v>
      </c>
      <c r="N147" s="35" t="s">
        <v>50</v>
      </c>
      <c r="O147" s="1"/>
      <c r="P147" s="2"/>
      <c r="Q147" s="2"/>
      <c r="R147" s="2"/>
      <c r="S147" s="2"/>
      <c r="T147" s="3"/>
      <c r="U147" s="3"/>
      <c r="V147" s="3"/>
      <c r="W147" s="3"/>
      <c r="X147" s="3"/>
      <c r="Y147" s="3"/>
      <c r="Z147" s="3">
        <v>531</v>
      </c>
      <c r="AA147" s="3"/>
      <c r="AB147" s="3"/>
      <c r="AC147" s="4"/>
    </row>
    <row r="148" spans="1:29" ht="45" x14ac:dyDescent="0.25">
      <c r="A148" s="166">
        <v>228</v>
      </c>
      <c r="B148" s="29"/>
      <c r="C148" s="58" t="s">
        <v>245</v>
      </c>
      <c r="D148" s="122" t="s">
        <v>89</v>
      </c>
      <c r="E148" s="32" t="s">
        <v>131</v>
      </c>
      <c r="F148" s="32" t="s">
        <v>132</v>
      </c>
      <c r="G148" s="32" t="s">
        <v>133</v>
      </c>
      <c r="H148" s="33"/>
      <c r="I148" s="100" t="s">
        <v>194</v>
      </c>
      <c r="J148" s="102">
        <f t="shared" si="28"/>
        <v>249</v>
      </c>
      <c r="K148" s="34"/>
      <c r="L148" s="94">
        <v>48580</v>
      </c>
      <c r="M148" s="94">
        <v>48944</v>
      </c>
      <c r="N148" s="35" t="s">
        <v>50</v>
      </c>
      <c r="O148" s="1"/>
      <c r="P148" s="2"/>
      <c r="Q148" s="2"/>
      <c r="R148" s="2"/>
      <c r="S148" s="2"/>
      <c r="T148" s="3"/>
      <c r="U148" s="3"/>
      <c r="V148" s="3"/>
      <c r="W148" s="3"/>
      <c r="X148" s="3"/>
      <c r="Y148" s="3"/>
      <c r="Z148" s="3">
        <v>249</v>
      </c>
      <c r="AA148" s="3"/>
      <c r="AB148" s="3"/>
      <c r="AC148" s="4"/>
    </row>
    <row r="149" spans="1:29" ht="45" x14ac:dyDescent="0.25">
      <c r="A149" s="166">
        <v>229</v>
      </c>
      <c r="B149" s="29"/>
      <c r="C149" s="58" t="s">
        <v>246</v>
      </c>
      <c r="D149" s="122" t="s">
        <v>89</v>
      </c>
      <c r="E149" s="32" t="s">
        <v>131</v>
      </c>
      <c r="F149" s="32" t="s">
        <v>132</v>
      </c>
      <c r="G149" s="32" t="s">
        <v>133</v>
      </c>
      <c r="H149" s="33"/>
      <c r="I149" s="100" t="s">
        <v>194</v>
      </c>
      <c r="J149" s="102">
        <f t="shared" si="28"/>
        <v>249</v>
      </c>
      <c r="K149" s="34"/>
      <c r="L149" s="94">
        <v>48580</v>
      </c>
      <c r="M149" s="94">
        <v>48944</v>
      </c>
      <c r="N149" s="35" t="s">
        <v>50</v>
      </c>
      <c r="O149" s="1"/>
      <c r="P149" s="2"/>
      <c r="Q149" s="2"/>
      <c r="R149" s="2"/>
      <c r="S149" s="2"/>
      <c r="T149" s="3"/>
      <c r="U149" s="3"/>
      <c r="V149" s="3"/>
      <c r="W149" s="3"/>
      <c r="X149" s="3"/>
      <c r="Y149" s="3"/>
      <c r="Z149" s="3">
        <v>249</v>
      </c>
      <c r="AA149" s="3"/>
      <c r="AB149" s="3"/>
      <c r="AC149" s="4"/>
    </row>
    <row r="150" spans="1:29" ht="45" x14ac:dyDescent="0.25">
      <c r="A150" s="166">
        <v>230</v>
      </c>
      <c r="B150" s="29"/>
      <c r="C150" s="58" t="s">
        <v>229</v>
      </c>
      <c r="D150" s="122" t="s">
        <v>89</v>
      </c>
      <c r="E150" s="32" t="s">
        <v>131</v>
      </c>
      <c r="F150" s="32" t="s">
        <v>132</v>
      </c>
      <c r="G150" s="32" t="s">
        <v>133</v>
      </c>
      <c r="H150" s="33"/>
      <c r="I150" s="100" t="s">
        <v>194</v>
      </c>
      <c r="J150" s="102">
        <f t="shared" si="28"/>
        <v>249</v>
      </c>
      <c r="K150" s="34"/>
      <c r="L150" s="94">
        <v>48580</v>
      </c>
      <c r="M150" s="94">
        <v>48944</v>
      </c>
      <c r="N150" s="35" t="s">
        <v>50</v>
      </c>
      <c r="O150" s="1"/>
      <c r="P150" s="2"/>
      <c r="Q150" s="2"/>
      <c r="R150" s="2"/>
      <c r="S150" s="2"/>
      <c r="T150" s="3"/>
      <c r="U150" s="3"/>
      <c r="V150" s="3"/>
      <c r="W150" s="3"/>
      <c r="X150" s="3"/>
      <c r="Y150" s="3"/>
      <c r="Z150" s="3">
        <v>249</v>
      </c>
      <c r="AA150" s="3"/>
      <c r="AB150" s="3"/>
      <c r="AC150" s="4"/>
    </row>
    <row r="151" spans="1:29" ht="45" x14ac:dyDescent="0.25">
      <c r="A151" s="166">
        <v>231</v>
      </c>
      <c r="B151" s="29"/>
      <c r="C151" s="122" t="s">
        <v>259</v>
      </c>
      <c r="D151" s="122" t="s">
        <v>89</v>
      </c>
      <c r="E151" s="32" t="s">
        <v>131</v>
      </c>
      <c r="F151" s="32" t="s">
        <v>132</v>
      </c>
      <c r="G151" s="32" t="s">
        <v>133</v>
      </c>
      <c r="H151" s="33"/>
      <c r="I151" s="100" t="s">
        <v>194</v>
      </c>
      <c r="J151" s="102">
        <f t="shared" si="28"/>
        <v>133</v>
      </c>
      <c r="K151" s="34"/>
      <c r="L151" s="94">
        <v>48580</v>
      </c>
      <c r="M151" s="94">
        <v>48944</v>
      </c>
      <c r="N151" s="35" t="s">
        <v>50</v>
      </c>
      <c r="O151" s="1"/>
      <c r="P151" s="2"/>
      <c r="Q151" s="2"/>
      <c r="R151" s="2"/>
      <c r="S151" s="2"/>
      <c r="T151" s="3"/>
      <c r="U151" s="3"/>
      <c r="V151" s="3"/>
      <c r="W151" s="3"/>
      <c r="X151" s="3"/>
      <c r="Y151" s="3"/>
      <c r="Z151" s="3">
        <v>133</v>
      </c>
      <c r="AA151" s="3"/>
      <c r="AB151" s="3"/>
      <c r="AC151" s="4"/>
    </row>
    <row r="152" spans="1:29" ht="45" x14ac:dyDescent="0.25">
      <c r="A152" s="166">
        <v>232</v>
      </c>
      <c r="B152" s="29"/>
      <c r="C152" s="122" t="s">
        <v>260</v>
      </c>
      <c r="D152" s="122" t="s">
        <v>89</v>
      </c>
      <c r="E152" s="32" t="s">
        <v>131</v>
      </c>
      <c r="F152" s="32" t="s">
        <v>132</v>
      </c>
      <c r="G152" s="32" t="s">
        <v>133</v>
      </c>
      <c r="H152" s="33"/>
      <c r="I152" s="100" t="s">
        <v>194</v>
      </c>
      <c r="J152" s="102">
        <f t="shared" si="28"/>
        <v>133</v>
      </c>
      <c r="K152" s="34"/>
      <c r="L152" s="94">
        <v>48580</v>
      </c>
      <c r="M152" s="94">
        <v>48944</v>
      </c>
      <c r="N152" s="35" t="s">
        <v>50</v>
      </c>
      <c r="O152" s="1"/>
      <c r="P152" s="2"/>
      <c r="Q152" s="2"/>
      <c r="R152" s="2"/>
      <c r="S152" s="2"/>
      <c r="T152" s="3"/>
      <c r="U152" s="3"/>
      <c r="V152" s="3"/>
      <c r="W152" s="3"/>
      <c r="X152" s="3"/>
      <c r="Y152" s="3"/>
      <c r="Z152" s="3">
        <v>133</v>
      </c>
      <c r="AA152" s="3"/>
      <c r="AB152" s="3"/>
      <c r="AC152" s="4"/>
    </row>
    <row r="153" spans="1:29" ht="45" x14ac:dyDescent="0.25">
      <c r="A153" s="166">
        <v>233</v>
      </c>
      <c r="B153" s="29"/>
      <c r="C153" s="122" t="s">
        <v>234</v>
      </c>
      <c r="D153" s="122" t="s">
        <v>89</v>
      </c>
      <c r="E153" s="32" t="s">
        <v>131</v>
      </c>
      <c r="F153" s="32" t="s">
        <v>132</v>
      </c>
      <c r="G153" s="32" t="s">
        <v>133</v>
      </c>
      <c r="H153" s="33"/>
      <c r="I153" s="100" t="s">
        <v>194</v>
      </c>
      <c r="J153" s="102">
        <f t="shared" si="28"/>
        <v>133</v>
      </c>
      <c r="K153" s="34"/>
      <c r="L153" s="94">
        <v>48580</v>
      </c>
      <c r="M153" s="94">
        <v>48944</v>
      </c>
      <c r="N153" s="35" t="s">
        <v>50</v>
      </c>
      <c r="O153" s="1"/>
      <c r="P153" s="2"/>
      <c r="Q153" s="2"/>
      <c r="R153" s="2"/>
      <c r="S153" s="2"/>
      <c r="T153" s="3"/>
      <c r="U153" s="3"/>
      <c r="V153" s="3"/>
      <c r="W153" s="3"/>
      <c r="X153" s="3"/>
      <c r="Y153" s="3"/>
      <c r="Z153" s="3">
        <v>133</v>
      </c>
      <c r="AA153" s="3"/>
      <c r="AB153" s="3"/>
      <c r="AC153" s="4"/>
    </row>
    <row r="154" spans="1:29" ht="45" x14ac:dyDescent="0.25">
      <c r="A154" s="166">
        <v>234</v>
      </c>
      <c r="B154" s="29"/>
      <c r="C154" s="122" t="s">
        <v>235</v>
      </c>
      <c r="D154" s="122" t="s">
        <v>89</v>
      </c>
      <c r="E154" s="32" t="s">
        <v>131</v>
      </c>
      <c r="F154" s="32" t="s">
        <v>132</v>
      </c>
      <c r="G154" s="32" t="s">
        <v>133</v>
      </c>
      <c r="H154" s="33"/>
      <c r="I154" s="100" t="s">
        <v>194</v>
      </c>
      <c r="J154" s="102">
        <f t="shared" si="28"/>
        <v>133</v>
      </c>
      <c r="K154" s="34"/>
      <c r="L154" s="94">
        <v>48580</v>
      </c>
      <c r="M154" s="94">
        <v>48944</v>
      </c>
      <c r="N154" s="35" t="s">
        <v>50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/>
      <c r="Z154" s="3">
        <v>133</v>
      </c>
      <c r="AA154" s="3"/>
      <c r="AB154" s="3"/>
      <c r="AC154" s="4"/>
    </row>
    <row r="155" spans="1:29" ht="45" x14ac:dyDescent="0.25">
      <c r="A155" s="166">
        <v>235</v>
      </c>
      <c r="B155" s="29"/>
      <c r="C155" s="122" t="s">
        <v>236</v>
      </c>
      <c r="D155" s="122" t="s">
        <v>89</v>
      </c>
      <c r="E155" s="32" t="s">
        <v>131</v>
      </c>
      <c r="F155" s="32" t="s">
        <v>132</v>
      </c>
      <c r="G155" s="32" t="s">
        <v>133</v>
      </c>
      <c r="H155" s="33"/>
      <c r="I155" s="100" t="s">
        <v>194</v>
      </c>
      <c r="J155" s="102">
        <f t="shared" si="28"/>
        <v>133</v>
      </c>
      <c r="K155" s="34"/>
      <c r="L155" s="94">
        <v>48580</v>
      </c>
      <c r="M155" s="94">
        <v>48944</v>
      </c>
      <c r="N155" s="35" t="s">
        <v>50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/>
      <c r="Z155" s="3">
        <v>133</v>
      </c>
      <c r="AA155" s="3"/>
      <c r="AB155" s="3"/>
      <c r="AC155" s="4"/>
    </row>
    <row r="156" spans="1:29" x14ac:dyDescent="0.25">
      <c r="A156" s="98"/>
      <c r="B156" s="46" t="s">
        <v>3</v>
      </c>
      <c r="C156" s="41"/>
      <c r="D156" s="41"/>
      <c r="E156" s="41"/>
      <c r="F156" s="41"/>
      <c r="G156" s="41"/>
      <c r="H156" s="47"/>
      <c r="I156" s="99"/>
      <c r="J156" s="110"/>
      <c r="K156" s="47"/>
      <c r="L156" s="97"/>
      <c r="M156" s="9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117"/>
    </row>
    <row r="157" spans="1:29" ht="60" x14ac:dyDescent="0.25">
      <c r="A157" s="166">
        <v>20</v>
      </c>
      <c r="B157" s="29"/>
      <c r="C157" s="58" t="s">
        <v>69</v>
      </c>
      <c r="D157" s="161" t="s">
        <v>274</v>
      </c>
      <c r="E157" s="60" t="s">
        <v>135</v>
      </c>
      <c r="F157" s="60" t="s">
        <v>136</v>
      </c>
      <c r="G157" s="60" t="s">
        <v>137</v>
      </c>
      <c r="H157" s="33"/>
      <c r="I157" s="100" t="s">
        <v>194</v>
      </c>
      <c r="J157" s="102">
        <f>SUM(O157:AC157)</f>
        <v>75</v>
      </c>
      <c r="K157" s="33"/>
      <c r="L157" s="94">
        <v>44562</v>
      </c>
      <c r="M157" s="94">
        <v>44926</v>
      </c>
      <c r="N157" s="52" t="s">
        <v>49</v>
      </c>
      <c r="O157" s="20">
        <v>75</v>
      </c>
      <c r="P157" s="2"/>
      <c r="Q157" s="2"/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</row>
    <row r="158" spans="1:29" ht="60" x14ac:dyDescent="0.25">
      <c r="A158" s="166">
        <v>86</v>
      </c>
      <c r="B158" s="29"/>
      <c r="C158" s="58" t="s">
        <v>105</v>
      </c>
      <c r="D158" s="161" t="s">
        <v>227</v>
      </c>
      <c r="E158" s="60" t="s">
        <v>135</v>
      </c>
      <c r="F158" s="60" t="s">
        <v>136</v>
      </c>
      <c r="G158" s="60" t="s">
        <v>137</v>
      </c>
      <c r="H158" s="33"/>
      <c r="I158" s="100" t="s">
        <v>194</v>
      </c>
      <c r="J158" s="102">
        <f>SUM(O158:AC158)</f>
        <v>356</v>
      </c>
      <c r="K158" s="33"/>
      <c r="L158" s="94">
        <v>44927</v>
      </c>
      <c r="M158" s="94">
        <v>45291</v>
      </c>
      <c r="N158" s="52" t="s">
        <v>74</v>
      </c>
      <c r="O158" s="20"/>
      <c r="P158" s="2">
        <v>356</v>
      </c>
      <c r="Q158" s="2"/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</row>
    <row r="159" spans="1:29" ht="60" x14ac:dyDescent="0.25">
      <c r="A159" s="166">
        <v>90</v>
      </c>
      <c r="B159" s="29"/>
      <c r="C159" s="122" t="s">
        <v>225</v>
      </c>
      <c r="D159" s="161" t="s">
        <v>231</v>
      </c>
      <c r="E159" s="60" t="s">
        <v>135</v>
      </c>
      <c r="F159" s="60" t="s">
        <v>136</v>
      </c>
      <c r="G159" s="60" t="s">
        <v>137</v>
      </c>
      <c r="H159" s="33"/>
      <c r="I159" s="100" t="s">
        <v>194</v>
      </c>
      <c r="J159" s="102">
        <f t="shared" ref="J159" si="29">SUM(O159:AC159)</f>
        <v>1280</v>
      </c>
      <c r="K159" s="34"/>
      <c r="L159" s="94">
        <v>44927</v>
      </c>
      <c r="M159" s="94">
        <v>45291</v>
      </c>
      <c r="N159" s="52" t="s">
        <v>74</v>
      </c>
      <c r="O159" s="20"/>
      <c r="P159" s="2">
        <v>1280</v>
      </c>
      <c r="Q159" s="2"/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</row>
    <row r="160" spans="1:29" ht="60" x14ac:dyDescent="0.25">
      <c r="A160" s="166">
        <v>91</v>
      </c>
      <c r="B160" s="29"/>
      <c r="C160" s="122" t="s">
        <v>215</v>
      </c>
      <c r="D160" s="161" t="s">
        <v>227</v>
      </c>
      <c r="E160" s="60" t="s">
        <v>135</v>
      </c>
      <c r="F160" s="60" t="s">
        <v>136</v>
      </c>
      <c r="G160" s="60" t="s">
        <v>137</v>
      </c>
      <c r="H160" s="33"/>
      <c r="I160" s="100" t="s">
        <v>194</v>
      </c>
      <c r="J160" s="102">
        <f>SUM(O160:AC160)</f>
        <v>356</v>
      </c>
      <c r="K160" s="33"/>
      <c r="L160" s="94">
        <v>44927</v>
      </c>
      <c r="M160" s="94">
        <v>45291</v>
      </c>
      <c r="N160" s="52" t="s">
        <v>74</v>
      </c>
      <c r="O160" s="20"/>
      <c r="P160" s="2">
        <v>356</v>
      </c>
      <c r="Q160" s="2"/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22"/>
    </row>
    <row r="161" spans="1:29" ht="60" x14ac:dyDescent="0.25">
      <c r="A161" s="166">
        <v>92</v>
      </c>
      <c r="B161" s="29"/>
      <c r="C161" s="122" t="s">
        <v>216</v>
      </c>
      <c r="D161" s="161" t="s">
        <v>202</v>
      </c>
      <c r="E161" s="60" t="s">
        <v>135</v>
      </c>
      <c r="F161" s="60" t="s">
        <v>136</v>
      </c>
      <c r="G161" s="60" t="s">
        <v>137</v>
      </c>
      <c r="H161" s="33"/>
      <c r="I161" s="100" t="s">
        <v>194</v>
      </c>
      <c r="J161" s="102">
        <f t="shared" ref="J161:J169" si="30">SUM(O161:AC161)</f>
        <v>699</v>
      </c>
      <c r="K161" s="34"/>
      <c r="L161" s="94">
        <v>44927</v>
      </c>
      <c r="M161" s="94">
        <v>45291</v>
      </c>
      <c r="N161" s="52" t="s">
        <v>74</v>
      </c>
      <c r="O161" s="20"/>
      <c r="P161" s="2">
        <v>699</v>
      </c>
      <c r="Q161" s="2"/>
      <c r="R161" s="2"/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</row>
    <row r="162" spans="1:29" ht="60" x14ac:dyDescent="0.25">
      <c r="A162" s="166">
        <v>93</v>
      </c>
      <c r="B162" s="29"/>
      <c r="C162" s="58" t="s">
        <v>67</v>
      </c>
      <c r="D162" s="59" t="s">
        <v>203</v>
      </c>
      <c r="E162" s="60" t="s">
        <v>135</v>
      </c>
      <c r="F162" s="60" t="s">
        <v>136</v>
      </c>
      <c r="G162" s="60" t="s">
        <v>137</v>
      </c>
      <c r="H162" s="33"/>
      <c r="I162" s="100" t="s">
        <v>194</v>
      </c>
      <c r="J162" s="102">
        <f t="shared" ref="J162:J167" si="31">SUM(O162:AC162)</f>
        <v>248</v>
      </c>
      <c r="K162" s="34"/>
      <c r="L162" s="94">
        <v>44927</v>
      </c>
      <c r="M162" s="94">
        <v>46387</v>
      </c>
      <c r="N162" s="52" t="s">
        <v>74</v>
      </c>
      <c r="O162" s="1"/>
      <c r="P162" s="2">
        <v>62</v>
      </c>
      <c r="Q162" s="2">
        <v>62</v>
      </c>
      <c r="R162" s="2">
        <v>62</v>
      </c>
      <c r="S162" s="2">
        <v>62</v>
      </c>
      <c r="T162" s="3"/>
      <c r="U162" s="3"/>
      <c r="V162" s="3"/>
      <c r="W162" s="3"/>
      <c r="X162" s="3"/>
      <c r="Y162" s="3"/>
      <c r="Z162" s="3"/>
      <c r="AA162" s="3"/>
      <c r="AB162" s="3"/>
      <c r="AC162" s="4"/>
    </row>
    <row r="163" spans="1:29" ht="60" x14ac:dyDescent="0.25">
      <c r="A163" s="166">
        <v>94</v>
      </c>
      <c r="B163" s="29"/>
      <c r="C163" s="58" t="s">
        <v>68</v>
      </c>
      <c r="D163" s="59" t="s">
        <v>203</v>
      </c>
      <c r="E163" s="60" t="s">
        <v>135</v>
      </c>
      <c r="F163" s="60" t="s">
        <v>136</v>
      </c>
      <c r="G163" s="60" t="s">
        <v>137</v>
      </c>
      <c r="H163" s="33"/>
      <c r="I163" s="100" t="s">
        <v>194</v>
      </c>
      <c r="J163" s="102">
        <f t="shared" si="31"/>
        <v>560</v>
      </c>
      <c r="K163" s="34"/>
      <c r="L163" s="94">
        <v>44927</v>
      </c>
      <c r="M163" s="94">
        <v>46387</v>
      </c>
      <c r="N163" s="52" t="s">
        <v>74</v>
      </c>
      <c r="O163" s="1"/>
      <c r="P163" s="2">
        <v>140</v>
      </c>
      <c r="Q163" s="2">
        <v>140</v>
      </c>
      <c r="R163" s="2">
        <v>140</v>
      </c>
      <c r="S163" s="2">
        <v>140</v>
      </c>
      <c r="T163" s="3"/>
      <c r="U163" s="3"/>
      <c r="V163" s="3"/>
      <c r="W163" s="3"/>
      <c r="X163" s="3"/>
      <c r="Y163" s="3"/>
      <c r="Z163" s="3"/>
      <c r="AA163" s="3"/>
      <c r="AB163" s="3"/>
      <c r="AC163" s="4"/>
    </row>
    <row r="164" spans="1:29" ht="60" x14ac:dyDescent="0.25">
      <c r="A164" s="166">
        <v>95</v>
      </c>
      <c r="B164" s="29"/>
      <c r="C164" s="58" t="s">
        <v>69</v>
      </c>
      <c r="D164" s="59" t="s">
        <v>203</v>
      </c>
      <c r="E164" s="60" t="s">
        <v>135</v>
      </c>
      <c r="F164" s="60" t="s">
        <v>136</v>
      </c>
      <c r="G164" s="60" t="s">
        <v>137</v>
      </c>
      <c r="H164" s="33"/>
      <c r="I164" s="100" t="s">
        <v>194</v>
      </c>
      <c r="J164" s="102">
        <f t="shared" si="31"/>
        <v>488</v>
      </c>
      <c r="K164" s="34"/>
      <c r="L164" s="94">
        <v>44927</v>
      </c>
      <c r="M164" s="94">
        <v>46387</v>
      </c>
      <c r="N164" s="52" t="s">
        <v>74</v>
      </c>
      <c r="O164" s="1"/>
      <c r="P164" s="2">
        <v>122</v>
      </c>
      <c r="Q164" s="2">
        <v>122</v>
      </c>
      <c r="R164" s="2">
        <v>122</v>
      </c>
      <c r="S164" s="2">
        <v>122</v>
      </c>
      <c r="T164" s="3"/>
      <c r="U164" s="3"/>
      <c r="V164" s="3"/>
      <c r="W164" s="3"/>
      <c r="X164" s="3"/>
      <c r="Y164" s="3"/>
      <c r="Z164" s="3"/>
      <c r="AA164" s="3"/>
      <c r="AB164" s="3"/>
      <c r="AC164" s="23"/>
    </row>
    <row r="165" spans="1:29" ht="60" x14ac:dyDescent="0.25">
      <c r="A165" s="166">
        <v>96</v>
      </c>
      <c r="B165" s="29"/>
      <c r="C165" s="58" t="s">
        <v>66</v>
      </c>
      <c r="D165" s="59" t="s">
        <v>203</v>
      </c>
      <c r="E165" s="60" t="s">
        <v>135</v>
      </c>
      <c r="F165" s="60" t="s">
        <v>136</v>
      </c>
      <c r="G165" s="60" t="s">
        <v>137</v>
      </c>
      <c r="H165" s="33"/>
      <c r="I165" s="100" t="s">
        <v>194</v>
      </c>
      <c r="J165" s="102">
        <f t="shared" si="31"/>
        <v>1168</v>
      </c>
      <c r="K165" s="34"/>
      <c r="L165" s="94">
        <v>44927</v>
      </c>
      <c r="M165" s="94">
        <v>46387</v>
      </c>
      <c r="N165" s="52" t="s">
        <v>74</v>
      </c>
      <c r="O165" s="1"/>
      <c r="P165" s="2">
        <v>292</v>
      </c>
      <c r="Q165" s="2">
        <v>292</v>
      </c>
      <c r="R165" s="2">
        <v>292</v>
      </c>
      <c r="S165" s="2">
        <v>292</v>
      </c>
      <c r="T165" s="3"/>
      <c r="U165" s="3"/>
      <c r="V165" s="3"/>
      <c r="W165" s="3"/>
      <c r="X165" s="3"/>
      <c r="Y165" s="3"/>
      <c r="Z165" s="3"/>
      <c r="AA165" s="3"/>
      <c r="AB165" s="3"/>
      <c r="AC165" s="4"/>
    </row>
    <row r="166" spans="1:29" ht="60" x14ac:dyDescent="0.25">
      <c r="A166" s="166">
        <v>97</v>
      </c>
      <c r="B166" s="29"/>
      <c r="C166" s="58" t="s">
        <v>70</v>
      </c>
      <c r="D166" s="59" t="s">
        <v>203</v>
      </c>
      <c r="E166" s="60" t="s">
        <v>135</v>
      </c>
      <c r="F166" s="60" t="s">
        <v>136</v>
      </c>
      <c r="G166" s="60" t="s">
        <v>137</v>
      </c>
      <c r="H166" s="33"/>
      <c r="I166" s="100" t="s">
        <v>194</v>
      </c>
      <c r="J166" s="102">
        <f t="shared" si="31"/>
        <v>280</v>
      </c>
      <c r="K166" s="34"/>
      <c r="L166" s="94">
        <v>44927</v>
      </c>
      <c r="M166" s="94">
        <v>46387</v>
      </c>
      <c r="N166" s="52" t="s">
        <v>74</v>
      </c>
      <c r="O166" s="1"/>
      <c r="P166" s="2">
        <v>70</v>
      </c>
      <c r="Q166" s="2">
        <v>70</v>
      </c>
      <c r="R166" s="2">
        <v>70</v>
      </c>
      <c r="S166" s="2">
        <v>70</v>
      </c>
      <c r="T166" s="3"/>
      <c r="U166" s="3"/>
      <c r="V166" s="3"/>
      <c r="W166" s="3"/>
      <c r="X166" s="3"/>
      <c r="Y166" s="3"/>
      <c r="Z166" s="3"/>
      <c r="AA166" s="3"/>
      <c r="AB166" s="3"/>
      <c r="AC166" s="4"/>
    </row>
    <row r="167" spans="1:29" ht="60" x14ac:dyDescent="0.25">
      <c r="A167" s="166">
        <v>114</v>
      </c>
      <c r="B167" s="29"/>
      <c r="C167" s="122" t="s">
        <v>230</v>
      </c>
      <c r="D167" s="161" t="s">
        <v>212</v>
      </c>
      <c r="E167" s="60" t="s">
        <v>135</v>
      </c>
      <c r="F167" s="60" t="s">
        <v>136</v>
      </c>
      <c r="G167" s="60" t="s">
        <v>137</v>
      </c>
      <c r="H167" s="33"/>
      <c r="I167" s="100" t="s">
        <v>194</v>
      </c>
      <c r="J167" s="102">
        <f t="shared" si="31"/>
        <v>356</v>
      </c>
      <c r="K167" s="33"/>
      <c r="L167" s="94">
        <v>45292</v>
      </c>
      <c r="M167" s="94">
        <v>45657</v>
      </c>
      <c r="N167" s="52" t="s">
        <v>74</v>
      </c>
      <c r="O167" s="20"/>
      <c r="P167" s="2"/>
      <c r="Q167" s="2">
        <v>356</v>
      </c>
      <c r="R167" s="2"/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</row>
    <row r="168" spans="1:29" ht="60" x14ac:dyDescent="0.25">
      <c r="A168" s="166">
        <v>115</v>
      </c>
      <c r="B168" s="29"/>
      <c r="C168" s="122" t="s">
        <v>232</v>
      </c>
      <c r="D168" s="161" t="s">
        <v>227</v>
      </c>
      <c r="E168" s="60" t="s">
        <v>135</v>
      </c>
      <c r="F168" s="60" t="s">
        <v>136</v>
      </c>
      <c r="G168" s="60" t="s">
        <v>137</v>
      </c>
      <c r="H168" s="33"/>
      <c r="I168" s="100" t="s">
        <v>194</v>
      </c>
      <c r="J168" s="102">
        <f t="shared" si="30"/>
        <v>356</v>
      </c>
      <c r="K168" s="34"/>
      <c r="L168" s="94">
        <v>45292</v>
      </c>
      <c r="M168" s="94">
        <v>45657</v>
      </c>
      <c r="N168" s="52" t="s">
        <v>74</v>
      </c>
      <c r="O168" s="1"/>
      <c r="P168" s="2"/>
      <c r="Q168" s="2">
        <v>356</v>
      </c>
      <c r="R168" s="2"/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</row>
    <row r="169" spans="1:29" ht="60" x14ac:dyDescent="0.25">
      <c r="A169" s="166">
        <v>116</v>
      </c>
      <c r="B169" s="29"/>
      <c r="C169" s="58" t="s">
        <v>233</v>
      </c>
      <c r="D169" s="161" t="s">
        <v>227</v>
      </c>
      <c r="E169" s="60" t="s">
        <v>135</v>
      </c>
      <c r="F169" s="60" t="s">
        <v>136</v>
      </c>
      <c r="G169" s="60" t="s">
        <v>137</v>
      </c>
      <c r="H169" s="33"/>
      <c r="I169" s="100" t="s">
        <v>194</v>
      </c>
      <c r="J169" s="102">
        <f t="shared" si="30"/>
        <v>356</v>
      </c>
      <c r="K169" s="34"/>
      <c r="L169" s="94">
        <v>45292</v>
      </c>
      <c r="M169" s="94">
        <v>45657</v>
      </c>
      <c r="N169" s="52" t="s">
        <v>74</v>
      </c>
      <c r="O169" s="1"/>
      <c r="P169" s="2"/>
      <c r="Q169" s="2">
        <v>356</v>
      </c>
      <c r="R169" s="2"/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</row>
    <row r="170" spans="1:29" ht="60" x14ac:dyDescent="0.25">
      <c r="A170" s="166">
        <v>117</v>
      </c>
      <c r="B170" s="29"/>
      <c r="C170" s="58" t="s">
        <v>114</v>
      </c>
      <c r="D170" s="161" t="s">
        <v>227</v>
      </c>
      <c r="E170" s="60" t="s">
        <v>135</v>
      </c>
      <c r="F170" s="60" t="s">
        <v>136</v>
      </c>
      <c r="G170" s="60" t="s">
        <v>137</v>
      </c>
      <c r="H170" s="33"/>
      <c r="I170" s="100" t="s">
        <v>194</v>
      </c>
      <c r="J170" s="102">
        <f t="shared" ref="J170:J191" si="32">SUM(O170:AC170)</f>
        <v>356</v>
      </c>
      <c r="K170" s="33"/>
      <c r="L170" s="94">
        <v>45292</v>
      </c>
      <c r="M170" s="94">
        <v>45657</v>
      </c>
      <c r="N170" s="52" t="s">
        <v>74</v>
      </c>
      <c r="O170" s="1"/>
      <c r="P170" s="2"/>
      <c r="Q170" s="2">
        <v>356</v>
      </c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22"/>
    </row>
    <row r="171" spans="1:29" ht="60" x14ac:dyDescent="0.25">
      <c r="A171" s="166">
        <v>119</v>
      </c>
      <c r="B171" s="29"/>
      <c r="C171" s="58" t="s">
        <v>97</v>
      </c>
      <c r="D171" s="59" t="s">
        <v>203</v>
      </c>
      <c r="E171" s="60" t="s">
        <v>135</v>
      </c>
      <c r="F171" s="60" t="s">
        <v>136</v>
      </c>
      <c r="G171" s="60" t="s">
        <v>137</v>
      </c>
      <c r="H171" s="33"/>
      <c r="I171" s="100" t="s">
        <v>194</v>
      </c>
      <c r="J171" s="102">
        <f t="shared" si="32"/>
        <v>137</v>
      </c>
      <c r="K171" s="33"/>
      <c r="L171" s="94">
        <v>45292</v>
      </c>
      <c r="M171" s="94">
        <v>45657</v>
      </c>
      <c r="N171" s="52" t="s">
        <v>74</v>
      </c>
      <c r="O171" s="1"/>
      <c r="P171" s="2"/>
      <c r="Q171" s="2">
        <v>137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22"/>
    </row>
    <row r="172" spans="1:29" ht="60" x14ac:dyDescent="0.25">
      <c r="A172" s="166">
        <v>130</v>
      </c>
      <c r="B172" s="29"/>
      <c r="C172" s="122" t="s">
        <v>226</v>
      </c>
      <c r="D172" s="161" t="s">
        <v>166</v>
      </c>
      <c r="E172" s="60" t="s">
        <v>135</v>
      </c>
      <c r="F172" s="60" t="s">
        <v>136</v>
      </c>
      <c r="G172" s="60" t="s">
        <v>137</v>
      </c>
      <c r="H172" s="33"/>
      <c r="I172" s="100" t="s">
        <v>194</v>
      </c>
      <c r="J172" s="102">
        <f t="shared" ref="J172:J176" si="33">SUM(O172:AC172)</f>
        <v>382</v>
      </c>
      <c r="K172" s="34"/>
      <c r="L172" s="94">
        <v>45658</v>
      </c>
      <c r="M172" s="94">
        <v>46022</v>
      </c>
      <c r="N172" s="52" t="s">
        <v>74</v>
      </c>
      <c r="O172" s="20"/>
      <c r="P172" s="2"/>
      <c r="Q172" s="2"/>
      <c r="R172" s="2">
        <v>382</v>
      </c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</row>
    <row r="173" spans="1:29" ht="60" x14ac:dyDescent="0.25">
      <c r="A173" s="166">
        <v>131</v>
      </c>
      <c r="B173" s="29"/>
      <c r="C173" s="122" t="s">
        <v>228</v>
      </c>
      <c r="D173" s="161" t="s">
        <v>166</v>
      </c>
      <c r="E173" s="60" t="s">
        <v>135</v>
      </c>
      <c r="F173" s="60" t="s">
        <v>136</v>
      </c>
      <c r="G173" s="60" t="s">
        <v>137</v>
      </c>
      <c r="H173" s="33"/>
      <c r="I173" s="100" t="s">
        <v>194</v>
      </c>
      <c r="J173" s="102">
        <f t="shared" si="33"/>
        <v>382</v>
      </c>
      <c r="K173" s="33"/>
      <c r="L173" s="94">
        <v>45658</v>
      </c>
      <c r="M173" s="94">
        <v>46022</v>
      </c>
      <c r="N173" s="52" t="s">
        <v>74</v>
      </c>
      <c r="O173" s="20"/>
      <c r="P173" s="2"/>
      <c r="Q173" s="2"/>
      <c r="R173" s="2">
        <v>382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</row>
    <row r="174" spans="1:29" ht="60" x14ac:dyDescent="0.25">
      <c r="A174" s="166">
        <v>132</v>
      </c>
      <c r="B174" s="29"/>
      <c r="C174" s="122" t="s">
        <v>234</v>
      </c>
      <c r="D174" s="161" t="s">
        <v>166</v>
      </c>
      <c r="E174" s="60" t="s">
        <v>135</v>
      </c>
      <c r="F174" s="60" t="s">
        <v>136</v>
      </c>
      <c r="G174" s="60" t="s">
        <v>137</v>
      </c>
      <c r="H174" s="33"/>
      <c r="I174" s="100" t="s">
        <v>194</v>
      </c>
      <c r="J174" s="102">
        <f t="shared" si="33"/>
        <v>382</v>
      </c>
      <c r="K174" s="33"/>
      <c r="L174" s="94">
        <v>45658</v>
      </c>
      <c r="M174" s="94">
        <v>46022</v>
      </c>
      <c r="N174" s="52" t="s">
        <v>74</v>
      </c>
      <c r="O174" s="20"/>
      <c r="P174" s="2"/>
      <c r="Q174" s="2"/>
      <c r="R174" s="2">
        <v>382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</row>
    <row r="175" spans="1:29" ht="60" x14ac:dyDescent="0.25">
      <c r="A175" s="166">
        <v>133</v>
      </c>
      <c r="B175" s="29"/>
      <c r="C175" s="122" t="s">
        <v>235</v>
      </c>
      <c r="D175" s="161" t="s">
        <v>166</v>
      </c>
      <c r="E175" s="60" t="s">
        <v>135</v>
      </c>
      <c r="F175" s="60" t="s">
        <v>136</v>
      </c>
      <c r="G175" s="60" t="s">
        <v>137</v>
      </c>
      <c r="H175" s="33"/>
      <c r="I175" s="100" t="s">
        <v>194</v>
      </c>
      <c r="J175" s="102">
        <f t="shared" si="33"/>
        <v>382</v>
      </c>
      <c r="K175" s="33"/>
      <c r="L175" s="94">
        <v>45658</v>
      </c>
      <c r="M175" s="94">
        <v>46022</v>
      </c>
      <c r="N175" s="52" t="s">
        <v>74</v>
      </c>
      <c r="O175" s="20"/>
      <c r="P175" s="2"/>
      <c r="Q175" s="2"/>
      <c r="R175" s="2">
        <v>382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</row>
    <row r="176" spans="1:29" ht="60" x14ac:dyDescent="0.25">
      <c r="A176" s="166">
        <v>134</v>
      </c>
      <c r="B176" s="29"/>
      <c r="C176" s="122" t="s">
        <v>236</v>
      </c>
      <c r="D176" s="59" t="s">
        <v>166</v>
      </c>
      <c r="E176" s="60" t="s">
        <v>135</v>
      </c>
      <c r="F176" s="60" t="s">
        <v>136</v>
      </c>
      <c r="G176" s="60" t="s">
        <v>137</v>
      </c>
      <c r="H176" s="33"/>
      <c r="I176" s="100" t="s">
        <v>194</v>
      </c>
      <c r="J176" s="102">
        <f t="shared" si="33"/>
        <v>382</v>
      </c>
      <c r="K176" s="33"/>
      <c r="L176" s="94">
        <v>45658</v>
      </c>
      <c r="M176" s="94">
        <v>46022</v>
      </c>
      <c r="N176" s="52" t="s">
        <v>74</v>
      </c>
      <c r="O176" s="20"/>
      <c r="P176" s="2"/>
      <c r="Q176" s="2"/>
      <c r="R176" s="2">
        <v>382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</row>
    <row r="177" spans="1:29" ht="60" x14ac:dyDescent="0.25">
      <c r="A177" s="166">
        <v>135</v>
      </c>
      <c r="B177" s="29"/>
      <c r="C177" s="58" t="s">
        <v>229</v>
      </c>
      <c r="D177" s="59" t="s">
        <v>166</v>
      </c>
      <c r="E177" s="60" t="s">
        <v>135</v>
      </c>
      <c r="F177" s="60" t="s">
        <v>136</v>
      </c>
      <c r="G177" s="60" t="s">
        <v>137</v>
      </c>
      <c r="H177" s="33"/>
      <c r="I177" s="100" t="s">
        <v>194</v>
      </c>
      <c r="J177" s="102">
        <f>SUM(O177:AC177)</f>
        <v>382</v>
      </c>
      <c r="K177" s="33"/>
      <c r="L177" s="94">
        <v>45658</v>
      </c>
      <c r="M177" s="94">
        <v>46022</v>
      </c>
      <c r="N177" s="52" t="s">
        <v>74</v>
      </c>
      <c r="O177" s="20"/>
      <c r="P177" s="2"/>
      <c r="Q177" s="2"/>
      <c r="R177" s="2">
        <v>382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</row>
    <row r="178" spans="1:29" ht="60" x14ac:dyDescent="0.25">
      <c r="A178" s="166">
        <v>136</v>
      </c>
      <c r="B178" s="29"/>
      <c r="C178" s="58" t="s">
        <v>108</v>
      </c>
      <c r="D178" s="59" t="s">
        <v>203</v>
      </c>
      <c r="E178" s="60" t="s">
        <v>135</v>
      </c>
      <c r="F178" s="60" t="s">
        <v>136</v>
      </c>
      <c r="G178" s="60" t="s">
        <v>137</v>
      </c>
      <c r="H178" s="33"/>
      <c r="I178" s="100" t="s">
        <v>194</v>
      </c>
      <c r="J178" s="102">
        <f t="shared" si="32"/>
        <v>137</v>
      </c>
      <c r="K178" s="33"/>
      <c r="L178" s="94">
        <v>45658</v>
      </c>
      <c r="M178" s="94">
        <v>46022</v>
      </c>
      <c r="N178" s="52" t="s">
        <v>74</v>
      </c>
      <c r="O178" s="1"/>
      <c r="P178" s="2"/>
      <c r="Q178" s="2"/>
      <c r="R178" s="2">
        <v>137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22"/>
    </row>
    <row r="179" spans="1:29" ht="60" x14ac:dyDescent="0.25">
      <c r="A179" s="166">
        <v>148</v>
      </c>
      <c r="B179" s="29"/>
      <c r="C179" s="58" t="s">
        <v>109</v>
      </c>
      <c r="D179" s="59" t="s">
        <v>203</v>
      </c>
      <c r="E179" s="60" t="s">
        <v>135</v>
      </c>
      <c r="F179" s="60" t="s">
        <v>136</v>
      </c>
      <c r="G179" s="60" t="s">
        <v>137</v>
      </c>
      <c r="H179" s="33"/>
      <c r="I179" s="100" t="s">
        <v>194</v>
      </c>
      <c r="J179" s="102">
        <f t="shared" si="32"/>
        <v>137</v>
      </c>
      <c r="K179" s="33"/>
      <c r="L179" s="94">
        <v>46023</v>
      </c>
      <c r="M179" s="94">
        <v>46387</v>
      </c>
      <c r="N179" s="52" t="s">
        <v>74</v>
      </c>
      <c r="O179" s="1"/>
      <c r="P179" s="2"/>
      <c r="Q179" s="2"/>
      <c r="R179" s="2"/>
      <c r="S179" s="2">
        <v>137</v>
      </c>
      <c r="T179" s="3"/>
      <c r="U179" s="3"/>
      <c r="V179" s="3"/>
      <c r="W179" s="3"/>
      <c r="X179" s="3"/>
      <c r="Y179" s="3"/>
      <c r="Z179" s="3"/>
      <c r="AA179" s="3"/>
      <c r="AB179" s="3"/>
      <c r="AC179" s="22"/>
    </row>
    <row r="180" spans="1:29" ht="60" x14ac:dyDescent="0.25">
      <c r="A180" s="166">
        <v>149</v>
      </c>
      <c r="B180" s="29"/>
      <c r="C180" s="58" t="s">
        <v>93</v>
      </c>
      <c r="D180" s="59" t="s">
        <v>203</v>
      </c>
      <c r="E180" s="60" t="s">
        <v>135</v>
      </c>
      <c r="F180" s="60" t="s">
        <v>136</v>
      </c>
      <c r="G180" s="60" t="s">
        <v>137</v>
      </c>
      <c r="H180" s="33"/>
      <c r="I180" s="100" t="s">
        <v>194</v>
      </c>
      <c r="J180" s="102">
        <f t="shared" si="32"/>
        <v>137</v>
      </c>
      <c r="K180" s="33"/>
      <c r="L180" s="94">
        <v>46023</v>
      </c>
      <c r="M180" s="94">
        <v>46387</v>
      </c>
      <c r="N180" s="52" t="s">
        <v>74</v>
      </c>
      <c r="O180" s="1"/>
      <c r="P180" s="2"/>
      <c r="Q180" s="2"/>
      <c r="R180" s="2"/>
      <c r="S180" s="2">
        <v>137</v>
      </c>
      <c r="T180" s="3"/>
      <c r="U180" s="3"/>
      <c r="V180" s="3"/>
      <c r="W180" s="3"/>
      <c r="X180" s="3"/>
      <c r="Y180" s="3"/>
      <c r="Z180" s="3"/>
      <c r="AA180" s="3"/>
      <c r="AB180" s="3"/>
      <c r="AC180" s="22"/>
    </row>
    <row r="181" spans="1:29" ht="60" x14ac:dyDescent="0.25">
      <c r="A181" s="166">
        <v>180</v>
      </c>
      <c r="B181" s="29"/>
      <c r="C181" s="58" t="s">
        <v>110</v>
      </c>
      <c r="D181" s="59" t="s">
        <v>203</v>
      </c>
      <c r="E181" s="60" t="s">
        <v>135</v>
      </c>
      <c r="F181" s="60" t="s">
        <v>136</v>
      </c>
      <c r="G181" s="60" t="s">
        <v>137</v>
      </c>
      <c r="H181" s="33"/>
      <c r="I181" s="100" t="s">
        <v>194</v>
      </c>
      <c r="J181" s="102">
        <f t="shared" si="32"/>
        <v>137</v>
      </c>
      <c r="K181" s="33"/>
      <c r="L181" s="94">
        <v>46388</v>
      </c>
      <c r="M181" s="94">
        <v>46752</v>
      </c>
      <c r="N181" s="52" t="s">
        <v>50</v>
      </c>
      <c r="O181" s="1"/>
      <c r="P181" s="2"/>
      <c r="Q181" s="2"/>
      <c r="R181" s="2"/>
      <c r="S181" s="2"/>
      <c r="T181" s="3">
        <v>137</v>
      </c>
      <c r="U181" s="3"/>
      <c r="V181" s="3"/>
      <c r="W181" s="3"/>
      <c r="X181" s="3"/>
      <c r="Y181" s="3"/>
      <c r="Z181" s="3"/>
      <c r="AA181" s="3"/>
      <c r="AB181" s="3"/>
      <c r="AC181" s="22"/>
    </row>
    <row r="182" spans="1:29" ht="60" x14ac:dyDescent="0.25">
      <c r="A182" s="166">
        <v>181</v>
      </c>
      <c r="B182" s="29"/>
      <c r="C182" s="58" t="s">
        <v>98</v>
      </c>
      <c r="D182" s="59" t="s">
        <v>203</v>
      </c>
      <c r="E182" s="60" t="s">
        <v>135</v>
      </c>
      <c r="F182" s="60" t="s">
        <v>136</v>
      </c>
      <c r="G182" s="60" t="s">
        <v>137</v>
      </c>
      <c r="H182" s="33"/>
      <c r="I182" s="100" t="s">
        <v>194</v>
      </c>
      <c r="J182" s="102">
        <f t="shared" si="32"/>
        <v>137</v>
      </c>
      <c r="K182" s="33"/>
      <c r="L182" s="94">
        <v>46388</v>
      </c>
      <c r="M182" s="94">
        <v>46752</v>
      </c>
      <c r="N182" s="52" t="s">
        <v>50</v>
      </c>
      <c r="O182" s="1"/>
      <c r="P182" s="2"/>
      <c r="Q182" s="2"/>
      <c r="R182" s="2"/>
      <c r="S182" s="2"/>
      <c r="T182" s="3">
        <v>137</v>
      </c>
      <c r="U182" s="3"/>
      <c r="V182" s="3"/>
      <c r="W182" s="3"/>
      <c r="X182" s="3"/>
      <c r="Y182" s="3"/>
      <c r="Z182" s="3"/>
      <c r="AA182" s="3"/>
      <c r="AB182" s="3"/>
      <c r="AC182" s="22"/>
    </row>
    <row r="183" spans="1:29" ht="60" x14ac:dyDescent="0.25">
      <c r="A183" s="166">
        <v>182</v>
      </c>
      <c r="B183" s="29"/>
      <c r="C183" s="58" t="s">
        <v>67</v>
      </c>
      <c r="D183" s="59" t="s">
        <v>203</v>
      </c>
      <c r="E183" s="60" t="s">
        <v>135</v>
      </c>
      <c r="F183" s="60" t="s">
        <v>136</v>
      </c>
      <c r="G183" s="60" t="s">
        <v>137</v>
      </c>
      <c r="H183" s="33"/>
      <c r="I183" s="100" t="s">
        <v>194</v>
      </c>
      <c r="J183" s="102">
        <f>SUM(O183:AC183)</f>
        <v>530</v>
      </c>
      <c r="K183" s="34"/>
      <c r="L183" s="94">
        <v>46388</v>
      </c>
      <c r="M183" s="94">
        <v>50040</v>
      </c>
      <c r="N183" s="35" t="s">
        <v>50</v>
      </c>
      <c r="O183" s="1"/>
      <c r="P183" s="2"/>
      <c r="Q183" s="2"/>
      <c r="R183" s="2"/>
      <c r="S183" s="2"/>
      <c r="T183" s="3">
        <v>53</v>
      </c>
      <c r="U183" s="3">
        <v>53</v>
      </c>
      <c r="V183" s="3">
        <v>53</v>
      </c>
      <c r="W183" s="3">
        <v>53</v>
      </c>
      <c r="X183" s="3">
        <v>53</v>
      </c>
      <c r="Y183" s="3">
        <v>53</v>
      </c>
      <c r="Z183" s="3">
        <v>53</v>
      </c>
      <c r="AA183" s="3">
        <v>53</v>
      </c>
      <c r="AB183" s="3">
        <v>53</v>
      </c>
      <c r="AC183" s="4">
        <v>53</v>
      </c>
    </row>
    <row r="184" spans="1:29" ht="60" x14ac:dyDescent="0.25">
      <c r="A184" s="166">
        <v>183</v>
      </c>
      <c r="B184" s="29"/>
      <c r="C184" s="58" t="s">
        <v>68</v>
      </c>
      <c r="D184" s="59" t="s">
        <v>203</v>
      </c>
      <c r="E184" s="60" t="s">
        <v>135</v>
      </c>
      <c r="F184" s="60" t="s">
        <v>136</v>
      </c>
      <c r="G184" s="60" t="s">
        <v>137</v>
      </c>
      <c r="H184" s="33"/>
      <c r="I184" s="100" t="s">
        <v>194</v>
      </c>
      <c r="J184" s="102">
        <f>SUM(O184:AC184)</f>
        <v>1200</v>
      </c>
      <c r="K184" s="34"/>
      <c r="L184" s="94">
        <v>46388</v>
      </c>
      <c r="M184" s="94">
        <v>50040</v>
      </c>
      <c r="N184" s="35" t="s">
        <v>50</v>
      </c>
      <c r="O184" s="1"/>
      <c r="P184" s="2"/>
      <c r="Q184" s="2"/>
      <c r="R184" s="2"/>
      <c r="S184" s="2"/>
      <c r="T184" s="3">
        <v>120</v>
      </c>
      <c r="U184" s="3">
        <v>120</v>
      </c>
      <c r="V184" s="3">
        <v>120</v>
      </c>
      <c r="W184" s="3">
        <v>120</v>
      </c>
      <c r="X184" s="3">
        <v>120</v>
      </c>
      <c r="Y184" s="3">
        <v>120</v>
      </c>
      <c r="Z184" s="3">
        <v>120</v>
      </c>
      <c r="AA184" s="3">
        <v>120</v>
      </c>
      <c r="AB184" s="3">
        <v>120</v>
      </c>
      <c r="AC184" s="4">
        <v>120</v>
      </c>
    </row>
    <row r="185" spans="1:29" ht="60" x14ac:dyDescent="0.25">
      <c r="A185" s="166">
        <v>184</v>
      </c>
      <c r="B185" s="29"/>
      <c r="C185" s="58" t="s">
        <v>69</v>
      </c>
      <c r="D185" s="59" t="s">
        <v>203</v>
      </c>
      <c r="E185" s="60" t="s">
        <v>135</v>
      </c>
      <c r="F185" s="60" t="s">
        <v>136</v>
      </c>
      <c r="G185" s="60" t="s">
        <v>137</v>
      </c>
      <c r="H185" s="33"/>
      <c r="I185" s="100" t="s">
        <v>194</v>
      </c>
      <c r="J185" s="102">
        <f>SUM(O185:AC185)</f>
        <v>1050</v>
      </c>
      <c r="K185" s="34"/>
      <c r="L185" s="94">
        <v>46388</v>
      </c>
      <c r="M185" s="94">
        <v>50040</v>
      </c>
      <c r="N185" s="35" t="s">
        <v>50</v>
      </c>
      <c r="O185" s="1"/>
      <c r="P185" s="2"/>
      <c r="Q185" s="2"/>
      <c r="R185" s="2"/>
      <c r="S185" s="2"/>
      <c r="T185" s="3">
        <v>105</v>
      </c>
      <c r="U185" s="3">
        <v>105</v>
      </c>
      <c r="V185" s="3">
        <v>105</v>
      </c>
      <c r="W185" s="3">
        <v>105</v>
      </c>
      <c r="X185" s="3">
        <v>105</v>
      </c>
      <c r="Y185" s="3">
        <v>105</v>
      </c>
      <c r="Z185" s="3">
        <v>105</v>
      </c>
      <c r="AA185" s="3">
        <v>105</v>
      </c>
      <c r="AB185" s="3">
        <v>105</v>
      </c>
      <c r="AC185" s="4">
        <v>105</v>
      </c>
    </row>
    <row r="186" spans="1:29" ht="60" x14ac:dyDescent="0.25">
      <c r="A186" s="166">
        <v>185</v>
      </c>
      <c r="B186" s="29"/>
      <c r="C186" s="58" t="s">
        <v>66</v>
      </c>
      <c r="D186" s="59" t="s">
        <v>203</v>
      </c>
      <c r="E186" s="60" t="s">
        <v>135</v>
      </c>
      <c r="F186" s="60" t="s">
        <v>136</v>
      </c>
      <c r="G186" s="60" t="s">
        <v>137</v>
      </c>
      <c r="H186" s="33"/>
      <c r="I186" s="100" t="s">
        <v>194</v>
      </c>
      <c r="J186" s="102">
        <f>SUM(O186:AC186)</f>
        <v>3020</v>
      </c>
      <c r="K186" s="34"/>
      <c r="L186" s="94">
        <v>46388</v>
      </c>
      <c r="M186" s="94">
        <v>50040</v>
      </c>
      <c r="N186" s="35" t="s">
        <v>50</v>
      </c>
      <c r="O186" s="1"/>
      <c r="P186" s="2"/>
      <c r="Q186" s="2"/>
      <c r="R186" s="2"/>
      <c r="S186" s="2"/>
      <c r="T186" s="3">
        <v>302</v>
      </c>
      <c r="U186" s="3">
        <v>302</v>
      </c>
      <c r="V186" s="3">
        <v>302</v>
      </c>
      <c r="W186" s="3">
        <v>302</v>
      </c>
      <c r="X186" s="3">
        <v>302</v>
      </c>
      <c r="Y186" s="3">
        <v>302</v>
      </c>
      <c r="Z186" s="3">
        <v>302</v>
      </c>
      <c r="AA186" s="3">
        <v>302</v>
      </c>
      <c r="AB186" s="3">
        <v>302</v>
      </c>
      <c r="AC186" s="4">
        <v>302</v>
      </c>
    </row>
    <row r="187" spans="1:29" ht="60.75" thickBot="1" x14ac:dyDescent="0.3">
      <c r="A187" s="167">
        <v>186</v>
      </c>
      <c r="B187" s="29"/>
      <c r="C187" s="58" t="s">
        <v>70</v>
      </c>
      <c r="D187" s="59" t="s">
        <v>203</v>
      </c>
      <c r="E187" s="60" t="s">
        <v>135</v>
      </c>
      <c r="F187" s="60" t="s">
        <v>136</v>
      </c>
      <c r="G187" s="60" t="s">
        <v>137</v>
      </c>
      <c r="H187" s="33"/>
      <c r="I187" s="100" t="s">
        <v>194</v>
      </c>
      <c r="J187" s="102">
        <f>SUM(O187:AC187)</f>
        <v>600</v>
      </c>
      <c r="K187" s="34"/>
      <c r="L187" s="94">
        <v>46388</v>
      </c>
      <c r="M187" s="94">
        <v>50040</v>
      </c>
      <c r="N187" s="35" t="s">
        <v>50</v>
      </c>
      <c r="O187" s="1"/>
      <c r="P187" s="2"/>
      <c r="Q187" s="2"/>
      <c r="R187" s="2"/>
      <c r="S187" s="2"/>
      <c r="T187" s="3">
        <v>60</v>
      </c>
      <c r="U187" s="3">
        <v>60</v>
      </c>
      <c r="V187" s="3">
        <v>60</v>
      </c>
      <c r="W187" s="3">
        <v>60</v>
      </c>
      <c r="X187" s="3">
        <v>60</v>
      </c>
      <c r="Y187" s="3">
        <v>60</v>
      </c>
      <c r="Z187" s="3">
        <v>60</v>
      </c>
      <c r="AA187" s="3">
        <v>60</v>
      </c>
      <c r="AB187" s="3">
        <v>60</v>
      </c>
      <c r="AC187" s="17">
        <v>60</v>
      </c>
    </row>
    <row r="188" spans="1:29" ht="60" x14ac:dyDescent="0.25">
      <c r="A188" s="166">
        <v>188</v>
      </c>
      <c r="B188" s="29"/>
      <c r="C188" s="58" t="s">
        <v>111</v>
      </c>
      <c r="D188" s="59" t="s">
        <v>203</v>
      </c>
      <c r="E188" s="60" t="s">
        <v>135</v>
      </c>
      <c r="F188" s="60" t="s">
        <v>136</v>
      </c>
      <c r="G188" s="60" t="s">
        <v>137</v>
      </c>
      <c r="H188" s="33"/>
      <c r="I188" s="100" t="s">
        <v>194</v>
      </c>
      <c r="J188" s="102">
        <f t="shared" si="32"/>
        <v>137</v>
      </c>
      <c r="K188" s="33"/>
      <c r="L188" s="94">
        <v>46753</v>
      </c>
      <c r="M188" s="94">
        <v>47118</v>
      </c>
      <c r="N188" s="52" t="s">
        <v>50</v>
      </c>
      <c r="O188" s="1"/>
      <c r="P188" s="2"/>
      <c r="Q188" s="2"/>
      <c r="R188" s="2"/>
      <c r="S188" s="2"/>
      <c r="T188" s="3"/>
      <c r="U188" s="3">
        <v>137</v>
      </c>
      <c r="V188" s="3"/>
      <c r="W188" s="3"/>
      <c r="X188" s="3"/>
      <c r="Y188" s="3"/>
      <c r="Z188" s="3"/>
      <c r="AA188" s="3"/>
      <c r="AB188" s="3"/>
      <c r="AC188" s="22"/>
    </row>
    <row r="189" spans="1:29" ht="60" x14ac:dyDescent="0.25">
      <c r="A189" s="166">
        <v>189</v>
      </c>
      <c r="B189" s="29"/>
      <c r="C189" s="58" t="s">
        <v>112</v>
      </c>
      <c r="D189" s="59" t="s">
        <v>203</v>
      </c>
      <c r="E189" s="60" t="s">
        <v>135</v>
      </c>
      <c r="F189" s="60" t="s">
        <v>136</v>
      </c>
      <c r="G189" s="60" t="s">
        <v>137</v>
      </c>
      <c r="H189" s="33"/>
      <c r="I189" s="100" t="s">
        <v>194</v>
      </c>
      <c r="J189" s="102">
        <f t="shared" si="32"/>
        <v>137</v>
      </c>
      <c r="K189" s="33"/>
      <c r="L189" s="94">
        <v>46753</v>
      </c>
      <c r="M189" s="94">
        <v>47118</v>
      </c>
      <c r="N189" s="52" t="s">
        <v>50</v>
      </c>
      <c r="O189" s="1"/>
      <c r="P189" s="2"/>
      <c r="Q189" s="2"/>
      <c r="R189" s="2"/>
      <c r="S189" s="2"/>
      <c r="T189" s="3"/>
      <c r="U189" s="3">
        <v>137</v>
      </c>
      <c r="V189" s="3"/>
      <c r="W189" s="3"/>
      <c r="X189" s="3"/>
      <c r="Y189" s="3"/>
      <c r="Z189" s="3"/>
      <c r="AA189" s="3"/>
      <c r="AB189" s="3"/>
      <c r="AC189" s="22"/>
    </row>
    <row r="190" spans="1:29" ht="60" x14ac:dyDescent="0.25">
      <c r="A190" s="166">
        <v>190</v>
      </c>
      <c r="B190" s="29"/>
      <c r="C190" s="58" t="s">
        <v>113</v>
      </c>
      <c r="D190" s="59" t="s">
        <v>203</v>
      </c>
      <c r="E190" s="60" t="s">
        <v>135</v>
      </c>
      <c r="F190" s="60" t="s">
        <v>136</v>
      </c>
      <c r="G190" s="60" t="s">
        <v>137</v>
      </c>
      <c r="H190" s="33"/>
      <c r="I190" s="100" t="s">
        <v>194</v>
      </c>
      <c r="J190" s="102">
        <f t="shared" si="32"/>
        <v>137</v>
      </c>
      <c r="K190" s="33"/>
      <c r="L190" s="94">
        <v>46753</v>
      </c>
      <c r="M190" s="94">
        <v>47118</v>
      </c>
      <c r="N190" s="52" t="s">
        <v>50</v>
      </c>
      <c r="O190" s="1"/>
      <c r="P190" s="2"/>
      <c r="Q190" s="2"/>
      <c r="R190" s="2"/>
      <c r="S190" s="2"/>
      <c r="T190" s="3"/>
      <c r="U190" s="3">
        <v>137</v>
      </c>
      <c r="V190" s="3"/>
      <c r="W190" s="3"/>
      <c r="X190" s="3"/>
      <c r="Y190" s="3"/>
      <c r="Z190" s="3"/>
      <c r="AA190" s="3"/>
      <c r="AB190" s="3"/>
      <c r="AC190" s="22"/>
    </row>
    <row r="191" spans="1:29" ht="60" x14ac:dyDescent="0.25">
      <c r="A191" s="166">
        <v>191</v>
      </c>
      <c r="B191" s="29"/>
      <c r="C191" s="58" t="s">
        <v>114</v>
      </c>
      <c r="D191" s="59" t="s">
        <v>203</v>
      </c>
      <c r="E191" s="60" t="s">
        <v>135</v>
      </c>
      <c r="F191" s="60" t="s">
        <v>136</v>
      </c>
      <c r="G191" s="60" t="s">
        <v>137</v>
      </c>
      <c r="H191" s="33"/>
      <c r="I191" s="100" t="s">
        <v>194</v>
      </c>
      <c r="J191" s="102">
        <f t="shared" si="32"/>
        <v>137</v>
      </c>
      <c r="K191" s="33"/>
      <c r="L191" s="94">
        <v>46753</v>
      </c>
      <c r="M191" s="94">
        <v>47118</v>
      </c>
      <c r="N191" s="52" t="s">
        <v>50</v>
      </c>
      <c r="O191" s="1"/>
      <c r="P191" s="2"/>
      <c r="Q191" s="2"/>
      <c r="R191" s="2"/>
      <c r="S191" s="2"/>
      <c r="T191" s="3"/>
      <c r="U191" s="3">
        <v>137</v>
      </c>
      <c r="V191" s="3"/>
      <c r="W191" s="3"/>
      <c r="X191" s="3"/>
      <c r="Y191" s="3"/>
      <c r="Z191" s="3"/>
      <c r="AA191" s="3"/>
      <c r="AB191" s="3"/>
      <c r="AC191" s="22"/>
    </row>
    <row r="192" spans="1:29" ht="60" x14ac:dyDescent="0.25">
      <c r="A192" s="166">
        <v>194</v>
      </c>
      <c r="B192" s="29"/>
      <c r="C192" s="58" t="s">
        <v>116</v>
      </c>
      <c r="D192" s="59" t="s">
        <v>203</v>
      </c>
      <c r="E192" s="60" t="s">
        <v>135</v>
      </c>
      <c r="F192" s="60" t="s">
        <v>136</v>
      </c>
      <c r="G192" s="60" t="s">
        <v>137</v>
      </c>
      <c r="H192" s="33"/>
      <c r="I192" s="100" t="s">
        <v>194</v>
      </c>
      <c r="J192" s="102">
        <f t="shared" ref="J192:J195" si="34">SUM(O192:AB192)</f>
        <v>332</v>
      </c>
      <c r="K192" s="33"/>
      <c r="L192" s="94">
        <v>47119</v>
      </c>
      <c r="M192" s="94">
        <v>47483</v>
      </c>
      <c r="N192" s="52" t="s">
        <v>50</v>
      </c>
      <c r="O192" s="1"/>
      <c r="P192" s="2"/>
      <c r="Q192" s="2"/>
      <c r="R192" s="2"/>
      <c r="S192" s="2"/>
      <c r="T192" s="3"/>
      <c r="U192" s="3"/>
      <c r="V192" s="3">
        <v>332</v>
      </c>
      <c r="W192" s="3"/>
      <c r="X192" s="3"/>
      <c r="Y192" s="3"/>
      <c r="Z192" s="3"/>
      <c r="AA192" s="3"/>
      <c r="AB192" s="3"/>
      <c r="AC192" s="4"/>
    </row>
    <row r="193" spans="1:29" ht="60" x14ac:dyDescent="0.25">
      <c r="A193" s="166">
        <v>195</v>
      </c>
      <c r="B193" s="29"/>
      <c r="C193" s="58" t="s">
        <v>104</v>
      </c>
      <c r="D193" s="59" t="s">
        <v>203</v>
      </c>
      <c r="E193" s="60" t="s">
        <v>135</v>
      </c>
      <c r="F193" s="60" t="s">
        <v>136</v>
      </c>
      <c r="G193" s="60" t="s">
        <v>137</v>
      </c>
      <c r="H193" s="33"/>
      <c r="I193" s="100" t="s">
        <v>194</v>
      </c>
      <c r="J193" s="102">
        <f t="shared" si="34"/>
        <v>332</v>
      </c>
      <c r="K193" s="33"/>
      <c r="L193" s="94">
        <v>47119</v>
      </c>
      <c r="M193" s="94">
        <v>47483</v>
      </c>
      <c r="N193" s="52" t="s">
        <v>50</v>
      </c>
      <c r="O193" s="1"/>
      <c r="P193" s="2"/>
      <c r="Q193" s="2"/>
      <c r="R193" s="2"/>
      <c r="S193" s="2"/>
      <c r="T193" s="3"/>
      <c r="U193" s="3"/>
      <c r="V193" s="3">
        <v>332</v>
      </c>
      <c r="W193" s="3"/>
      <c r="X193" s="3"/>
      <c r="Y193" s="3"/>
      <c r="Z193" s="3"/>
      <c r="AA193" s="3"/>
      <c r="AB193" s="3"/>
      <c r="AC193" s="4"/>
    </row>
    <row r="194" spans="1:29" ht="60" x14ac:dyDescent="0.25">
      <c r="A194" s="166">
        <v>216</v>
      </c>
      <c r="B194" s="29"/>
      <c r="C194" s="58" t="s">
        <v>117</v>
      </c>
      <c r="D194" s="59" t="s">
        <v>203</v>
      </c>
      <c r="E194" s="60" t="s">
        <v>135</v>
      </c>
      <c r="F194" s="60" t="s">
        <v>136</v>
      </c>
      <c r="G194" s="60" t="s">
        <v>137</v>
      </c>
      <c r="H194" s="33"/>
      <c r="I194" s="100" t="s">
        <v>194</v>
      </c>
      <c r="J194" s="102">
        <f t="shared" si="34"/>
        <v>332</v>
      </c>
      <c r="K194" s="33"/>
      <c r="L194" s="94">
        <v>47849</v>
      </c>
      <c r="M194" s="94">
        <v>48213</v>
      </c>
      <c r="N194" s="52" t="s">
        <v>50</v>
      </c>
      <c r="O194" s="1"/>
      <c r="P194" s="2"/>
      <c r="Q194" s="2"/>
      <c r="R194" s="2"/>
      <c r="S194" s="2"/>
      <c r="T194" s="3"/>
      <c r="U194" s="3"/>
      <c r="V194" s="3"/>
      <c r="W194" s="3"/>
      <c r="X194" s="3">
        <v>332</v>
      </c>
      <c r="Y194" s="3"/>
      <c r="Z194" s="3"/>
      <c r="AA194" s="3"/>
      <c r="AB194" s="3"/>
      <c r="AC194" s="4"/>
    </row>
    <row r="195" spans="1:29" ht="60" x14ac:dyDescent="0.25">
      <c r="A195" s="166">
        <v>226</v>
      </c>
      <c r="B195" s="29"/>
      <c r="C195" s="58" t="s">
        <v>118</v>
      </c>
      <c r="D195" s="59" t="s">
        <v>203</v>
      </c>
      <c r="E195" s="60" t="s">
        <v>135</v>
      </c>
      <c r="F195" s="60" t="s">
        <v>136</v>
      </c>
      <c r="G195" s="60" t="s">
        <v>137</v>
      </c>
      <c r="H195" s="33"/>
      <c r="I195" s="100" t="s">
        <v>194</v>
      </c>
      <c r="J195" s="102">
        <f t="shared" si="34"/>
        <v>137</v>
      </c>
      <c r="K195" s="33"/>
      <c r="L195" s="94">
        <v>48214</v>
      </c>
      <c r="M195" s="94">
        <v>48579</v>
      </c>
      <c r="N195" s="52" t="s">
        <v>50</v>
      </c>
      <c r="O195" s="1"/>
      <c r="P195" s="2"/>
      <c r="Q195" s="2"/>
      <c r="R195" s="2"/>
      <c r="S195" s="2"/>
      <c r="T195" s="3"/>
      <c r="U195" s="3"/>
      <c r="V195" s="3"/>
      <c r="W195" s="3"/>
      <c r="X195" s="3"/>
      <c r="Y195" s="3">
        <v>137</v>
      </c>
      <c r="Z195" s="3"/>
      <c r="AA195" s="3"/>
      <c r="AB195" s="3"/>
      <c r="AC195" s="22"/>
    </row>
    <row r="196" spans="1:29" ht="60.75" thickBot="1" x14ac:dyDescent="0.3">
      <c r="A196" s="166">
        <v>236</v>
      </c>
      <c r="B196" s="29"/>
      <c r="C196" s="58" t="s">
        <v>119</v>
      </c>
      <c r="D196" s="59" t="s">
        <v>203</v>
      </c>
      <c r="E196" s="60" t="s">
        <v>135</v>
      </c>
      <c r="F196" s="60" t="s">
        <v>136</v>
      </c>
      <c r="G196" s="60" t="s">
        <v>137</v>
      </c>
      <c r="H196" s="33"/>
      <c r="I196" s="100" t="s">
        <v>194</v>
      </c>
      <c r="J196" s="102">
        <f t="shared" ref="J196" si="35">SUM(O196:AB196)</f>
        <v>664</v>
      </c>
      <c r="K196" s="33"/>
      <c r="L196" s="94">
        <v>48580</v>
      </c>
      <c r="M196" s="94">
        <v>49309</v>
      </c>
      <c r="N196" s="52" t="s">
        <v>50</v>
      </c>
      <c r="O196" s="1"/>
      <c r="P196" s="2"/>
      <c r="Q196" s="2"/>
      <c r="R196" s="2"/>
      <c r="S196" s="2"/>
      <c r="T196" s="3"/>
      <c r="U196" s="3"/>
      <c r="V196" s="3"/>
      <c r="W196" s="3"/>
      <c r="X196" s="3"/>
      <c r="Y196" s="3"/>
      <c r="Z196" s="3">
        <v>332</v>
      </c>
      <c r="AA196" s="3">
        <v>332</v>
      </c>
      <c r="AB196" s="3"/>
      <c r="AC196" s="4"/>
    </row>
    <row r="197" spans="1:29" s="86" customFormat="1" ht="15.75" thickBot="1" x14ac:dyDescent="0.3">
      <c r="A197" s="83"/>
      <c r="B197" s="84" t="s">
        <v>0</v>
      </c>
      <c r="C197" s="84"/>
      <c r="D197" s="84"/>
      <c r="E197" s="84"/>
      <c r="F197" s="84"/>
      <c r="G197" s="84"/>
      <c r="H197" s="84"/>
      <c r="I197" s="111"/>
      <c r="J197" s="111">
        <f>SUM(J12:J196)</f>
        <v>83285.25</v>
      </c>
      <c r="K197" s="113">
        <f>C201+C202+C203</f>
        <v>4992</v>
      </c>
      <c r="L197" s="84"/>
      <c r="M197" s="84"/>
      <c r="N197" s="85"/>
      <c r="O197" s="13">
        <f t="shared" ref="O197:AC197" si="36">SUM(O12:O196)</f>
        <v>4991.95</v>
      </c>
      <c r="P197" s="14">
        <f t="shared" si="36"/>
        <v>9609.9500000000007</v>
      </c>
      <c r="Q197" s="14">
        <f t="shared" si="36"/>
        <v>8098.95</v>
      </c>
      <c r="R197" s="14">
        <f t="shared" si="36"/>
        <v>9082.9500000000007</v>
      </c>
      <c r="S197" s="14">
        <f t="shared" si="36"/>
        <v>4835.95</v>
      </c>
      <c r="T197" s="15">
        <f t="shared" si="36"/>
        <v>3952.95</v>
      </c>
      <c r="U197" s="15">
        <f t="shared" si="36"/>
        <v>3944.95</v>
      </c>
      <c r="V197" s="15">
        <f t="shared" si="36"/>
        <v>4060.95</v>
      </c>
      <c r="W197" s="15">
        <f t="shared" si="36"/>
        <v>5040.95</v>
      </c>
      <c r="X197" s="15">
        <f t="shared" si="36"/>
        <v>6683.95</v>
      </c>
      <c r="Y197" s="15">
        <f t="shared" si="36"/>
        <v>6762.95</v>
      </c>
      <c r="Z197" s="15">
        <f t="shared" si="36"/>
        <v>5695.95</v>
      </c>
      <c r="AA197" s="15">
        <f t="shared" si="36"/>
        <v>3728.95</v>
      </c>
      <c r="AB197" s="15">
        <f t="shared" si="36"/>
        <v>3396.95</v>
      </c>
      <c r="AC197" s="15">
        <f t="shared" si="36"/>
        <v>3396.95</v>
      </c>
    </row>
    <row r="198" spans="1:29" ht="15.75" x14ac:dyDescent="0.25">
      <c r="A198" s="62"/>
      <c r="B198" s="61"/>
      <c r="C198" s="61"/>
      <c r="D198" s="61"/>
      <c r="E198" s="61"/>
      <c r="F198" s="61"/>
      <c r="G198" s="61"/>
      <c r="H198" s="61"/>
      <c r="I198" s="62"/>
      <c r="K198" s="87" t="s">
        <v>219</v>
      </c>
    </row>
    <row r="199" spans="1:29" s="27" customFormat="1" ht="15.75" x14ac:dyDescent="0.25">
      <c r="K199" s="88"/>
    </row>
    <row r="200" spans="1:29" s="27" customFormat="1" ht="60" x14ac:dyDescent="0.25">
      <c r="A200" s="5"/>
      <c r="B200" s="6" t="s">
        <v>204</v>
      </c>
      <c r="C200" s="6" t="s">
        <v>56</v>
      </c>
      <c r="D200" s="92" t="s">
        <v>205</v>
      </c>
      <c r="K200" s="88"/>
    </row>
    <row r="201" spans="1:29" s="27" customFormat="1" ht="15.75" x14ac:dyDescent="0.25">
      <c r="A201" s="224" t="s">
        <v>57</v>
      </c>
      <c r="B201" s="227">
        <f>O197</f>
        <v>4991.95</v>
      </c>
      <c r="C201" s="8">
        <v>1293</v>
      </c>
      <c r="D201" s="162" t="s">
        <v>220</v>
      </c>
      <c r="K201" s="88"/>
    </row>
    <row r="202" spans="1:29" s="27" customFormat="1" ht="15.75" x14ac:dyDescent="0.25">
      <c r="A202" s="225"/>
      <c r="B202" s="228"/>
      <c r="C202" s="8">
        <v>2447</v>
      </c>
      <c r="D202" s="162" t="s">
        <v>268</v>
      </c>
      <c r="K202" s="88"/>
    </row>
    <row r="203" spans="1:29" s="27" customFormat="1" ht="15.75" x14ac:dyDescent="0.25">
      <c r="A203" s="226"/>
      <c r="B203" s="229"/>
      <c r="C203" s="8">
        <v>1252</v>
      </c>
      <c r="D203" s="162" t="s">
        <v>275</v>
      </c>
      <c r="K203" s="88"/>
    </row>
    <row r="204" spans="1:29" s="27" customFormat="1" ht="15.75" x14ac:dyDescent="0.25">
      <c r="A204" s="7" t="s">
        <v>58</v>
      </c>
      <c r="B204" s="8">
        <f>SUM(P197:S197)</f>
        <v>31627.800000000003</v>
      </c>
      <c r="C204" s="8">
        <f>C201*4</f>
        <v>5172</v>
      </c>
      <c r="D204" s="162" t="s">
        <v>221</v>
      </c>
      <c r="K204" s="88"/>
    </row>
    <row r="205" spans="1:29" s="27" customFormat="1" ht="15.75" thickBot="1" x14ac:dyDescent="0.3">
      <c r="A205" s="9" t="s">
        <v>59</v>
      </c>
      <c r="B205" s="10">
        <f>SUM(T197:AC197)</f>
        <v>46665.499999999993</v>
      </c>
      <c r="C205" s="10">
        <f>C201*10</f>
        <v>12930</v>
      </c>
      <c r="D205" s="163" t="s">
        <v>222</v>
      </c>
    </row>
    <row r="206" spans="1:29" s="27" customFormat="1" x14ac:dyDescent="0.25">
      <c r="A206" s="11"/>
      <c r="B206" s="12"/>
      <c r="C206" s="12"/>
    </row>
    <row r="208" spans="1:29" ht="30" x14ac:dyDescent="0.25">
      <c r="B208" s="89" t="s">
        <v>16</v>
      </c>
    </row>
    <row r="209" spans="2:2" ht="75" x14ac:dyDescent="0.25">
      <c r="B209" s="90" t="s">
        <v>15</v>
      </c>
    </row>
    <row r="210" spans="2:2" ht="60" x14ac:dyDescent="0.25">
      <c r="B210" s="90" t="s">
        <v>19</v>
      </c>
    </row>
    <row r="211" spans="2:2" ht="60" x14ac:dyDescent="0.25">
      <c r="B211" s="90" t="s">
        <v>17</v>
      </c>
    </row>
    <row r="212" spans="2:2" ht="45" x14ac:dyDescent="0.25">
      <c r="B212" s="90" t="s">
        <v>18</v>
      </c>
    </row>
    <row r="214" spans="2:2" x14ac:dyDescent="0.25">
      <c r="B214" s="91" t="s">
        <v>186</v>
      </c>
    </row>
    <row r="215" spans="2:2" x14ac:dyDescent="0.25">
      <c r="B215" s="26" t="s">
        <v>24</v>
      </c>
    </row>
    <row r="216" spans="2:2" x14ac:dyDescent="0.25">
      <c r="B216" s="26" t="s">
        <v>25</v>
      </c>
    </row>
    <row r="217" spans="2:2" x14ac:dyDescent="0.25">
      <c r="B217" s="26" t="s">
        <v>26</v>
      </c>
    </row>
    <row r="218" spans="2:2" x14ac:dyDescent="0.25">
      <c r="B218" s="26" t="s">
        <v>27</v>
      </c>
    </row>
    <row r="219" spans="2:2" x14ac:dyDescent="0.25">
      <c r="B219" s="26" t="s">
        <v>28</v>
      </c>
    </row>
    <row r="220" spans="2:2" x14ac:dyDescent="0.25">
      <c r="B220" s="26" t="s">
        <v>29</v>
      </c>
    </row>
    <row r="222" spans="2:2" x14ac:dyDescent="0.25">
      <c r="B222" s="91" t="s">
        <v>187</v>
      </c>
    </row>
    <row r="223" spans="2:2" x14ac:dyDescent="0.25">
      <c r="B223" s="26" t="s">
        <v>21</v>
      </c>
    </row>
    <row r="224" spans="2:2" x14ac:dyDescent="0.25">
      <c r="B224" s="26" t="s">
        <v>22</v>
      </c>
    </row>
    <row r="225" spans="2:2" x14ac:dyDescent="0.25">
      <c r="B225" s="26" t="s">
        <v>23</v>
      </c>
    </row>
  </sheetData>
  <mergeCells count="50">
    <mergeCell ref="A201:A203"/>
    <mergeCell ref="B201:B203"/>
    <mergeCell ref="A4:J4"/>
    <mergeCell ref="K4:Q4"/>
    <mergeCell ref="R4:AC4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A1:AC1"/>
    <mergeCell ref="A2:AC2"/>
    <mergeCell ref="A3:J3"/>
    <mergeCell ref="K3:Q3"/>
    <mergeCell ref="R3:AC3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S10:S11"/>
    <mergeCell ref="T10:T11"/>
    <mergeCell ref="U10:U11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L10:L11"/>
    <mergeCell ref="M10:M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312"/>
  <sheetViews>
    <sheetView topLeftCell="A267" zoomScale="60" zoomScaleNormal="60" zoomScaleSheetLayoutView="20" workbookViewId="0">
      <selection activeCell="E286" sqref="E286"/>
    </sheetView>
  </sheetViews>
  <sheetFormatPr defaultRowHeight="15" x14ac:dyDescent="0.25"/>
  <cols>
    <col min="1" max="1" width="8.7109375" style="26" customWidth="1"/>
    <col min="2" max="2" width="25.5703125" style="26" customWidth="1"/>
    <col min="3" max="3" width="27.7109375" style="26" customWidth="1"/>
    <col min="4" max="4" width="35.28515625" style="26" customWidth="1"/>
    <col min="5" max="5" width="36" style="26" customWidth="1"/>
    <col min="6" max="6" width="36.7109375" style="26" customWidth="1"/>
    <col min="7" max="7" width="31.5703125" style="26" customWidth="1"/>
    <col min="8" max="8" width="13.42578125" style="26" customWidth="1"/>
    <col min="9" max="9" width="19" style="26" customWidth="1"/>
    <col min="10" max="10" width="14" style="26" bestFit="1" customWidth="1"/>
    <col min="11" max="13" width="14" style="26" customWidth="1"/>
    <col min="14" max="14" width="16.42578125" style="26" customWidth="1"/>
    <col min="15" max="15" width="13.140625" style="26" bestFit="1" customWidth="1"/>
    <col min="16" max="16" width="9.5703125" style="26" bestFit="1" customWidth="1"/>
    <col min="17" max="29" width="9.140625" style="26"/>
    <col min="30" max="30" width="11.5703125" style="26" customWidth="1"/>
    <col min="31" max="31" width="12" style="26" customWidth="1"/>
    <col min="32" max="16384" width="9.140625" style="26"/>
  </cols>
  <sheetData>
    <row r="1" spans="1:29" x14ac:dyDescent="0.25">
      <c r="A1" s="197" t="s">
        <v>217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9"/>
    </row>
    <row r="2" spans="1:29" x14ac:dyDescent="0.25">
      <c r="A2" s="200" t="s">
        <v>46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2"/>
    </row>
    <row r="3" spans="1:29" x14ac:dyDescent="0.25">
      <c r="A3" s="190" t="s">
        <v>30</v>
      </c>
      <c r="B3" s="191"/>
      <c r="C3" s="191"/>
      <c r="D3" s="191"/>
      <c r="E3" s="191"/>
      <c r="F3" s="191"/>
      <c r="G3" s="191"/>
      <c r="H3" s="191"/>
      <c r="I3" s="191"/>
      <c r="J3" s="191"/>
      <c r="K3" s="203" t="s">
        <v>60</v>
      </c>
      <c r="L3" s="203"/>
      <c r="M3" s="203"/>
      <c r="N3" s="203"/>
      <c r="O3" s="203"/>
      <c r="P3" s="203"/>
      <c r="Q3" s="203"/>
      <c r="R3" s="203" t="s">
        <v>189</v>
      </c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4"/>
    </row>
    <row r="4" spans="1:29" x14ac:dyDescent="0.25">
      <c r="A4" s="190" t="s">
        <v>31</v>
      </c>
      <c r="B4" s="191"/>
      <c r="C4" s="191"/>
      <c r="D4" s="191"/>
      <c r="E4" s="191"/>
      <c r="F4" s="191"/>
      <c r="G4" s="191"/>
      <c r="H4" s="191"/>
      <c r="I4" s="191"/>
      <c r="J4" s="191"/>
      <c r="K4" s="212" t="s">
        <v>47</v>
      </c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4"/>
    </row>
    <row r="5" spans="1:29" x14ac:dyDescent="0.25">
      <c r="A5" s="190" t="s">
        <v>45</v>
      </c>
      <c r="B5" s="191"/>
      <c r="C5" s="191"/>
      <c r="D5" s="191"/>
      <c r="E5" s="191"/>
      <c r="F5" s="191"/>
      <c r="G5" s="191"/>
      <c r="H5" s="191"/>
      <c r="I5" s="191"/>
      <c r="J5" s="191"/>
      <c r="K5" s="203" t="s">
        <v>48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4"/>
    </row>
    <row r="6" spans="1:29" x14ac:dyDescent="0.25">
      <c r="A6" s="190" t="s">
        <v>32</v>
      </c>
      <c r="B6" s="191"/>
      <c r="C6" s="191"/>
      <c r="D6" s="191"/>
      <c r="E6" s="191"/>
      <c r="F6" s="191"/>
      <c r="G6" s="191"/>
      <c r="H6" s="191"/>
      <c r="I6" s="191"/>
      <c r="J6" s="191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4"/>
    </row>
    <row r="7" spans="1:29" x14ac:dyDescent="0.25">
      <c r="A7" s="190" t="s">
        <v>33</v>
      </c>
      <c r="B7" s="191"/>
      <c r="C7" s="191"/>
      <c r="D7" s="191"/>
      <c r="E7" s="191"/>
      <c r="F7" s="191"/>
      <c r="G7" s="191"/>
      <c r="H7" s="191"/>
      <c r="I7" s="191"/>
      <c r="J7" s="191"/>
      <c r="K7" s="203" t="s">
        <v>157</v>
      </c>
      <c r="L7" s="203"/>
      <c r="M7" s="203"/>
      <c r="N7" s="203"/>
      <c r="O7" s="203"/>
      <c r="P7" s="203"/>
      <c r="Q7" s="203"/>
      <c r="R7" s="203" t="s">
        <v>61</v>
      </c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4"/>
    </row>
    <row r="8" spans="1:29" x14ac:dyDescent="0.25">
      <c r="A8" s="190" t="s">
        <v>6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205"/>
    </row>
    <row r="9" spans="1:29" s="27" customFormat="1" ht="30" x14ac:dyDescent="0.25">
      <c r="A9" s="194" t="s">
        <v>34</v>
      </c>
      <c r="B9" s="230" t="s">
        <v>51</v>
      </c>
      <c r="C9" s="231"/>
      <c r="D9" s="194"/>
      <c r="E9" s="234" t="s">
        <v>52</v>
      </c>
      <c r="F9" s="235"/>
      <c r="G9" s="236"/>
      <c r="H9" s="213" t="s">
        <v>35</v>
      </c>
      <c r="I9" s="213" t="s">
        <v>36</v>
      </c>
      <c r="J9" s="92" t="s">
        <v>37</v>
      </c>
      <c r="K9" s="213" t="s">
        <v>218</v>
      </c>
      <c r="L9" s="213" t="s">
        <v>38</v>
      </c>
      <c r="M9" s="213"/>
      <c r="N9" s="92" t="s">
        <v>39</v>
      </c>
      <c r="O9" s="213" t="s">
        <v>40</v>
      </c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4"/>
    </row>
    <row r="10" spans="1:29" s="27" customFormat="1" x14ac:dyDescent="0.25">
      <c r="A10" s="195"/>
      <c r="B10" s="232"/>
      <c r="C10" s="233"/>
      <c r="D10" s="195"/>
      <c r="E10" s="234" t="s">
        <v>53</v>
      </c>
      <c r="F10" s="234" t="s">
        <v>54</v>
      </c>
      <c r="G10" s="220" t="s">
        <v>55</v>
      </c>
      <c r="H10" s="213"/>
      <c r="I10" s="213"/>
      <c r="J10" s="222" t="s">
        <v>41</v>
      </c>
      <c r="K10" s="213"/>
      <c r="L10" s="215" t="s">
        <v>42</v>
      </c>
      <c r="M10" s="215" t="s">
        <v>43</v>
      </c>
      <c r="N10" s="208" t="s">
        <v>44</v>
      </c>
      <c r="O10" s="192">
        <v>1</v>
      </c>
      <c r="P10" s="210">
        <v>2</v>
      </c>
      <c r="Q10" s="210">
        <v>3</v>
      </c>
      <c r="R10" s="210">
        <v>4</v>
      </c>
      <c r="S10" s="210">
        <v>5</v>
      </c>
      <c r="T10" s="206">
        <v>6</v>
      </c>
      <c r="U10" s="206">
        <v>7</v>
      </c>
      <c r="V10" s="206">
        <v>8</v>
      </c>
      <c r="W10" s="206">
        <v>9</v>
      </c>
      <c r="X10" s="206">
        <v>10</v>
      </c>
      <c r="Y10" s="206">
        <v>11</v>
      </c>
      <c r="Z10" s="206">
        <v>12</v>
      </c>
      <c r="AA10" s="206">
        <v>13</v>
      </c>
      <c r="AB10" s="206">
        <v>14</v>
      </c>
      <c r="AC10" s="217">
        <v>15</v>
      </c>
    </row>
    <row r="11" spans="1:29" s="27" customFormat="1" ht="15.75" thickBot="1" x14ac:dyDescent="0.3">
      <c r="A11" s="196"/>
      <c r="B11" s="134" t="s">
        <v>12</v>
      </c>
      <c r="C11" s="134" t="s">
        <v>20</v>
      </c>
      <c r="D11" s="134" t="s">
        <v>13</v>
      </c>
      <c r="E11" s="237"/>
      <c r="F11" s="237"/>
      <c r="G11" s="221"/>
      <c r="H11" s="219"/>
      <c r="I11" s="219"/>
      <c r="J11" s="223"/>
      <c r="K11" s="219"/>
      <c r="L11" s="216"/>
      <c r="M11" s="216"/>
      <c r="N11" s="209"/>
      <c r="O11" s="193"/>
      <c r="P11" s="211"/>
      <c r="Q11" s="211"/>
      <c r="R11" s="211"/>
      <c r="S11" s="211"/>
      <c r="T11" s="207"/>
      <c r="U11" s="207"/>
      <c r="V11" s="207"/>
      <c r="W11" s="207"/>
      <c r="X11" s="207"/>
      <c r="Y11" s="207"/>
      <c r="Z11" s="207"/>
      <c r="AA11" s="207"/>
      <c r="AB11" s="207"/>
      <c r="AC11" s="218"/>
    </row>
    <row r="12" spans="1:29" ht="60" x14ac:dyDescent="0.25">
      <c r="A12" s="28">
        <v>1</v>
      </c>
      <c r="B12" s="131"/>
      <c r="C12" s="132" t="s">
        <v>66</v>
      </c>
      <c r="D12" s="133" t="s">
        <v>158</v>
      </c>
      <c r="E12" s="60" t="s">
        <v>120</v>
      </c>
      <c r="F12" s="60" t="s">
        <v>121</v>
      </c>
      <c r="G12" s="60" t="s">
        <v>122</v>
      </c>
      <c r="H12" s="128"/>
      <c r="I12" s="130" t="s">
        <v>66</v>
      </c>
      <c r="J12" s="129">
        <f t="shared" ref="J12" si="0">SUM(O12:AC12)</f>
        <v>25512.749999999993</v>
      </c>
      <c r="K12" s="128"/>
      <c r="L12" s="126">
        <v>44562</v>
      </c>
      <c r="M12" s="126">
        <v>50040</v>
      </c>
      <c r="N12" s="52"/>
      <c r="O12" s="159">
        <f t="shared" ref="O12:AC12" si="1">0.15*$C$287</f>
        <v>1700.85</v>
      </c>
      <c r="P12" s="135">
        <f t="shared" si="1"/>
        <v>1700.85</v>
      </c>
      <c r="Q12" s="135">
        <f t="shared" si="1"/>
        <v>1700.85</v>
      </c>
      <c r="R12" s="135">
        <f t="shared" si="1"/>
        <v>1700.85</v>
      </c>
      <c r="S12" s="135">
        <f t="shared" si="1"/>
        <v>1700.85</v>
      </c>
      <c r="T12" s="136">
        <f t="shared" si="1"/>
        <v>1700.85</v>
      </c>
      <c r="U12" s="136">
        <f t="shared" si="1"/>
        <v>1700.85</v>
      </c>
      <c r="V12" s="136">
        <f t="shared" si="1"/>
        <v>1700.85</v>
      </c>
      <c r="W12" s="136">
        <f t="shared" si="1"/>
        <v>1700.85</v>
      </c>
      <c r="X12" s="136">
        <f t="shared" si="1"/>
        <v>1700.85</v>
      </c>
      <c r="Y12" s="136">
        <f t="shared" si="1"/>
        <v>1700.85</v>
      </c>
      <c r="Z12" s="136">
        <f t="shared" si="1"/>
        <v>1700.85</v>
      </c>
      <c r="AA12" s="136">
        <f t="shared" si="1"/>
        <v>1700.85</v>
      </c>
      <c r="AB12" s="136">
        <f t="shared" si="1"/>
        <v>1700.85</v>
      </c>
      <c r="AC12" s="24">
        <f t="shared" si="1"/>
        <v>1700.85</v>
      </c>
    </row>
    <row r="13" spans="1:29" x14ac:dyDescent="0.25">
      <c r="A13" s="37"/>
      <c r="B13" s="38" t="s">
        <v>4</v>
      </c>
      <c r="C13" s="39"/>
      <c r="D13" s="39"/>
      <c r="E13" s="39"/>
      <c r="F13" s="39"/>
      <c r="G13" s="39"/>
      <c r="H13" s="40"/>
      <c r="I13" s="103"/>
      <c r="J13" s="99"/>
      <c r="K13" s="41"/>
      <c r="L13" s="96"/>
      <c r="M13" s="97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4"/>
    </row>
    <row r="14" spans="1:29" x14ac:dyDescent="0.25">
      <c r="A14" s="45"/>
      <c r="B14" s="46" t="s">
        <v>1</v>
      </c>
      <c r="C14" s="41"/>
      <c r="D14" s="41"/>
      <c r="E14" s="41"/>
      <c r="F14" s="41"/>
      <c r="G14" s="41"/>
      <c r="H14" s="40"/>
      <c r="I14" s="104"/>
      <c r="J14" s="99"/>
      <c r="K14" s="47"/>
      <c r="L14" s="96"/>
      <c r="M14" s="9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8"/>
    </row>
    <row r="15" spans="1:29" ht="72.75" customHeight="1" x14ac:dyDescent="0.25">
      <c r="A15" s="28">
        <v>2</v>
      </c>
      <c r="B15" s="29"/>
      <c r="C15" s="49" t="s">
        <v>66</v>
      </c>
      <c r="D15" s="31" t="s">
        <v>273</v>
      </c>
      <c r="E15" s="31" t="s">
        <v>164</v>
      </c>
      <c r="F15" s="50" t="s">
        <v>163</v>
      </c>
      <c r="G15" s="50" t="s">
        <v>165</v>
      </c>
      <c r="H15" s="51"/>
      <c r="I15" s="100" t="s">
        <v>66</v>
      </c>
      <c r="J15" s="102">
        <f t="shared" ref="J15:J20" si="2">SUM(O15:AC15)</f>
        <v>1716</v>
      </c>
      <c r="K15" s="33"/>
      <c r="L15" s="95">
        <v>44562</v>
      </c>
      <c r="M15" s="94">
        <v>44926</v>
      </c>
      <c r="N15" s="52" t="s">
        <v>49</v>
      </c>
      <c r="O15" s="20">
        <v>1716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8">
        <v>3</v>
      </c>
      <c r="B16" s="29"/>
      <c r="C16" s="49" t="s">
        <v>272</v>
      </c>
      <c r="D16" s="31" t="s">
        <v>273</v>
      </c>
      <c r="E16" s="31" t="s">
        <v>164</v>
      </c>
      <c r="F16" s="50" t="s">
        <v>163</v>
      </c>
      <c r="G16" s="50" t="s">
        <v>165</v>
      </c>
      <c r="H16" s="51"/>
      <c r="I16" s="100" t="s">
        <v>194</v>
      </c>
      <c r="J16" s="102">
        <f t="shared" si="2"/>
        <v>1014</v>
      </c>
      <c r="K16" s="33"/>
      <c r="L16" s="95">
        <v>44562</v>
      </c>
      <c r="M16" s="94">
        <v>44926</v>
      </c>
      <c r="N16" s="52" t="s">
        <v>49</v>
      </c>
      <c r="O16" s="20">
        <v>1014</v>
      </c>
      <c r="P16" s="2"/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8">
        <v>35</v>
      </c>
      <c r="B17" s="29"/>
      <c r="C17" s="49" t="s">
        <v>223</v>
      </c>
      <c r="D17" s="31" t="s">
        <v>224</v>
      </c>
      <c r="E17" s="31" t="s">
        <v>164</v>
      </c>
      <c r="F17" s="50" t="s">
        <v>163</v>
      </c>
      <c r="G17" s="50" t="s">
        <v>165</v>
      </c>
      <c r="H17" s="51"/>
      <c r="I17" s="100" t="s">
        <v>66</v>
      </c>
      <c r="J17" s="102">
        <f t="shared" si="2"/>
        <v>800</v>
      </c>
      <c r="K17" s="33"/>
      <c r="L17" s="95">
        <v>44927</v>
      </c>
      <c r="M17" s="94">
        <v>45291</v>
      </c>
      <c r="N17" s="52" t="s">
        <v>74</v>
      </c>
      <c r="O17" s="184"/>
      <c r="P17" s="2">
        <v>800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8">
        <v>36</v>
      </c>
      <c r="B18" s="29"/>
      <c r="C18" s="49" t="s">
        <v>201</v>
      </c>
      <c r="D18" s="31" t="s">
        <v>224</v>
      </c>
      <c r="E18" s="31" t="s">
        <v>164</v>
      </c>
      <c r="F18" s="50" t="s">
        <v>163</v>
      </c>
      <c r="G18" s="50" t="s">
        <v>165</v>
      </c>
      <c r="H18" s="51"/>
      <c r="I18" s="100" t="s">
        <v>66</v>
      </c>
      <c r="J18" s="102">
        <f t="shared" si="2"/>
        <v>1250</v>
      </c>
      <c r="K18" s="33"/>
      <c r="L18" s="95">
        <v>44927</v>
      </c>
      <c r="M18" s="94">
        <v>45291</v>
      </c>
      <c r="N18" s="52" t="s">
        <v>74</v>
      </c>
      <c r="O18" s="184"/>
      <c r="P18" s="2">
        <v>1250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8">
        <v>37</v>
      </c>
      <c r="B19" s="29"/>
      <c r="C19" s="49" t="s">
        <v>200</v>
      </c>
      <c r="D19" s="31" t="s">
        <v>199</v>
      </c>
      <c r="E19" s="31" t="s">
        <v>164</v>
      </c>
      <c r="F19" s="50" t="s">
        <v>163</v>
      </c>
      <c r="G19" s="50" t="s">
        <v>165</v>
      </c>
      <c r="H19" s="51"/>
      <c r="I19" s="100" t="s">
        <v>66</v>
      </c>
      <c r="J19" s="102">
        <f t="shared" si="2"/>
        <v>17000</v>
      </c>
      <c r="K19" s="33"/>
      <c r="L19" s="95">
        <v>44927</v>
      </c>
      <c r="M19" s="94">
        <v>45291</v>
      </c>
      <c r="N19" s="52" t="s">
        <v>74</v>
      </c>
      <c r="O19" s="20"/>
      <c r="P19" s="2">
        <v>17000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2.75" customHeight="1" x14ac:dyDescent="0.25">
      <c r="A20" s="28">
        <v>38</v>
      </c>
      <c r="B20" s="29"/>
      <c r="C20" s="49" t="s">
        <v>201</v>
      </c>
      <c r="D20" s="31" t="s">
        <v>214</v>
      </c>
      <c r="E20" s="31" t="s">
        <v>164</v>
      </c>
      <c r="F20" s="50" t="s">
        <v>163</v>
      </c>
      <c r="G20" s="50" t="s">
        <v>165</v>
      </c>
      <c r="H20" s="51"/>
      <c r="I20" s="100" t="s">
        <v>66</v>
      </c>
      <c r="J20" s="102">
        <f t="shared" si="2"/>
        <v>30000</v>
      </c>
      <c r="K20" s="33"/>
      <c r="L20" s="95">
        <v>44927</v>
      </c>
      <c r="M20" s="94">
        <v>45291</v>
      </c>
      <c r="N20" s="52" t="s">
        <v>74</v>
      </c>
      <c r="O20" s="20"/>
      <c r="P20" s="2">
        <v>30000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60" x14ac:dyDescent="0.25">
      <c r="A21" s="28">
        <v>39</v>
      </c>
      <c r="B21" s="29"/>
      <c r="C21" s="122" t="s">
        <v>206</v>
      </c>
      <c r="D21" s="58" t="s">
        <v>208</v>
      </c>
      <c r="E21" s="32" t="s">
        <v>207</v>
      </c>
      <c r="F21" s="32" t="s">
        <v>129</v>
      </c>
      <c r="G21" s="32" t="s">
        <v>130</v>
      </c>
      <c r="H21" s="33"/>
      <c r="I21" s="100" t="s">
        <v>194</v>
      </c>
      <c r="J21" s="102">
        <f t="shared" ref="J21" si="3">SUM(O21:AC21)</f>
        <v>561</v>
      </c>
      <c r="K21" s="33"/>
      <c r="L21" s="94">
        <v>44927</v>
      </c>
      <c r="M21" s="94">
        <v>45291</v>
      </c>
      <c r="N21" s="52" t="s">
        <v>74</v>
      </c>
      <c r="O21" s="20"/>
      <c r="P21" s="2">
        <v>561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28">
        <v>40</v>
      </c>
      <c r="B22" s="29"/>
      <c r="C22" s="49" t="s">
        <v>68</v>
      </c>
      <c r="D22" s="36" t="s">
        <v>191</v>
      </c>
      <c r="E22" s="31" t="s">
        <v>164</v>
      </c>
      <c r="F22" s="50" t="s">
        <v>163</v>
      </c>
      <c r="G22" s="50" t="s">
        <v>165</v>
      </c>
      <c r="H22" s="51"/>
      <c r="I22" s="100" t="s">
        <v>194</v>
      </c>
      <c r="J22" s="102">
        <f t="shared" ref="J22:J24" si="4">SUM(O22:AC22)</f>
        <v>590</v>
      </c>
      <c r="K22" s="33"/>
      <c r="L22" s="95">
        <v>44927</v>
      </c>
      <c r="M22" s="94">
        <v>45291</v>
      </c>
      <c r="N22" s="52" t="s">
        <v>74</v>
      </c>
      <c r="O22" s="20"/>
      <c r="P22" s="2">
        <v>590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28">
        <v>41</v>
      </c>
      <c r="B23" s="29"/>
      <c r="C23" s="49" t="s">
        <v>67</v>
      </c>
      <c r="D23" s="36" t="s">
        <v>192</v>
      </c>
      <c r="E23" s="31" t="s">
        <v>164</v>
      </c>
      <c r="F23" s="50" t="s">
        <v>163</v>
      </c>
      <c r="G23" s="50" t="s">
        <v>165</v>
      </c>
      <c r="H23" s="51"/>
      <c r="I23" s="100" t="s">
        <v>194</v>
      </c>
      <c r="J23" s="102">
        <f t="shared" si="4"/>
        <v>221</v>
      </c>
      <c r="K23" s="33"/>
      <c r="L23" s="95">
        <v>44927</v>
      </c>
      <c r="M23" s="94">
        <v>45291</v>
      </c>
      <c r="N23" s="52" t="s">
        <v>74</v>
      </c>
      <c r="O23" s="20"/>
      <c r="P23" s="2">
        <v>221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2.75" customHeight="1" x14ac:dyDescent="0.25">
      <c r="A24" s="28">
        <v>42</v>
      </c>
      <c r="B24" s="29"/>
      <c r="C24" s="49" t="s">
        <v>69</v>
      </c>
      <c r="D24" s="53" t="s">
        <v>197</v>
      </c>
      <c r="E24" s="31" t="s">
        <v>164</v>
      </c>
      <c r="F24" s="50" t="s">
        <v>163</v>
      </c>
      <c r="G24" s="50" t="s">
        <v>165</v>
      </c>
      <c r="H24" s="51"/>
      <c r="I24" s="100" t="s">
        <v>194</v>
      </c>
      <c r="J24" s="102">
        <f t="shared" si="4"/>
        <v>178</v>
      </c>
      <c r="K24" s="33"/>
      <c r="L24" s="95">
        <v>44927</v>
      </c>
      <c r="M24" s="94">
        <v>45291</v>
      </c>
      <c r="N24" s="52" t="s">
        <v>74</v>
      </c>
      <c r="O24" s="20"/>
      <c r="P24" s="2">
        <v>178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8">
        <v>43</v>
      </c>
      <c r="B25" s="29"/>
      <c r="C25" s="49" t="s">
        <v>66</v>
      </c>
      <c r="D25" s="49" t="s">
        <v>171</v>
      </c>
      <c r="E25" s="50" t="s">
        <v>164</v>
      </c>
      <c r="F25" s="50" t="s">
        <v>123</v>
      </c>
      <c r="G25" s="32" t="s">
        <v>124</v>
      </c>
      <c r="H25" s="51"/>
      <c r="I25" s="100" t="s">
        <v>66</v>
      </c>
      <c r="J25" s="102">
        <f t="shared" ref="J25:J40" si="5">SUM(O25:AC25)</f>
        <v>356</v>
      </c>
      <c r="K25" s="33"/>
      <c r="L25" s="95">
        <v>44927</v>
      </c>
      <c r="M25" s="94">
        <v>46387</v>
      </c>
      <c r="N25" s="52" t="s">
        <v>74</v>
      </c>
      <c r="O25" s="20"/>
      <c r="P25" s="2">
        <v>89</v>
      </c>
      <c r="Q25" s="2">
        <v>89</v>
      </c>
      <c r="R25" s="2">
        <v>89</v>
      </c>
      <c r="S25" s="2">
        <v>89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8">
        <v>44</v>
      </c>
      <c r="B26" s="29"/>
      <c r="C26" s="49" t="s">
        <v>66</v>
      </c>
      <c r="D26" s="49" t="s">
        <v>172</v>
      </c>
      <c r="E26" s="50" t="s">
        <v>164</v>
      </c>
      <c r="F26" s="50" t="s">
        <v>123</v>
      </c>
      <c r="G26" s="32" t="s">
        <v>124</v>
      </c>
      <c r="H26" s="51"/>
      <c r="I26" s="100" t="s">
        <v>66</v>
      </c>
      <c r="J26" s="102">
        <f t="shared" si="5"/>
        <v>891</v>
      </c>
      <c r="K26" s="33"/>
      <c r="L26" s="95">
        <v>44927</v>
      </c>
      <c r="M26" s="94">
        <v>46387</v>
      </c>
      <c r="N26" s="52" t="s">
        <v>74</v>
      </c>
      <c r="O26" s="20"/>
      <c r="P26" s="2">
        <v>223</v>
      </c>
      <c r="Q26" s="2">
        <v>222</v>
      </c>
      <c r="R26" s="2">
        <v>223</v>
      </c>
      <c r="S26" s="2">
        <v>223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8">
        <v>45</v>
      </c>
      <c r="B27" s="29"/>
      <c r="C27" s="49" t="s">
        <v>66</v>
      </c>
      <c r="D27" s="49" t="s">
        <v>176</v>
      </c>
      <c r="E27" s="50" t="s">
        <v>164</v>
      </c>
      <c r="F27" s="50" t="s">
        <v>123</v>
      </c>
      <c r="G27" s="32" t="s">
        <v>124</v>
      </c>
      <c r="H27" s="51"/>
      <c r="I27" s="100" t="s">
        <v>66</v>
      </c>
      <c r="J27" s="102">
        <f t="shared" si="5"/>
        <v>1679</v>
      </c>
      <c r="K27" s="33"/>
      <c r="L27" s="95">
        <v>44927</v>
      </c>
      <c r="M27" s="94">
        <v>46387</v>
      </c>
      <c r="N27" s="52" t="s">
        <v>74</v>
      </c>
      <c r="O27" s="20"/>
      <c r="P27" s="2">
        <v>420</v>
      </c>
      <c r="Q27" s="2">
        <v>420</v>
      </c>
      <c r="R27" s="2">
        <v>419</v>
      </c>
      <c r="S27" s="2">
        <v>420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8">
        <v>46</v>
      </c>
      <c r="B28" s="29"/>
      <c r="C28" s="49" t="s">
        <v>66</v>
      </c>
      <c r="D28" s="49" t="s">
        <v>177</v>
      </c>
      <c r="E28" s="50" t="s">
        <v>164</v>
      </c>
      <c r="F28" s="50" t="s">
        <v>123</v>
      </c>
      <c r="G28" s="32" t="s">
        <v>124</v>
      </c>
      <c r="H28" s="51"/>
      <c r="I28" s="100" t="s">
        <v>66</v>
      </c>
      <c r="J28" s="102">
        <f t="shared" si="5"/>
        <v>3265</v>
      </c>
      <c r="K28" s="33"/>
      <c r="L28" s="95">
        <v>44927</v>
      </c>
      <c r="M28" s="94">
        <v>46387</v>
      </c>
      <c r="N28" s="52" t="s">
        <v>74</v>
      </c>
      <c r="O28" s="20"/>
      <c r="P28" s="2">
        <v>817</v>
      </c>
      <c r="Q28" s="2">
        <v>816</v>
      </c>
      <c r="R28" s="2">
        <v>816</v>
      </c>
      <c r="S28" s="2">
        <v>816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8">
        <v>47</v>
      </c>
      <c r="B29" s="29"/>
      <c r="C29" s="49" t="s">
        <v>66</v>
      </c>
      <c r="D29" s="49" t="s">
        <v>178</v>
      </c>
      <c r="E29" s="50" t="s">
        <v>164</v>
      </c>
      <c r="F29" s="50" t="s">
        <v>123</v>
      </c>
      <c r="G29" s="32" t="s">
        <v>124</v>
      </c>
      <c r="H29" s="51"/>
      <c r="I29" s="100" t="s">
        <v>66</v>
      </c>
      <c r="J29" s="102">
        <f t="shared" si="5"/>
        <v>71396</v>
      </c>
      <c r="K29" s="33"/>
      <c r="L29" s="95">
        <v>44927</v>
      </c>
      <c r="M29" s="94">
        <v>46387</v>
      </c>
      <c r="N29" s="52" t="s">
        <v>74</v>
      </c>
      <c r="O29" s="20"/>
      <c r="P29" s="2">
        <v>17849</v>
      </c>
      <c r="Q29" s="2">
        <v>17849</v>
      </c>
      <c r="R29" s="2">
        <v>17849</v>
      </c>
      <c r="S29" s="2">
        <v>17849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8">
        <v>48</v>
      </c>
      <c r="B30" s="29"/>
      <c r="C30" s="49" t="s">
        <v>66</v>
      </c>
      <c r="D30" s="49" t="s">
        <v>174</v>
      </c>
      <c r="E30" s="50" t="s">
        <v>164</v>
      </c>
      <c r="F30" s="50" t="s">
        <v>123</v>
      </c>
      <c r="G30" s="32" t="s">
        <v>124</v>
      </c>
      <c r="H30" s="51"/>
      <c r="I30" s="100" t="s">
        <v>66</v>
      </c>
      <c r="J30" s="102">
        <f t="shared" si="5"/>
        <v>4014</v>
      </c>
      <c r="K30" s="33"/>
      <c r="L30" s="95">
        <v>44927</v>
      </c>
      <c r="M30" s="94">
        <v>46387</v>
      </c>
      <c r="N30" s="52" t="s">
        <v>74</v>
      </c>
      <c r="O30" s="20"/>
      <c r="P30" s="2">
        <v>1003</v>
      </c>
      <c r="Q30" s="2">
        <v>1004</v>
      </c>
      <c r="R30" s="2">
        <v>1003</v>
      </c>
      <c r="S30" s="2">
        <v>1004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8">
        <v>49</v>
      </c>
      <c r="B31" s="29"/>
      <c r="C31" s="49" t="s">
        <v>66</v>
      </c>
      <c r="D31" s="49" t="s">
        <v>179</v>
      </c>
      <c r="E31" s="50" t="s">
        <v>164</v>
      </c>
      <c r="F31" s="50" t="s">
        <v>123</v>
      </c>
      <c r="G31" s="32" t="s">
        <v>124</v>
      </c>
      <c r="H31" s="51"/>
      <c r="I31" s="100" t="s">
        <v>66</v>
      </c>
      <c r="J31" s="102">
        <f t="shared" si="5"/>
        <v>1034</v>
      </c>
      <c r="K31" s="33"/>
      <c r="L31" s="95">
        <v>44927</v>
      </c>
      <c r="M31" s="94">
        <v>46387</v>
      </c>
      <c r="N31" s="52" t="s">
        <v>74</v>
      </c>
      <c r="O31" s="20"/>
      <c r="P31" s="2">
        <v>258</v>
      </c>
      <c r="Q31" s="2">
        <v>259</v>
      </c>
      <c r="R31" s="2">
        <v>258</v>
      </c>
      <c r="S31" s="2">
        <v>259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28">
        <v>50</v>
      </c>
      <c r="B32" s="29"/>
      <c r="C32" s="49" t="s">
        <v>66</v>
      </c>
      <c r="D32" s="49" t="s">
        <v>180</v>
      </c>
      <c r="E32" s="50" t="s">
        <v>164</v>
      </c>
      <c r="F32" s="50" t="s">
        <v>123</v>
      </c>
      <c r="G32" s="32" t="s">
        <v>124</v>
      </c>
      <c r="H32" s="51"/>
      <c r="I32" s="100" t="s">
        <v>66</v>
      </c>
      <c r="J32" s="102">
        <f t="shared" si="5"/>
        <v>452</v>
      </c>
      <c r="K32" s="33"/>
      <c r="L32" s="95">
        <v>44927</v>
      </c>
      <c r="M32" s="94">
        <v>46387</v>
      </c>
      <c r="N32" s="52" t="s">
        <v>74</v>
      </c>
      <c r="O32" s="20"/>
      <c r="P32" s="2">
        <v>113</v>
      </c>
      <c r="Q32" s="2">
        <v>113</v>
      </c>
      <c r="R32" s="2">
        <v>113</v>
      </c>
      <c r="S32" s="2">
        <v>113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8">
        <v>51</v>
      </c>
      <c r="B33" s="29"/>
      <c r="C33" s="49" t="s">
        <v>66</v>
      </c>
      <c r="D33" s="49" t="s">
        <v>181</v>
      </c>
      <c r="E33" s="50" t="s">
        <v>164</v>
      </c>
      <c r="F33" s="50" t="s">
        <v>123</v>
      </c>
      <c r="G33" s="32" t="s">
        <v>124</v>
      </c>
      <c r="H33" s="51"/>
      <c r="I33" s="100" t="s">
        <v>66</v>
      </c>
      <c r="J33" s="102">
        <f t="shared" si="5"/>
        <v>190674</v>
      </c>
      <c r="K33" s="33"/>
      <c r="L33" s="95">
        <v>44927</v>
      </c>
      <c r="M33" s="94">
        <v>46387</v>
      </c>
      <c r="N33" s="52" t="s">
        <v>74</v>
      </c>
      <c r="O33" s="20"/>
      <c r="P33" s="2">
        <v>47668</v>
      </c>
      <c r="Q33" s="2">
        <v>47669</v>
      </c>
      <c r="R33" s="2">
        <v>47668</v>
      </c>
      <c r="S33" s="2">
        <v>47669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8">
        <v>52</v>
      </c>
      <c r="B34" s="29"/>
      <c r="C34" s="49" t="s">
        <v>66</v>
      </c>
      <c r="D34" s="49" t="s">
        <v>182</v>
      </c>
      <c r="E34" s="50" t="s">
        <v>164</v>
      </c>
      <c r="F34" s="50" t="s">
        <v>123</v>
      </c>
      <c r="G34" s="32" t="s">
        <v>124</v>
      </c>
      <c r="H34" s="51"/>
      <c r="I34" s="100" t="s">
        <v>66</v>
      </c>
      <c r="J34" s="102">
        <f t="shared" si="5"/>
        <v>33167</v>
      </c>
      <c r="K34" s="33"/>
      <c r="L34" s="95">
        <v>44927</v>
      </c>
      <c r="M34" s="94">
        <v>46387</v>
      </c>
      <c r="N34" s="52" t="s">
        <v>74</v>
      </c>
      <c r="O34" s="20"/>
      <c r="P34" s="2">
        <v>8292</v>
      </c>
      <c r="Q34" s="2">
        <v>8292</v>
      </c>
      <c r="R34" s="2">
        <v>8292</v>
      </c>
      <c r="S34" s="2">
        <v>8291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2.75" customHeight="1" x14ac:dyDescent="0.25">
      <c r="A35" s="28">
        <v>99</v>
      </c>
      <c r="B35" s="29"/>
      <c r="C35" s="49" t="s">
        <v>213</v>
      </c>
      <c r="D35" s="31" t="s">
        <v>198</v>
      </c>
      <c r="E35" s="31" t="s">
        <v>164</v>
      </c>
      <c r="F35" s="50" t="s">
        <v>163</v>
      </c>
      <c r="G35" s="50" t="s">
        <v>165</v>
      </c>
      <c r="H35" s="51"/>
      <c r="I35" s="100" t="s">
        <v>66</v>
      </c>
      <c r="J35" s="102">
        <f>SUM(O35:AC35)</f>
        <v>13000</v>
      </c>
      <c r="K35" s="33"/>
      <c r="L35" s="95">
        <v>45292</v>
      </c>
      <c r="M35" s="94">
        <v>45657</v>
      </c>
      <c r="N35" s="52" t="s">
        <v>74</v>
      </c>
      <c r="O35" s="184"/>
      <c r="P35" s="2"/>
      <c r="Q35" s="2">
        <v>13000</v>
      </c>
      <c r="R35" s="2"/>
      <c r="S35" s="2"/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8">
        <v>154</v>
      </c>
      <c r="B36" s="29"/>
      <c r="C36" s="49" t="s">
        <v>66</v>
      </c>
      <c r="D36" s="49" t="s">
        <v>171</v>
      </c>
      <c r="E36" s="50" t="s">
        <v>164</v>
      </c>
      <c r="F36" s="50" t="s">
        <v>123</v>
      </c>
      <c r="G36" s="32" t="s">
        <v>124</v>
      </c>
      <c r="H36" s="51"/>
      <c r="I36" s="100" t="s">
        <v>66</v>
      </c>
      <c r="J36" s="102">
        <f t="shared" si="5"/>
        <v>670</v>
      </c>
      <c r="K36" s="33"/>
      <c r="L36" s="95">
        <v>46388</v>
      </c>
      <c r="M36" s="94">
        <v>50040</v>
      </c>
      <c r="N36" s="52" t="s">
        <v>50</v>
      </c>
      <c r="O36" s="20"/>
      <c r="P36" s="2"/>
      <c r="Q36" s="2"/>
      <c r="R36" s="2"/>
      <c r="S36" s="2"/>
      <c r="T36" s="3">
        <v>67</v>
      </c>
      <c r="U36" s="3">
        <v>67</v>
      </c>
      <c r="V36" s="3">
        <v>67</v>
      </c>
      <c r="W36" s="3">
        <v>67</v>
      </c>
      <c r="X36" s="3">
        <v>67</v>
      </c>
      <c r="Y36" s="3">
        <v>67</v>
      </c>
      <c r="Z36" s="3">
        <v>67</v>
      </c>
      <c r="AA36" s="3">
        <v>67</v>
      </c>
      <c r="AB36" s="3">
        <v>67</v>
      </c>
      <c r="AC36" s="4">
        <v>67</v>
      </c>
    </row>
    <row r="37" spans="1:29" ht="75" x14ac:dyDescent="0.25">
      <c r="A37" s="28">
        <v>155</v>
      </c>
      <c r="B37" s="29"/>
      <c r="C37" s="49" t="s">
        <v>66</v>
      </c>
      <c r="D37" s="49" t="s">
        <v>172</v>
      </c>
      <c r="E37" s="50" t="s">
        <v>164</v>
      </c>
      <c r="F37" s="50" t="s">
        <v>123</v>
      </c>
      <c r="G37" s="32" t="s">
        <v>124</v>
      </c>
      <c r="H37" s="51"/>
      <c r="I37" s="100" t="s">
        <v>66</v>
      </c>
      <c r="J37" s="102">
        <f t="shared" si="5"/>
        <v>1170</v>
      </c>
      <c r="K37" s="33"/>
      <c r="L37" s="95">
        <v>46388</v>
      </c>
      <c r="M37" s="94">
        <v>50040</v>
      </c>
      <c r="N37" s="52" t="s">
        <v>50</v>
      </c>
      <c r="O37" s="20"/>
      <c r="P37" s="2"/>
      <c r="Q37" s="2"/>
      <c r="R37" s="2"/>
      <c r="S37" s="2"/>
      <c r="T37" s="3">
        <v>117</v>
      </c>
      <c r="U37" s="3">
        <v>117</v>
      </c>
      <c r="V37" s="3">
        <v>117</v>
      </c>
      <c r="W37" s="3">
        <v>117</v>
      </c>
      <c r="X37" s="3">
        <v>117</v>
      </c>
      <c r="Y37" s="3">
        <v>117</v>
      </c>
      <c r="Z37" s="3">
        <v>117</v>
      </c>
      <c r="AA37" s="3">
        <v>117</v>
      </c>
      <c r="AB37" s="3">
        <v>117</v>
      </c>
      <c r="AC37" s="4">
        <v>117</v>
      </c>
    </row>
    <row r="38" spans="1:29" ht="75" x14ac:dyDescent="0.25">
      <c r="A38" s="28">
        <v>156</v>
      </c>
      <c r="B38" s="29"/>
      <c r="C38" s="49" t="s">
        <v>66</v>
      </c>
      <c r="D38" s="49" t="s">
        <v>173</v>
      </c>
      <c r="E38" s="50" t="s">
        <v>164</v>
      </c>
      <c r="F38" s="50" t="s">
        <v>123</v>
      </c>
      <c r="G38" s="32" t="s">
        <v>124</v>
      </c>
      <c r="H38" s="51"/>
      <c r="I38" s="100" t="s">
        <v>66</v>
      </c>
      <c r="J38" s="102">
        <f t="shared" si="5"/>
        <v>30430</v>
      </c>
      <c r="K38" s="33"/>
      <c r="L38" s="95">
        <v>46388</v>
      </c>
      <c r="M38" s="94">
        <v>50040</v>
      </c>
      <c r="N38" s="52" t="s">
        <v>50</v>
      </c>
      <c r="O38" s="20"/>
      <c r="P38" s="2"/>
      <c r="Q38" s="2"/>
      <c r="R38" s="2"/>
      <c r="S38" s="2"/>
      <c r="T38" s="3">
        <v>3043</v>
      </c>
      <c r="U38" s="3">
        <v>3043</v>
      </c>
      <c r="V38" s="3">
        <v>3043</v>
      </c>
      <c r="W38" s="3">
        <v>3043</v>
      </c>
      <c r="X38" s="3">
        <v>3043</v>
      </c>
      <c r="Y38" s="3">
        <v>3043</v>
      </c>
      <c r="Z38" s="3">
        <v>3043</v>
      </c>
      <c r="AA38" s="3">
        <v>3043</v>
      </c>
      <c r="AB38" s="3">
        <v>3043</v>
      </c>
      <c r="AC38" s="4">
        <v>3043</v>
      </c>
    </row>
    <row r="39" spans="1:29" ht="75" x14ac:dyDescent="0.25">
      <c r="A39" s="28">
        <v>157</v>
      </c>
      <c r="B39" s="29"/>
      <c r="C39" s="49" t="s">
        <v>66</v>
      </c>
      <c r="D39" s="49" t="s">
        <v>174</v>
      </c>
      <c r="E39" s="50" t="s">
        <v>164</v>
      </c>
      <c r="F39" s="50" t="s">
        <v>123</v>
      </c>
      <c r="G39" s="32" t="s">
        <v>124</v>
      </c>
      <c r="H39" s="51"/>
      <c r="I39" s="100" t="s">
        <v>66</v>
      </c>
      <c r="J39" s="102">
        <f t="shared" si="5"/>
        <v>6375</v>
      </c>
      <c r="K39" s="33"/>
      <c r="L39" s="95">
        <v>46388</v>
      </c>
      <c r="M39" s="94">
        <v>50040</v>
      </c>
      <c r="N39" s="52" t="s">
        <v>50</v>
      </c>
      <c r="O39" s="20"/>
      <c r="P39" s="2"/>
      <c r="Q39" s="2"/>
      <c r="R39" s="2"/>
      <c r="S39" s="2"/>
      <c r="T39" s="3">
        <v>637</v>
      </c>
      <c r="U39" s="3">
        <v>638</v>
      </c>
      <c r="V39" s="3">
        <v>637</v>
      </c>
      <c r="W39" s="3">
        <v>638</v>
      </c>
      <c r="X39" s="3">
        <v>637</v>
      </c>
      <c r="Y39" s="3">
        <v>638</v>
      </c>
      <c r="Z39" s="3">
        <v>637</v>
      </c>
      <c r="AA39" s="3">
        <v>638</v>
      </c>
      <c r="AB39" s="3">
        <v>637</v>
      </c>
      <c r="AC39" s="4">
        <v>638</v>
      </c>
    </row>
    <row r="40" spans="1:29" ht="75" x14ac:dyDescent="0.25">
      <c r="A40" s="28">
        <v>158</v>
      </c>
      <c r="B40" s="29"/>
      <c r="C40" s="49" t="s">
        <v>66</v>
      </c>
      <c r="D40" s="49" t="s">
        <v>175</v>
      </c>
      <c r="E40" s="50" t="s">
        <v>164</v>
      </c>
      <c r="F40" s="50" t="s">
        <v>123</v>
      </c>
      <c r="G40" s="32" t="s">
        <v>124</v>
      </c>
      <c r="H40" s="51"/>
      <c r="I40" s="100" t="s">
        <v>66</v>
      </c>
      <c r="J40" s="102">
        <f t="shared" si="5"/>
        <v>23641</v>
      </c>
      <c r="K40" s="33"/>
      <c r="L40" s="95">
        <v>46388</v>
      </c>
      <c r="M40" s="94">
        <v>50040</v>
      </c>
      <c r="N40" s="52" t="s">
        <v>50</v>
      </c>
      <c r="O40" s="20"/>
      <c r="P40" s="2"/>
      <c r="Q40" s="2"/>
      <c r="R40" s="2"/>
      <c r="S40" s="2"/>
      <c r="T40" s="3">
        <v>2364</v>
      </c>
      <c r="U40" s="3">
        <v>2364</v>
      </c>
      <c r="V40" s="3">
        <v>2364</v>
      </c>
      <c r="W40" s="3">
        <v>2364</v>
      </c>
      <c r="X40" s="3">
        <v>2364</v>
      </c>
      <c r="Y40" s="3">
        <v>2364</v>
      </c>
      <c r="Z40" s="3">
        <v>2364</v>
      </c>
      <c r="AA40" s="3">
        <v>2364</v>
      </c>
      <c r="AB40" s="3">
        <v>2364</v>
      </c>
      <c r="AC40" s="4">
        <v>2365</v>
      </c>
    </row>
    <row r="41" spans="1:29" x14ac:dyDescent="0.25">
      <c r="A41" s="45"/>
      <c r="B41" s="47" t="s">
        <v>14</v>
      </c>
      <c r="C41" s="41"/>
      <c r="D41" s="41"/>
      <c r="E41" s="41"/>
      <c r="F41" s="41"/>
      <c r="G41" s="41"/>
      <c r="H41" s="47"/>
      <c r="I41" s="104"/>
      <c r="J41" s="110"/>
      <c r="K41" s="47"/>
      <c r="L41" s="97"/>
      <c r="M41" s="9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8"/>
    </row>
    <row r="42" spans="1:29" x14ac:dyDescent="0.25">
      <c r="A42" s="54"/>
      <c r="B42" s="33"/>
      <c r="C42" s="55"/>
      <c r="D42" s="55"/>
      <c r="E42" s="55"/>
      <c r="F42" s="55"/>
      <c r="G42" s="55"/>
      <c r="H42" s="33"/>
      <c r="I42" s="101"/>
      <c r="J42" s="102"/>
      <c r="K42" s="33"/>
      <c r="L42" s="94"/>
      <c r="M42" s="94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57"/>
    </row>
    <row r="43" spans="1:29" x14ac:dyDescent="0.25">
      <c r="A43" s="45"/>
      <c r="B43" s="47" t="s">
        <v>5</v>
      </c>
      <c r="C43" s="41"/>
      <c r="D43" s="41"/>
      <c r="E43" s="41"/>
      <c r="F43" s="41"/>
      <c r="G43" s="41"/>
      <c r="H43" s="47"/>
      <c r="I43" s="104"/>
      <c r="J43" s="110"/>
      <c r="K43" s="47"/>
      <c r="L43" s="97"/>
      <c r="M43" s="9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8"/>
    </row>
    <row r="44" spans="1:29" x14ac:dyDescent="0.25">
      <c r="A44" s="45"/>
      <c r="B44" s="46" t="s">
        <v>1</v>
      </c>
      <c r="C44" s="41"/>
      <c r="D44" s="41"/>
      <c r="E44" s="41"/>
      <c r="F44" s="41"/>
      <c r="G44" s="41"/>
      <c r="H44" s="47"/>
      <c r="I44" s="104"/>
      <c r="J44" s="110"/>
      <c r="K44" s="47"/>
      <c r="L44" s="97"/>
      <c r="M44" s="9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8"/>
    </row>
    <row r="45" spans="1:29" ht="75" x14ac:dyDescent="0.25">
      <c r="A45" s="28">
        <v>53</v>
      </c>
      <c r="B45" s="29"/>
      <c r="C45" s="122" t="s">
        <v>209</v>
      </c>
      <c r="D45" s="58" t="s">
        <v>210</v>
      </c>
      <c r="E45" s="32" t="s">
        <v>155</v>
      </c>
      <c r="F45" s="32" t="s">
        <v>129</v>
      </c>
      <c r="G45" s="32" t="s">
        <v>130</v>
      </c>
      <c r="H45" s="33"/>
      <c r="I45" s="100" t="s">
        <v>194</v>
      </c>
      <c r="J45" s="102">
        <f t="shared" ref="J45:J46" si="6">SUM(O45:AC45)</f>
        <v>1403</v>
      </c>
      <c r="K45" s="33"/>
      <c r="L45" s="94">
        <v>44927</v>
      </c>
      <c r="M45" s="94">
        <v>45291</v>
      </c>
      <c r="N45" s="52" t="s">
        <v>74</v>
      </c>
      <c r="O45" s="20"/>
      <c r="P45" s="2">
        <v>1403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75" x14ac:dyDescent="0.25">
      <c r="A46" s="166">
        <v>54</v>
      </c>
      <c r="B46" s="29"/>
      <c r="C46" s="122" t="s">
        <v>225</v>
      </c>
      <c r="D46" s="122" t="s">
        <v>210</v>
      </c>
      <c r="E46" s="32" t="s">
        <v>155</v>
      </c>
      <c r="F46" s="32" t="s">
        <v>129</v>
      </c>
      <c r="G46" s="32" t="s">
        <v>130</v>
      </c>
      <c r="H46" s="33"/>
      <c r="I46" s="100" t="s">
        <v>194</v>
      </c>
      <c r="J46" s="102">
        <f t="shared" si="6"/>
        <v>1403</v>
      </c>
      <c r="K46" s="33"/>
      <c r="L46" s="94">
        <v>44927</v>
      </c>
      <c r="M46" s="94">
        <v>45291</v>
      </c>
      <c r="N46" s="52" t="s">
        <v>74</v>
      </c>
      <c r="O46" s="20"/>
      <c r="P46" s="2">
        <v>1403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75" x14ac:dyDescent="0.25">
      <c r="A47" s="28">
        <v>55</v>
      </c>
      <c r="B47" s="29"/>
      <c r="C47" s="58" t="s">
        <v>103</v>
      </c>
      <c r="D47" s="58" t="s">
        <v>71</v>
      </c>
      <c r="E47" s="32" t="s">
        <v>155</v>
      </c>
      <c r="F47" s="32" t="s">
        <v>129</v>
      </c>
      <c r="G47" s="32" t="s">
        <v>130</v>
      </c>
      <c r="H47" s="33"/>
      <c r="I47" s="100" t="s">
        <v>194</v>
      </c>
      <c r="J47" s="102">
        <f t="shared" ref="J47:J58" si="7">SUM(O47:AC47)</f>
        <v>655</v>
      </c>
      <c r="K47" s="33"/>
      <c r="L47" s="94">
        <v>44927</v>
      </c>
      <c r="M47" s="94">
        <v>45291</v>
      </c>
      <c r="N47" s="52" t="s">
        <v>74</v>
      </c>
      <c r="O47" s="1"/>
      <c r="P47" s="2">
        <v>655</v>
      </c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75" x14ac:dyDescent="0.25">
      <c r="A48" s="28">
        <v>56</v>
      </c>
      <c r="B48" s="29"/>
      <c r="C48" s="58" t="s">
        <v>67</v>
      </c>
      <c r="D48" s="58" t="s">
        <v>159</v>
      </c>
      <c r="E48" s="32" t="s">
        <v>155</v>
      </c>
      <c r="F48" s="32" t="s">
        <v>129</v>
      </c>
      <c r="G48" s="32" t="s">
        <v>128</v>
      </c>
      <c r="H48" s="33"/>
      <c r="I48" s="100" t="s">
        <v>194</v>
      </c>
      <c r="J48" s="102">
        <f t="shared" ref="J48:J53" si="8">SUM(O48:AC48)</f>
        <v>704</v>
      </c>
      <c r="K48" s="34"/>
      <c r="L48" s="94">
        <v>44927</v>
      </c>
      <c r="M48" s="94">
        <v>46387</v>
      </c>
      <c r="N48" s="52" t="s">
        <v>74</v>
      </c>
      <c r="O48" s="1"/>
      <c r="P48" s="2">
        <v>176</v>
      </c>
      <c r="Q48" s="2">
        <v>176</v>
      </c>
      <c r="R48" s="2">
        <v>176</v>
      </c>
      <c r="S48" s="2">
        <v>176</v>
      </c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28">
        <v>57</v>
      </c>
      <c r="B49" s="29"/>
      <c r="C49" s="58" t="s">
        <v>67</v>
      </c>
      <c r="D49" s="58" t="s">
        <v>161</v>
      </c>
      <c r="E49" s="32" t="s">
        <v>155</v>
      </c>
      <c r="F49" s="32" t="s">
        <v>129</v>
      </c>
      <c r="G49" s="32" t="s">
        <v>128</v>
      </c>
      <c r="H49" s="33"/>
      <c r="I49" s="100" t="s">
        <v>194</v>
      </c>
      <c r="J49" s="102">
        <f t="shared" si="8"/>
        <v>704</v>
      </c>
      <c r="K49" s="34"/>
      <c r="L49" s="94">
        <v>44927</v>
      </c>
      <c r="M49" s="94">
        <v>46387</v>
      </c>
      <c r="N49" s="52" t="s">
        <v>74</v>
      </c>
      <c r="O49" s="1"/>
      <c r="P49" s="2">
        <v>176</v>
      </c>
      <c r="Q49" s="2">
        <v>176</v>
      </c>
      <c r="R49" s="2">
        <v>176</v>
      </c>
      <c r="S49" s="2">
        <v>176</v>
      </c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75" x14ac:dyDescent="0.25">
      <c r="A50" s="28">
        <v>58</v>
      </c>
      <c r="B50" s="29"/>
      <c r="C50" s="58" t="s">
        <v>68</v>
      </c>
      <c r="D50" s="58" t="s">
        <v>159</v>
      </c>
      <c r="E50" s="32" t="s">
        <v>155</v>
      </c>
      <c r="F50" s="32" t="s">
        <v>129</v>
      </c>
      <c r="G50" s="32" t="s">
        <v>128</v>
      </c>
      <c r="H50" s="33"/>
      <c r="I50" s="100" t="s">
        <v>194</v>
      </c>
      <c r="J50" s="102">
        <f t="shared" si="8"/>
        <v>636</v>
      </c>
      <c r="K50" s="34"/>
      <c r="L50" s="95">
        <v>44927</v>
      </c>
      <c r="M50" s="94">
        <v>46387</v>
      </c>
      <c r="N50" s="52" t="s">
        <v>74</v>
      </c>
      <c r="O50" s="1"/>
      <c r="P50" s="2">
        <v>159</v>
      </c>
      <c r="Q50" s="2">
        <v>159</v>
      </c>
      <c r="R50" s="2">
        <v>159</v>
      </c>
      <c r="S50" s="2">
        <v>159</v>
      </c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75" x14ac:dyDescent="0.25">
      <c r="A51" s="28">
        <v>59</v>
      </c>
      <c r="B51" s="29"/>
      <c r="C51" s="58" t="s">
        <v>68</v>
      </c>
      <c r="D51" s="58" t="s">
        <v>161</v>
      </c>
      <c r="E51" s="32" t="s">
        <v>155</v>
      </c>
      <c r="F51" s="32" t="s">
        <v>129</v>
      </c>
      <c r="G51" s="32" t="s">
        <v>128</v>
      </c>
      <c r="H51" s="33"/>
      <c r="I51" s="100" t="s">
        <v>194</v>
      </c>
      <c r="J51" s="102">
        <f t="shared" si="8"/>
        <v>636</v>
      </c>
      <c r="K51" s="34"/>
      <c r="L51" s="95">
        <v>44927</v>
      </c>
      <c r="M51" s="94">
        <v>46387</v>
      </c>
      <c r="N51" s="52" t="s">
        <v>74</v>
      </c>
      <c r="O51" s="1"/>
      <c r="P51" s="2">
        <v>159</v>
      </c>
      <c r="Q51" s="2">
        <v>159</v>
      </c>
      <c r="R51" s="2">
        <v>159</v>
      </c>
      <c r="S51" s="2">
        <v>159</v>
      </c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75" x14ac:dyDescent="0.25">
      <c r="A52" s="28">
        <v>60</v>
      </c>
      <c r="B52" s="29"/>
      <c r="C52" s="58" t="s">
        <v>69</v>
      </c>
      <c r="D52" s="58" t="s">
        <v>159</v>
      </c>
      <c r="E52" s="32" t="s">
        <v>155</v>
      </c>
      <c r="F52" s="32" t="s">
        <v>129</v>
      </c>
      <c r="G52" s="32" t="s">
        <v>128</v>
      </c>
      <c r="H52" s="33"/>
      <c r="I52" s="100" t="s">
        <v>194</v>
      </c>
      <c r="J52" s="102">
        <f t="shared" si="8"/>
        <v>1372</v>
      </c>
      <c r="K52" s="34"/>
      <c r="L52" s="94">
        <v>44927</v>
      </c>
      <c r="M52" s="94">
        <v>46387</v>
      </c>
      <c r="N52" s="52" t="s">
        <v>74</v>
      </c>
      <c r="O52" s="1"/>
      <c r="P52" s="2">
        <v>343</v>
      </c>
      <c r="Q52" s="2">
        <v>343</v>
      </c>
      <c r="R52" s="2">
        <v>343</v>
      </c>
      <c r="S52" s="2">
        <v>343</v>
      </c>
      <c r="T52" s="3"/>
      <c r="U52" s="3"/>
      <c r="V52" s="3"/>
      <c r="W52" s="3"/>
      <c r="X52" s="3"/>
      <c r="Y52" s="3"/>
      <c r="Z52" s="3"/>
      <c r="AA52" s="3"/>
      <c r="AB52" s="3"/>
      <c r="AC52" s="22"/>
    </row>
    <row r="53" spans="1:29" ht="75" x14ac:dyDescent="0.25">
      <c r="A53" s="28">
        <v>61</v>
      </c>
      <c r="B53" s="29"/>
      <c r="C53" s="58" t="s">
        <v>69</v>
      </c>
      <c r="D53" s="58" t="s">
        <v>161</v>
      </c>
      <c r="E53" s="32" t="s">
        <v>155</v>
      </c>
      <c r="F53" s="32" t="s">
        <v>129</v>
      </c>
      <c r="G53" s="32" t="s">
        <v>128</v>
      </c>
      <c r="H53" s="33"/>
      <c r="I53" s="100" t="s">
        <v>194</v>
      </c>
      <c r="J53" s="102">
        <f t="shared" si="8"/>
        <v>1372</v>
      </c>
      <c r="K53" s="34"/>
      <c r="L53" s="94">
        <v>44927</v>
      </c>
      <c r="M53" s="94">
        <v>46387</v>
      </c>
      <c r="N53" s="52" t="s">
        <v>74</v>
      </c>
      <c r="O53" s="1"/>
      <c r="P53" s="2">
        <v>343</v>
      </c>
      <c r="Q53" s="2">
        <v>343</v>
      </c>
      <c r="R53" s="2">
        <v>343</v>
      </c>
      <c r="S53" s="2">
        <v>343</v>
      </c>
      <c r="T53" s="3"/>
      <c r="U53" s="3"/>
      <c r="V53" s="3"/>
      <c r="W53" s="3"/>
      <c r="X53" s="3"/>
      <c r="Y53" s="3"/>
      <c r="Z53" s="3"/>
      <c r="AA53" s="3"/>
      <c r="AB53" s="3"/>
      <c r="AC53" s="22"/>
    </row>
    <row r="54" spans="1:29" ht="75" x14ac:dyDescent="0.25">
      <c r="A54" s="28">
        <v>62</v>
      </c>
      <c r="B54" s="29"/>
      <c r="C54" s="58" t="s">
        <v>66</v>
      </c>
      <c r="D54" s="58" t="s">
        <v>159</v>
      </c>
      <c r="E54" s="32" t="s">
        <v>155</v>
      </c>
      <c r="F54" s="32" t="s">
        <v>129</v>
      </c>
      <c r="G54" s="32" t="s">
        <v>128</v>
      </c>
      <c r="H54" s="33"/>
      <c r="I54" s="100" t="s">
        <v>194</v>
      </c>
      <c r="J54" s="102">
        <f t="shared" ref="J54" si="9">SUM(O54:AC54)</f>
        <v>3112</v>
      </c>
      <c r="K54" s="34"/>
      <c r="L54" s="94">
        <v>44927</v>
      </c>
      <c r="M54" s="94">
        <v>46387</v>
      </c>
      <c r="N54" s="52" t="s">
        <v>74</v>
      </c>
      <c r="O54" s="1"/>
      <c r="P54" s="2">
        <v>778</v>
      </c>
      <c r="Q54" s="2">
        <v>778</v>
      </c>
      <c r="R54" s="2">
        <v>778</v>
      </c>
      <c r="S54" s="2">
        <v>778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75" x14ac:dyDescent="0.25">
      <c r="A55" s="28">
        <v>63</v>
      </c>
      <c r="B55" s="29"/>
      <c r="C55" s="58" t="s">
        <v>66</v>
      </c>
      <c r="D55" s="58" t="s">
        <v>161</v>
      </c>
      <c r="E55" s="32" t="s">
        <v>155</v>
      </c>
      <c r="F55" s="32" t="s">
        <v>129</v>
      </c>
      <c r="G55" s="32" t="s">
        <v>128</v>
      </c>
      <c r="H55" s="33"/>
      <c r="I55" s="100" t="s">
        <v>194</v>
      </c>
      <c r="J55" s="102">
        <f>SUM(O55:AC55)</f>
        <v>3112</v>
      </c>
      <c r="K55" s="34"/>
      <c r="L55" s="94">
        <v>44927</v>
      </c>
      <c r="M55" s="94">
        <v>46387</v>
      </c>
      <c r="N55" s="52" t="s">
        <v>74</v>
      </c>
      <c r="O55" s="1"/>
      <c r="P55" s="2">
        <v>778</v>
      </c>
      <c r="Q55" s="2">
        <v>778</v>
      </c>
      <c r="R55" s="2">
        <v>778</v>
      </c>
      <c r="S55" s="2">
        <v>778</v>
      </c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75" x14ac:dyDescent="0.25">
      <c r="A56" s="28">
        <v>64</v>
      </c>
      <c r="B56" s="29"/>
      <c r="C56" s="58" t="s">
        <v>70</v>
      </c>
      <c r="D56" s="58" t="s">
        <v>159</v>
      </c>
      <c r="E56" s="32" t="s">
        <v>155</v>
      </c>
      <c r="F56" s="32" t="s">
        <v>129</v>
      </c>
      <c r="G56" s="32" t="s">
        <v>128</v>
      </c>
      <c r="H56" s="33"/>
      <c r="I56" s="100" t="s">
        <v>194</v>
      </c>
      <c r="J56" s="102">
        <f>SUM(O56:AC56)</f>
        <v>792</v>
      </c>
      <c r="K56" s="34"/>
      <c r="L56" s="94">
        <v>44927</v>
      </c>
      <c r="M56" s="94">
        <v>46387</v>
      </c>
      <c r="N56" s="52" t="s">
        <v>74</v>
      </c>
      <c r="O56" s="1"/>
      <c r="P56" s="2">
        <v>198</v>
      </c>
      <c r="Q56" s="2">
        <v>198</v>
      </c>
      <c r="R56" s="2">
        <v>198</v>
      </c>
      <c r="S56" s="2">
        <v>198</v>
      </c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75" x14ac:dyDescent="0.25">
      <c r="A57" s="28">
        <v>65</v>
      </c>
      <c r="B57" s="29"/>
      <c r="C57" s="58" t="s">
        <v>70</v>
      </c>
      <c r="D57" s="58" t="s">
        <v>161</v>
      </c>
      <c r="E57" s="32" t="s">
        <v>155</v>
      </c>
      <c r="F57" s="32" t="s">
        <v>129</v>
      </c>
      <c r="G57" s="32" t="s">
        <v>128</v>
      </c>
      <c r="H57" s="33"/>
      <c r="I57" s="100" t="s">
        <v>194</v>
      </c>
      <c r="J57" s="102">
        <f>SUM(O57:AC57)</f>
        <v>792</v>
      </c>
      <c r="K57" s="34"/>
      <c r="L57" s="94">
        <v>44927</v>
      </c>
      <c r="M57" s="94">
        <v>46387</v>
      </c>
      <c r="N57" s="52" t="s">
        <v>74</v>
      </c>
      <c r="O57" s="1"/>
      <c r="P57" s="2">
        <v>198</v>
      </c>
      <c r="Q57" s="2">
        <v>198</v>
      </c>
      <c r="R57" s="2">
        <v>198</v>
      </c>
      <c r="S57" s="2">
        <v>198</v>
      </c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28">
        <v>100</v>
      </c>
      <c r="B58" s="29"/>
      <c r="C58" s="58" t="s">
        <v>103</v>
      </c>
      <c r="D58" s="58" t="s">
        <v>184</v>
      </c>
      <c r="E58" s="32" t="s">
        <v>125</v>
      </c>
      <c r="F58" s="32" t="s">
        <v>126</v>
      </c>
      <c r="G58" s="32" t="s">
        <v>127</v>
      </c>
      <c r="H58" s="33"/>
      <c r="I58" s="100" t="s">
        <v>194</v>
      </c>
      <c r="J58" s="102">
        <f t="shared" si="7"/>
        <v>234</v>
      </c>
      <c r="K58" s="33"/>
      <c r="L58" s="94">
        <v>45292</v>
      </c>
      <c r="M58" s="94">
        <v>45657</v>
      </c>
      <c r="N58" s="35" t="s">
        <v>74</v>
      </c>
      <c r="O58" s="1"/>
      <c r="P58" s="2"/>
      <c r="Q58" s="2">
        <v>234</v>
      </c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28">
        <v>139</v>
      </c>
      <c r="B59" s="29"/>
      <c r="C59" s="58" t="s">
        <v>95</v>
      </c>
      <c r="D59" s="58" t="s">
        <v>184</v>
      </c>
      <c r="E59" s="32" t="s">
        <v>125</v>
      </c>
      <c r="F59" s="32" t="s">
        <v>126</v>
      </c>
      <c r="G59" s="32" t="s">
        <v>127</v>
      </c>
      <c r="H59" s="33"/>
      <c r="I59" s="100" t="s">
        <v>194</v>
      </c>
      <c r="J59" s="102">
        <f t="shared" ref="J59" si="10">SUM(O59:AC59)</f>
        <v>234</v>
      </c>
      <c r="K59" s="33"/>
      <c r="L59" s="94">
        <v>46023</v>
      </c>
      <c r="M59" s="94">
        <v>46387</v>
      </c>
      <c r="N59" s="52" t="s">
        <v>74</v>
      </c>
      <c r="O59" s="1"/>
      <c r="P59" s="2"/>
      <c r="Q59" s="2"/>
      <c r="R59" s="2"/>
      <c r="S59" s="2">
        <v>234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75" x14ac:dyDescent="0.25">
      <c r="A60" s="28">
        <v>159</v>
      </c>
      <c r="B60" s="29"/>
      <c r="C60" s="58" t="s">
        <v>67</v>
      </c>
      <c r="D60" s="58" t="s">
        <v>159</v>
      </c>
      <c r="E60" s="32" t="s">
        <v>155</v>
      </c>
      <c r="F60" s="32" t="s">
        <v>129</v>
      </c>
      <c r="G60" s="32" t="s">
        <v>128</v>
      </c>
      <c r="H60" s="33"/>
      <c r="I60" s="100" t="s">
        <v>194</v>
      </c>
      <c r="J60" s="102">
        <f t="shared" ref="J60:J65" si="11">SUM(O60:AC60)</f>
        <v>1510</v>
      </c>
      <c r="K60" s="34"/>
      <c r="L60" s="94">
        <v>46388</v>
      </c>
      <c r="M60" s="94">
        <v>50040</v>
      </c>
      <c r="N60" s="35" t="s">
        <v>50</v>
      </c>
      <c r="O60" s="1"/>
      <c r="P60" s="2"/>
      <c r="Q60" s="2"/>
      <c r="R60" s="2"/>
      <c r="S60" s="2"/>
      <c r="T60" s="3">
        <v>151</v>
      </c>
      <c r="U60" s="3">
        <v>151</v>
      </c>
      <c r="V60" s="3">
        <v>151</v>
      </c>
      <c r="W60" s="3">
        <v>151</v>
      </c>
      <c r="X60" s="3">
        <v>151</v>
      </c>
      <c r="Y60" s="3">
        <v>151</v>
      </c>
      <c r="Z60" s="3">
        <v>151</v>
      </c>
      <c r="AA60" s="3">
        <v>151</v>
      </c>
      <c r="AB60" s="3">
        <v>151</v>
      </c>
      <c r="AC60" s="4">
        <v>151</v>
      </c>
    </row>
    <row r="61" spans="1:29" ht="65.25" customHeight="1" x14ac:dyDescent="0.25">
      <c r="A61" s="28">
        <v>160</v>
      </c>
      <c r="B61" s="29"/>
      <c r="C61" s="58" t="s">
        <v>67</v>
      </c>
      <c r="D61" s="58" t="s">
        <v>161</v>
      </c>
      <c r="E61" s="32" t="s">
        <v>155</v>
      </c>
      <c r="F61" s="32" t="s">
        <v>129</v>
      </c>
      <c r="G61" s="32" t="s">
        <v>128</v>
      </c>
      <c r="H61" s="33"/>
      <c r="I61" s="100" t="s">
        <v>194</v>
      </c>
      <c r="J61" s="102">
        <f t="shared" si="11"/>
        <v>1500</v>
      </c>
      <c r="K61" s="34"/>
      <c r="L61" s="94">
        <v>46388</v>
      </c>
      <c r="M61" s="94">
        <v>50040</v>
      </c>
      <c r="N61" s="35" t="s">
        <v>50</v>
      </c>
      <c r="O61" s="1"/>
      <c r="P61" s="2"/>
      <c r="Q61" s="2"/>
      <c r="R61" s="2"/>
      <c r="S61" s="2"/>
      <c r="T61" s="3">
        <v>150</v>
      </c>
      <c r="U61" s="3">
        <v>150</v>
      </c>
      <c r="V61" s="3">
        <v>150</v>
      </c>
      <c r="W61" s="3">
        <v>150</v>
      </c>
      <c r="X61" s="3">
        <v>150</v>
      </c>
      <c r="Y61" s="3">
        <v>150</v>
      </c>
      <c r="Z61" s="3">
        <v>150</v>
      </c>
      <c r="AA61" s="3">
        <v>150</v>
      </c>
      <c r="AB61" s="3">
        <v>150</v>
      </c>
      <c r="AC61" s="4">
        <v>150</v>
      </c>
    </row>
    <row r="62" spans="1:29" ht="75" x14ac:dyDescent="0.25">
      <c r="A62" s="28">
        <v>161</v>
      </c>
      <c r="B62" s="29"/>
      <c r="C62" s="58" t="s">
        <v>68</v>
      </c>
      <c r="D62" s="58" t="s">
        <v>159</v>
      </c>
      <c r="E62" s="32" t="s">
        <v>155</v>
      </c>
      <c r="F62" s="32" t="s">
        <v>129</v>
      </c>
      <c r="G62" s="32" t="s">
        <v>128</v>
      </c>
      <c r="H62" s="33"/>
      <c r="I62" s="100" t="s">
        <v>194</v>
      </c>
      <c r="J62" s="102">
        <f t="shared" si="11"/>
        <v>3370</v>
      </c>
      <c r="K62" s="34"/>
      <c r="L62" s="94">
        <v>46388</v>
      </c>
      <c r="M62" s="94">
        <v>50040</v>
      </c>
      <c r="N62" s="35" t="s">
        <v>50</v>
      </c>
      <c r="O62" s="1"/>
      <c r="P62" s="2"/>
      <c r="Q62" s="2"/>
      <c r="R62" s="2"/>
      <c r="S62" s="2"/>
      <c r="T62" s="3">
        <v>337</v>
      </c>
      <c r="U62" s="3">
        <v>337</v>
      </c>
      <c r="V62" s="3">
        <v>337</v>
      </c>
      <c r="W62" s="3">
        <v>337</v>
      </c>
      <c r="X62" s="3">
        <v>337</v>
      </c>
      <c r="Y62" s="3">
        <v>337</v>
      </c>
      <c r="Z62" s="3">
        <v>337</v>
      </c>
      <c r="AA62" s="3">
        <v>337</v>
      </c>
      <c r="AB62" s="3">
        <v>337</v>
      </c>
      <c r="AC62" s="4">
        <v>337</v>
      </c>
    </row>
    <row r="63" spans="1:29" ht="75" x14ac:dyDescent="0.25">
      <c r="A63" s="28">
        <v>162</v>
      </c>
      <c r="B63" s="29"/>
      <c r="C63" s="58" t="s">
        <v>68</v>
      </c>
      <c r="D63" s="58" t="s">
        <v>161</v>
      </c>
      <c r="E63" s="32" t="s">
        <v>155</v>
      </c>
      <c r="F63" s="32" t="s">
        <v>129</v>
      </c>
      <c r="G63" s="32" t="s">
        <v>128</v>
      </c>
      <c r="H63" s="33"/>
      <c r="I63" s="100" t="s">
        <v>194</v>
      </c>
      <c r="J63" s="102">
        <f t="shared" si="11"/>
        <v>3370</v>
      </c>
      <c r="K63" s="34"/>
      <c r="L63" s="94">
        <v>46388</v>
      </c>
      <c r="M63" s="94">
        <v>50040</v>
      </c>
      <c r="N63" s="35" t="s">
        <v>50</v>
      </c>
      <c r="O63" s="1"/>
      <c r="P63" s="2"/>
      <c r="Q63" s="2"/>
      <c r="R63" s="2"/>
      <c r="S63" s="2"/>
      <c r="T63" s="3">
        <v>337</v>
      </c>
      <c r="U63" s="3">
        <v>337</v>
      </c>
      <c r="V63" s="3">
        <v>337</v>
      </c>
      <c r="W63" s="3">
        <v>337</v>
      </c>
      <c r="X63" s="3">
        <v>337</v>
      </c>
      <c r="Y63" s="3">
        <v>337</v>
      </c>
      <c r="Z63" s="3">
        <v>337</v>
      </c>
      <c r="AA63" s="3">
        <v>337</v>
      </c>
      <c r="AB63" s="3">
        <v>337</v>
      </c>
      <c r="AC63" s="4">
        <v>337</v>
      </c>
    </row>
    <row r="64" spans="1:29" ht="75" x14ac:dyDescent="0.25">
      <c r="A64" s="28">
        <v>163</v>
      </c>
      <c r="B64" s="29"/>
      <c r="C64" s="58" t="s">
        <v>69</v>
      </c>
      <c r="D64" s="58" t="s">
        <v>159</v>
      </c>
      <c r="E64" s="32" t="s">
        <v>155</v>
      </c>
      <c r="F64" s="32" t="s">
        <v>129</v>
      </c>
      <c r="G64" s="32" t="s">
        <v>128</v>
      </c>
      <c r="H64" s="33"/>
      <c r="I64" s="100" t="s">
        <v>194</v>
      </c>
      <c r="J64" s="102">
        <f t="shared" si="11"/>
        <v>2980</v>
      </c>
      <c r="K64" s="34"/>
      <c r="L64" s="94">
        <v>46388</v>
      </c>
      <c r="M64" s="94">
        <v>50040</v>
      </c>
      <c r="N64" s="35" t="s">
        <v>50</v>
      </c>
      <c r="O64" s="1"/>
      <c r="P64" s="2"/>
      <c r="Q64" s="2"/>
      <c r="R64" s="2"/>
      <c r="S64" s="2"/>
      <c r="T64" s="3">
        <v>298</v>
      </c>
      <c r="U64" s="3">
        <v>298</v>
      </c>
      <c r="V64" s="3">
        <v>298</v>
      </c>
      <c r="W64" s="3">
        <v>298</v>
      </c>
      <c r="X64" s="3">
        <v>298</v>
      </c>
      <c r="Y64" s="3">
        <v>298</v>
      </c>
      <c r="Z64" s="3">
        <v>298</v>
      </c>
      <c r="AA64" s="3">
        <v>298</v>
      </c>
      <c r="AB64" s="3">
        <v>298</v>
      </c>
      <c r="AC64" s="4">
        <v>298</v>
      </c>
    </row>
    <row r="65" spans="1:29" ht="75" x14ac:dyDescent="0.25">
      <c r="A65" s="28">
        <v>164</v>
      </c>
      <c r="B65" s="29"/>
      <c r="C65" s="58" t="s">
        <v>69</v>
      </c>
      <c r="D65" s="58" t="s">
        <v>161</v>
      </c>
      <c r="E65" s="32" t="s">
        <v>155</v>
      </c>
      <c r="F65" s="32" t="s">
        <v>129</v>
      </c>
      <c r="G65" s="32" t="s">
        <v>128</v>
      </c>
      <c r="H65" s="33"/>
      <c r="I65" s="100" t="s">
        <v>194</v>
      </c>
      <c r="J65" s="102">
        <f t="shared" si="11"/>
        <v>2980</v>
      </c>
      <c r="K65" s="34"/>
      <c r="L65" s="94">
        <v>46388</v>
      </c>
      <c r="M65" s="94">
        <v>50040</v>
      </c>
      <c r="N65" s="35" t="s">
        <v>50</v>
      </c>
      <c r="O65" s="1"/>
      <c r="P65" s="2"/>
      <c r="Q65" s="2"/>
      <c r="R65" s="2"/>
      <c r="S65" s="2"/>
      <c r="T65" s="3">
        <v>298</v>
      </c>
      <c r="U65" s="3">
        <v>298</v>
      </c>
      <c r="V65" s="3">
        <v>298</v>
      </c>
      <c r="W65" s="3">
        <v>298</v>
      </c>
      <c r="X65" s="3">
        <v>298</v>
      </c>
      <c r="Y65" s="3">
        <v>298</v>
      </c>
      <c r="Z65" s="3">
        <v>298</v>
      </c>
      <c r="AA65" s="3">
        <v>298</v>
      </c>
      <c r="AB65" s="3">
        <v>298</v>
      </c>
      <c r="AC65" s="4">
        <v>298</v>
      </c>
    </row>
    <row r="66" spans="1:29" ht="75" x14ac:dyDescent="0.25">
      <c r="A66" s="28">
        <v>165</v>
      </c>
      <c r="B66" s="29"/>
      <c r="C66" s="58" t="s">
        <v>66</v>
      </c>
      <c r="D66" s="58" t="s">
        <v>159</v>
      </c>
      <c r="E66" s="32" t="s">
        <v>155</v>
      </c>
      <c r="F66" s="32" t="s">
        <v>129</v>
      </c>
      <c r="G66" s="32" t="s">
        <v>128</v>
      </c>
      <c r="H66" s="33"/>
      <c r="I66" s="100" t="s">
        <v>194</v>
      </c>
      <c r="J66" s="102">
        <f>SUM(O66:AC66)</f>
        <v>8500</v>
      </c>
      <c r="K66" s="34"/>
      <c r="L66" s="94">
        <v>46388</v>
      </c>
      <c r="M66" s="94">
        <v>50040</v>
      </c>
      <c r="N66" s="35" t="s">
        <v>50</v>
      </c>
      <c r="O66" s="1"/>
      <c r="P66" s="2"/>
      <c r="Q66" s="2"/>
      <c r="R66" s="2"/>
      <c r="S66" s="2"/>
      <c r="T66" s="3">
        <v>850</v>
      </c>
      <c r="U66" s="3">
        <v>850</v>
      </c>
      <c r="V66" s="3">
        <v>850</v>
      </c>
      <c r="W66" s="3">
        <v>850</v>
      </c>
      <c r="X66" s="3">
        <v>850</v>
      </c>
      <c r="Y66" s="3">
        <v>850</v>
      </c>
      <c r="Z66" s="3">
        <v>850</v>
      </c>
      <c r="AA66" s="3">
        <v>850</v>
      </c>
      <c r="AB66" s="3">
        <v>850</v>
      </c>
      <c r="AC66" s="4">
        <v>850</v>
      </c>
    </row>
    <row r="67" spans="1:29" ht="75" x14ac:dyDescent="0.25">
      <c r="A67" s="28">
        <v>166</v>
      </c>
      <c r="B67" s="29"/>
      <c r="C67" s="58" t="s">
        <v>66</v>
      </c>
      <c r="D67" s="58" t="s">
        <v>161</v>
      </c>
      <c r="E67" s="32" t="s">
        <v>155</v>
      </c>
      <c r="F67" s="32" t="s">
        <v>129</v>
      </c>
      <c r="G67" s="32" t="s">
        <v>128</v>
      </c>
      <c r="H67" s="33"/>
      <c r="I67" s="100" t="s">
        <v>194</v>
      </c>
      <c r="J67" s="102">
        <f t="shared" ref="J67" si="12">SUM(O67:AC67)</f>
        <v>8500</v>
      </c>
      <c r="K67" s="34"/>
      <c r="L67" s="94">
        <v>46388</v>
      </c>
      <c r="M67" s="94">
        <v>50040</v>
      </c>
      <c r="N67" s="35" t="s">
        <v>50</v>
      </c>
      <c r="O67" s="1"/>
      <c r="P67" s="2"/>
      <c r="Q67" s="2"/>
      <c r="R67" s="2"/>
      <c r="S67" s="2"/>
      <c r="T67" s="3">
        <v>850</v>
      </c>
      <c r="U67" s="3">
        <v>850</v>
      </c>
      <c r="V67" s="3">
        <v>850</v>
      </c>
      <c r="W67" s="3">
        <v>850</v>
      </c>
      <c r="X67" s="3">
        <v>850</v>
      </c>
      <c r="Y67" s="3">
        <v>850</v>
      </c>
      <c r="Z67" s="3">
        <v>850</v>
      </c>
      <c r="AA67" s="3">
        <v>850</v>
      </c>
      <c r="AB67" s="3">
        <v>850</v>
      </c>
      <c r="AC67" s="4">
        <v>850</v>
      </c>
    </row>
    <row r="68" spans="1:29" ht="75" x14ac:dyDescent="0.25">
      <c r="A68" s="28">
        <v>167</v>
      </c>
      <c r="B68" s="29"/>
      <c r="C68" s="58" t="s">
        <v>70</v>
      </c>
      <c r="D68" s="58" t="s">
        <v>159</v>
      </c>
      <c r="E68" s="32" t="s">
        <v>155</v>
      </c>
      <c r="F68" s="32" t="s">
        <v>129</v>
      </c>
      <c r="G68" s="32" t="s">
        <v>128</v>
      </c>
      <c r="H68" s="33"/>
      <c r="I68" s="100" t="s">
        <v>194</v>
      </c>
      <c r="J68" s="102">
        <f t="shared" ref="J68:J69" si="13">SUM(O68:AC68)</f>
        <v>1690</v>
      </c>
      <c r="K68" s="34"/>
      <c r="L68" s="94">
        <v>46388</v>
      </c>
      <c r="M68" s="94">
        <v>50040</v>
      </c>
      <c r="N68" s="35" t="s">
        <v>50</v>
      </c>
      <c r="O68" s="1"/>
      <c r="P68" s="2"/>
      <c r="Q68" s="2"/>
      <c r="R68" s="2"/>
      <c r="S68" s="2"/>
      <c r="T68" s="3">
        <v>169</v>
      </c>
      <c r="U68" s="3">
        <v>169</v>
      </c>
      <c r="V68" s="3">
        <v>169</v>
      </c>
      <c r="W68" s="3">
        <v>169</v>
      </c>
      <c r="X68" s="3">
        <v>169</v>
      </c>
      <c r="Y68" s="3">
        <v>169</v>
      </c>
      <c r="Z68" s="3">
        <v>169</v>
      </c>
      <c r="AA68" s="3">
        <v>169</v>
      </c>
      <c r="AB68" s="3">
        <v>169</v>
      </c>
      <c r="AC68" s="4">
        <v>169</v>
      </c>
    </row>
    <row r="69" spans="1:29" ht="75" x14ac:dyDescent="0.25">
      <c r="A69" s="28">
        <v>168</v>
      </c>
      <c r="B69" s="29"/>
      <c r="C69" s="58" t="s">
        <v>70</v>
      </c>
      <c r="D69" s="58" t="s">
        <v>161</v>
      </c>
      <c r="E69" s="32" t="s">
        <v>155</v>
      </c>
      <c r="F69" s="32" t="s">
        <v>129</v>
      </c>
      <c r="G69" s="32" t="s">
        <v>128</v>
      </c>
      <c r="H69" s="33"/>
      <c r="I69" s="100" t="s">
        <v>194</v>
      </c>
      <c r="J69" s="102">
        <f t="shared" si="13"/>
        <v>1690</v>
      </c>
      <c r="K69" s="34"/>
      <c r="L69" s="94">
        <v>46388</v>
      </c>
      <c r="M69" s="94">
        <v>50040</v>
      </c>
      <c r="N69" s="35" t="s">
        <v>50</v>
      </c>
      <c r="O69" s="1"/>
      <c r="P69" s="2"/>
      <c r="Q69" s="2"/>
      <c r="R69" s="2"/>
      <c r="S69" s="2"/>
      <c r="T69" s="3">
        <v>169</v>
      </c>
      <c r="U69" s="3">
        <v>169</v>
      </c>
      <c r="V69" s="3">
        <v>169</v>
      </c>
      <c r="W69" s="3">
        <v>169</v>
      </c>
      <c r="X69" s="3">
        <v>169</v>
      </c>
      <c r="Y69" s="3">
        <v>169</v>
      </c>
      <c r="Z69" s="3">
        <v>169</v>
      </c>
      <c r="AA69" s="3">
        <v>169</v>
      </c>
      <c r="AB69" s="3">
        <v>169</v>
      </c>
      <c r="AC69" s="4">
        <v>169</v>
      </c>
    </row>
    <row r="70" spans="1:29" x14ac:dyDescent="0.25">
      <c r="A70" s="45"/>
      <c r="B70" s="46" t="s">
        <v>2</v>
      </c>
      <c r="C70" s="41"/>
      <c r="D70" s="41"/>
      <c r="E70" s="41"/>
      <c r="F70" s="41"/>
      <c r="G70" s="41"/>
      <c r="H70" s="47"/>
      <c r="I70" s="104"/>
      <c r="J70" s="110"/>
      <c r="K70" s="47"/>
      <c r="L70" s="97"/>
      <c r="M70" s="9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8"/>
    </row>
    <row r="71" spans="1:29" ht="60" x14ac:dyDescent="0.25">
      <c r="A71" s="166">
        <v>4</v>
      </c>
      <c r="B71" s="29"/>
      <c r="C71" s="58" t="s">
        <v>106</v>
      </c>
      <c r="D71" s="58" t="s">
        <v>267</v>
      </c>
      <c r="E71" s="32" t="s">
        <v>131</v>
      </c>
      <c r="F71" s="32" t="s">
        <v>132</v>
      </c>
      <c r="G71" s="32" t="s">
        <v>133</v>
      </c>
      <c r="H71" s="33"/>
      <c r="I71" s="100" t="s">
        <v>66</v>
      </c>
      <c r="J71" s="102">
        <f>SUM(O71:AC71)</f>
        <v>3386</v>
      </c>
      <c r="K71" s="33"/>
      <c r="L71" s="95">
        <v>44562</v>
      </c>
      <c r="M71" s="94">
        <v>44926</v>
      </c>
      <c r="N71" s="35" t="s">
        <v>49</v>
      </c>
      <c r="O71" s="1">
        <v>3386</v>
      </c>
      <c r="P71" s="2"/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66">
        <v>5</v>
      </c>
      <c r="B72" s="29"/>
      <c r="C72" s="58" t="s">
        <v>237</v>
      </c>
      <c r="D72" s="122" t="s">
        <v>267</v>
      </c>
      <c r="E72" s="32" t="s">
        <v>131</v>
      </c>
      <c r="F72" s="32" t="s">
        <v>132</v>
      </c>
      <c r="G72" s="32" t="s">
        <v>133</v>
      </c>
      <c r="H72" s="33"/>
      <c r="I72" s="100" t="s">
        <v>194</v>
      </c>
      <c r="J72" s="102">
        <f t="shared" ref="J72:J87" si="14">SUM(O72:AC72)</f>
        <v>2366</v>
      </c>
      <c r="K72" s="34"/>
      <c r="L72" s="95">
        <v>44562</v>
      </c>
      <c r="M72" s="94">
        <v>44926</v>
      </c>
      <c r="N72" s="35" t="s">
        <v>49</v>
      </c>
      <c r="O72" s="20">
        <v>2366</v>
      </c>
      <c r="P72" s="2"/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66">
        <v>6</v>
      </c>
      <c r="B73" s="29"/>
      <c r="C73" s="58" t="s">
        <v>245</v>
      </c>
      <c r="D73" s="58" t="s">
        <v>267</v>
      </c>
      <c r="E73" s="32" t="s">
        <v>131</v>
      </c>
      <c r="F73" s="32" t="s">
        <v>132</v>
      </c>
      <c r="G73" s="32" t="s">
        <v>133</v>
      </c>
      <c r="H73" s="33"/>
      <c r="I73" s="100" t="s">
        <v>194</v>
      </c>
      <c r="J73" s="102">
        <f>SUM(O73:AC73)</f>
        <v>1157</v>
      </c>
      <c r="K73" s="33"/>
      <c r="L73" s="94">
        <v>44562</v>
      </c>
      <c r="M73" s="94">
        <v>44926</v>
      </c>
      <c r="N73" s="35" t="s">
        <v>49</v>
      </c>
      <c r="O73" s="1">
        <v>1157</v>
      </c>
      <c r="P73" s="2"/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66">
        <v>7</v>
      </c>
      <c r="B74" s="29"/>
      <c r="C74" s="58" t="s">
        <v>246</v>
      </c>
      <c r="D74" s="58" t="s">
        <v>267</v>
      </c>
      <c r="E74" s="32" t="s">
        <v>131</v>
      </c>
      <c r="F74" s="32" t="s">
        <v>132</v>
      </c>
      <c r="G74" s="32" t="s">
        <v>133</v>
      </c>
      <c r="H74" s="33"/>
      <c r="I74" s="100" t="s">
        <v>194</v>
      </c>
      <c r="J74" s="102">
        <f>SUM(O74:AC74)</f>
        <v>1157</v>
      </c>
      <c r="K74" s="33"/>
      <c r="L74" s="94">
        <v>44562</v>
      </c>
      <c r="M74" s="94">
        <v>44926</v>
      </c>
      <c r="N74" s="35" t="s">
        <v>49</v>
      </c>
      <c r="O74" s="1">
        <v>1157</v>
      </c>
      <c r="P74" s="2"/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66">
        <v>8</v>
      </c>
      <c r="B75" s="29"/>
      <c r="C75" s="122" t="s">
        <v>238</v>
      </c>
      <c r="D75" s="122" t="s">
        <v>267</v>
      </c>
      <c r="E75" s="32" t="s">
        <v>131</v>
      </c>
      <c r="F75" s="32" t="s">
        <v>132</v>
      </c>
      <c r="G75" s="32" t="s">
        <v>133</v>
      </c>
      <c r="H75" s="33"/>
      <c r="I75" s="101" t="s">
        <v>194</v>
      </c>
      <c r="J75" s="102">
        <f>SUM(O75:AC75)</f>
        <v>549</v>
      </c>
      <c r="K75" s="33"/>
      <c r="L75" s="95">
        <v>44562</v>
      </c>
      <c r="M75" s="94">
        <v>44926</v>
      </c>
      <c r="N75" s="35" t="s">
        <v>49</v>
      </c>
      <c r="O75" s="1">
        <v>549</v>
      </c>
      <c r="P75" s="2"/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66">
        <v>9</v>
      </c>
      <c r="B76" s="29"/>
      <c r="C76" s="122" t="s">
        <v>239</v>
      </c>
      <c r="D76" s="122" t="s">
        <v>267</v>
      </c>
      <c r="E76" s="32" t="s">
        <v>131</v>
      </c>
      <c r="F76" s="32" t="s">
        <v>132</v>
      </c>
      <c r="G76" s="32" t="s">
        <v>133</v>
      </c>
      <c r="H76" s="33"/>
      <c r="I76" s="100" t="s">
        <v>194</v>
      </c>
      <c r="J76" s="102">
        <f t="shared" ref="J76" si="15">SUM(O76:AC76)</f>
        <v>549</v>
      </c>
      <c r="K76" s="33"/>
      <c r="L76" s="95">
        <v>44562</v>
      </c>
      <c r="M76" s="94">
        <v>44926</v>
      </c>
      <c r="N76" s="35" t="s">
        <v>49</v>
      </c>
      <c r="O76" s="1">
        <v>549</v>
      </c>
      <c r="P76" s="2"/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66">
        <v>10</v>
      </c>
      <c r="B77" s="29"/>
      <c r="C77" s="122" t="s">
        <v>228</v>
      </c>
      <c r="D77" s="122" t="s">
        <v>267</v>
      </c>
      <c r="E77" s="32" t="s">
        <v>131</v>
      </c>
      <c r="F77" s="32" t="s">
        <v>132</v>
      </c>
      <c r="G77" s="32" t="s">
        <v>133</v>
      </c>
      <c r="H77" s="33"/>
      <c r="I77" s="101" t="s">
        <v>194</v>
      </c>
      <c r="J77" s="102">
        <f>SUM(O77:AC77)</f>
        <v>549</v>
      </c>
      <c r="K77" s="33"/>
      <c r="L77" s="95">
        <v>44562</v>
      </c>
      <c r="M77" s="94">
        <v>44926</v>
      </c>
      <c r="N77" s="35" t="s">
        <v>49</v>
      </c>
      <c r="O77" s="1">
        <v>549</v>
      </c>
      <c r="P77" s="2"/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66">
        <v>11</v>
      </c>
      <c r="B78" s="29"/>
      <c r="C78" s="122" t="s">
        <v>230</v>
      </c>
      <c r="D78" s="58" t="s">
        <v>267</v>
      </c>
      <c r="E78" s="32" t="s">
        <v>131</v>
      </c>
      <c r="F78" s="32" t="s">
        <v>132</v>
      </c>
      <c r="G78" s="32" t="s">
        <v>133</v>
      </c>
      <c r="H78" s="33"/>
      <c r="I78" s="100" t="s">
        <v>194</v>
      </c>
      <c r="J78" s="102">
        <f t="shared" ref="J78" si="16">SUM(O78:AC78)</f>
        <v>2366</v>
      </c>
      <c r="K78" s="33"/>
      <c r="L78" s="94">
        <v>44562</v>
      </c>
      <c r="M78" s="94">
        <v>44926</v>
      </c>
      <c r="N78" s="35" t="s">
        <v>49</v>
      </c>
      <c r="O78" s="1">
        <v>2366</v>
      </c>
      <c r="P78" s="2"/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66">
        <v>12</v>
      </c>
      <c r="B79" s="29"/>
      <c r="C79" s="122" t="s">
        <v>240</v>
      </c>
      <c r="D79" s="58" t="s">
        <v>267</v>
      </c>
      <c r="E79" s="32" t="s">
        <v>131</v>
      </c>
      <c r="F79" s="32" t="s">
        <v>132</v>
      </c>
      <c r="G79" s="32" t="s">
        <v>133</v>
      </c>
      <c r="H79" s="33"/>
      <c r="I79" s="100" t="s">
        <v>194</v>
      </c>
      <c r="J79" s="102">
        <f t="shared" ref="J79:J86" si="17">SUM(O79:AC79)</f>
        <v>1157</v>
      </c>
      <c r="K79" s="33"/>
      <c r="L79" s="94">
        <v>44562</v>
      </c>
      <c r="M79" s="94">
        <v>44926</v>
      </c>
      <c r="N79" s="35" t="s">
        <v>49</v>
      </c>
      <c r="O79" s="1">
        <v>1157</v>
      </c>
      <c r="P79" s="2"/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66">
        <v>13</v>
      </c>
      <c r="B80" s="29"/>
      <c r="C80" s="122" t="s">
        <v>66</v>
      </c>
      <c r="D80" s="122" t="s">
        <v>271</v>
      </c>
      <c r="E80" s="32" t="s">
        <v>131</v>
      </c>
      <c r="F80" s="32" t="s">
        <v>132</v>
      </c>
      <c r="G80" s="32" t="s">
        <v>133</v>
      </c>
      <c r="H80" s="33"/>
      <c r="I80" s="100" t="s">
        <v>66</v>
      </c>
      <c r="J80" s="102">
        <f t="shared" si="17"/>
        <v>3600</v>
      </c>
      <c r="K80" s="33"/>
      <c r="L80" s="95">
        <v>44562</v>
      </c>
      <c r="M80" s="94">
        <v>44926</v>
      </c>
      <c r="N80" s="35" t="s">
        <v>49</v>
      </c>
      <c r="O80" s="1">
        <v>3600</v>
      </c>
      <c r="P80" s="2"/>
      <c r="Q80" s="2"/>
      <c r="R80" s="2"/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66">
        <v>14</v>
      </c>
      <c r="B81" s="29"/>
      <c r="C81" s="122" t="s">
        <v>269</v>
      </c>
      <c r="D81" s="122" t="s">
        <v>271</v>
      </c>
      <c r="E81" s="32" t="s">
        <v>131</v>
      </c>
      <c r="F81" s="32" t="s">
        <v>132</v>
      </c>
      <c r="G81" s="32" t="s">
        <v>133</v>
      </c>
      <c r="H81" s="33"/>
      <c r="I81" s="100" t="s">
        <v>194</v>
      </c>
      <c r="J81" s="102">
        <f t="shared" si="17"/>
        <v>561</v>
      </c>
      <c r="K81" s="33"/>
      <c r="L81" s="95">
        <v>44562</v>
      </c>
      <c r="M81" s="94">
        <v>44926</v>
      </c>
      <c r="N81" s="35" t="s">
        <v>49</v>
      </c>
      <c r="O81" s="1">
        <v>561</v>
      </c>
      <c r="P81" s="2"/>
      <c r="Q81" s="2"/>
      <c r="R81" s="2"/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66">
        <v>15</v>
      </c>
      <c r="B82" s="29"/>
      <c r="C82" s="122" t="s">
        <v>270</v>
      </c>
      <c r="D82" s="122" t="s">
        <v>271</v>
      </c>
      <c r="E82" s="32" t="s">
        <v>131</v>
      </c>
      <c r="F82" s="32" t="s">
        <v>132</v>
      </c>
      <c r="G82" s="32" t="s">
        <v>133</v>
      </c>
      <c r="H82" s="33"/>
      <c r="I82" s="100" t="s">
        <v>194</v>
      </c>
      <c r="J82" s="102">
        <f t="shared" si="17"/>
        <v>312</v>
      </c>
      <c r="K82" s="33"/>
      <c r="L82" s="95">
        <v>44562</v>
      </c>
      <c r="M82" s="94">
        <v>44926</v>
      </c>
      <c r="N82" s="35" t="s">
        <v>49</v>
      </c>
      <c r="O82" s="1">
        <v>312</v>
      </c>
      <c r="P82" s="2"/>
      <c r="Q82" s="2"/>
      <c r="R82" s="2"/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66">
        <v>16</v>
      </c>
      <c r="B83" s="29"/>
      <c r="C83" s="122" t="s">
        <v>68</v>
      </c>
      <c r="D83" s="122" t="s">
        <v>271</v>
      </c>
      <c r="E83" s="32" t="s">
        <v>131</v>
      </c>
      <c r="F83" s="32" t="s">
        <v>132</v>
      </c>
      <c r="G83" s="32" t="s">
        <v>133</v>
      </c>
      <c r="H83" s="33"/>
      <c r="I83" s="100" t="s">
        <v>194</v>
      </c>
      <c r="J83" s="102">
        <f t="shared" si="17"/>
        <v>464</v>
      </c>
      <c r="K83" s="33"/>
      <c r="L83" s="95">
        <v>44562</v>
      </c>
      <c r="M83" s="94">
        <v>44926</v>
      </c>
      <c r="N83" s="35" t="s">
        <v>49</v>
      </c>
      <c r="O83" s="1">
        <v>464</v>
      </c>
      <c r="P83" s="2"/>
      <c r="Q83" s="2"/>
      <c r="R83" s="2"/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66">
        <v>17</v>
      </c>
      <c r="B84" s="29"/>
      <c r="C84" s="122" t="s">
        <v>69</v>
      </c>
      <c r="D84" s="122" t="s">
        <v>271</v>
      </c>
      <c r="E84" s="32" t="s">
        <v>131</v>
      </c>
      <c r="F84" s="32" t="s">
        <v>132</v>
      </c>
      <c r="G84" s="32" t="s">
        <v>133</v>
      </c>
      <c r="H84" s="33"/>
      <c r="I84" s="100" t="s">
        <v>194</v>
      </c>
      <c r="J84" s="102">
        <f t="shared" si="17"/>
        <v>182</v>
      </c>
      <c r="K84" s="33"/>
      <c r="L84" s="95">
        <v>44562</v>
      </c>
      <c r="M84" s="94">
        <v>44926</v>
      </c>
      <c r="N84" s="35" t="s">
        <v>49</v>
      </c>
      <c r="O84" s="1">
        <v>182</v>
      </c>
      <c r="P84" s="2"/>
      <c r="Q84" s="2"/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66">
        <v>18</v>
      </c>
      <c r="B85" s="29"/>
      <c r="C85" s="122" t="s">
        <v>67</v>
      </c>
      <c r="D85" s="122" t="s">
        <v>271</v>
      </c>
      <c r="E85" s="32" t="s">
        <v>131</v>
      </c>
      <c r="F85" s="32" t="s">
        <v>132</v>
      </c>
      <c r="G85" s="32" t="s">
        <v>133</v>
      </c>
      <c r="H85" s="33"/>
      <c r="I85" s="100" t="s">
        <v>194</v>
      </c>
      <c r="J85" s="102">
        <f t="shared" si="17"/>
        <v>281</v>
      </c>
      <c r="K85" s="33"/>
      <c r="L85" s="95">
        <v>44562</v>
      </c>
      <c r="M85" s="94">
        <v>44926</v>
      </c>
      <c r="N85" s="35" t="s">
        <v>49</v>
      </c>
      <c r="O85" s="1">
        <v>281</v>
      </c>
      <c r="P85" s="2"/>
      <c r="Q85" s="2"/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66">
        <v>19</v>
      </c>
      <c r="B86" s="29"/>
      <c r="C86" s="122" t="s">
        <v>70</v>
      </c>
      <c r="D86" s="122" t="s">
        <v>271</v>
      </c>
      <c r="E86" s="32" t="s">
        <v>131</v>
      </c>
      <c r="F86" s="32" t="s">
        <v>132</v>
      </c>
      <c r="G86" s="32" t="s">
        <v>133</v>
      </c>
      <c r="H86" s="33"/>
      <c r="I86" s="100" t="s">
        <v>194</v>
      </c>
      <c r="J86" s="102">
        <f t="shared" si="17"/>
        <v>633</v>
      </c>
      <c r="K86" s="33"/>
      <c r="L86" s="95">
        <v>44562</v>
      </c>
      <c r="M86" s="94">
        <v>44926</v>
      </c>
      <c r="N86" s="35" t="s">
        <v>49</v>
      </c>
      <c r="O86" s="1">
        <v>633</v>
      </c>
      <c r="P86" s="2"/>
      <c r="Q86" s="2"/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66">
        <v>66</v>
      </c>
      <c r="B87" s="29"/>
      <c r="C87" s="122" t="s">
        <v>262</v>
      </c>
      <c r="D87" s="122" t="s">
        <v>89</v>
      </c>
      <c r="E87" s="32" t="s">
        <v>131</v>
      </c>
      <c r="F87" s="32" t="s">
        <v>132</v>
      </c>
      <c r="G87" s="32" t="s">
        <v>133</v>
      </c>
      <c r="H87" s="33"/>
      <c r="I87" s="100" t="s">
        <v>194</v>
      </c>
      <c r="J87" s="102">
        <f t="shared" si="14"/>
        <v>374</v>
      </c>
      <c r="K87" s="33"/>
      <c r="L87" s="95">
        <v>44927</v>
      </c>
      <c r="M87" s="94">
        <v>45291</v>
      </c>
      <c r="N87" s="35" t="s">
        <v>74</v>
      </c>
      <c r="O87" s="1"/>
      <c r="P87" s="2">
        <v>374</v>
      </c>
      <c r="Q87" s="2"/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66">
        <v>67</v>
      </c>
      <c r="B88" s="29"/>
      <c r="C88" s="58" t="s">
        <v>93</v>
      </c>
      <c r="D88" s="58" t="s">
        <v>195</v>
      </c>
      <c r="E88" s="32" t="s">
        <v>134</v>
      </c>
      <c r="F88" s="32" t="s">
        <v>132</v>
      </c>
      <c r="G88" s="32" t="s">
        <v>133</v>
      </c>
      <c r="H88" s="33"/>
      <c r="I88" s="100" t="s">
        <v>194</v>
      </c>
      <c r="J88" s="102">
        <f t="shared" ref="J88" si="18">SUM(O88:AC88)</f>
        <v>656</v>
      </c>
      <c r="K88" s="34"/>
      <c r="L88" s="95">
        <v>44927</v>
      </c>
      <c r="M88" s="94">
        <v>45291</v>
      </c>
      <c r="N88" s="35" t="s">
        <v>74</v>
      </c>
      <c r="O88" s="1"/>
      <c r="P88" s="2">
        <v>656</v>
      </c>
      <c r="Q88" s="2"/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66">
        <v>68</v>
      </c>
      <c r="B89" s="29"/>
      <c r="C89" s="58" t="s">
        <v>95</v>
      </c>
      <c r="D89" s="122" t="s">
        <v>196</v>
      </c>
      <c r="E89" s="32" t="s">
        <v>134</v>
      </c>
      <c r="F89" s="32" t="s">
        <v>132</v>
      </c>
      <c r="G89" s="32" t="s">
        <v>133</v>
      </c>
      <c r="H89" s="33"/>
      <c r="I89" s="100" t="s">
        <v>194</v>
      </c>
      <c r="J89" s="102">
        <f t="shared" ref="J89" si="19">SUM(O89:AC89)</f>
        <v>234</v>
      </c>
      <c r="K89" s="34"/>
      <c r="L89" s="95">
        <v>44927</v>
      </c>
      <c r="M89" s="94">
        <v>45291</v>
      </c>
      <c r="N89" s="35" t="s">
        <v>74</v>
      </c>
      <c r="O89" s="1"/>
      <c r="P89" s="2">
        <v>234</v>
      </c>
      <c r="Q89" s="2"/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66">
        <v>69</v>
      </c>
      <c r="B90" s="29"/>
      <c r="C90" s="58" t="s">
        <v>106</v>
      </c>
      <c r="D90" s="58" t="s">
        <v>185</v>
      </c>
      <c r="E90" s="32" t="s">
        <v>134</v>
      </c>
      <c r="F90" s="32" t="s">
        <v>132</v>
      </c>
      <c r="G90" s="32" t="s">
        <v>133</v>
      </c>
      <c r="H90" s="33"/>
      <c r="I90" s="100" t="s">
        <v>66</v>
      </c>
      <c r="J90" s="102">
        <f>SUM(O90:AC90)</f>
        <v>1700</v>
      </c>
      <c r="K90" s="33"/>
      <c r="L90" s="95">
        <v>44927</v>
      </c>
      <c r="M90" s="94">
        <v>45291</v>
      </c>
      <c r="N90" s="35" t="s">
        <v>74</v>
      </c>
      <c r="O90" s="1"/>
      <c r="P90" s="2">
        <v>1700</v>
      </c>
      <c r="Q90" s="2"/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66">
        <v>70</v>
      </c>
      <c r="B91" s="29"/>
      <c r="C91" s="58" t="s">
        <v>94</v>
      </c>
      <c r="D91" s="58" t="s">
        <v>185</v>
      </c>
      <c r="E91" s="32" t="s">
        <v>134</v>
      </c>
      <c r="F91" s="32" t="s">
        <v>132</v>
      </c>
      <c r="G91" s="32" t="s">
        <v>133</v>
      </c>
      <c r="H91" s="33"/>
      <c r="I91" s="101" t="s">
        <v>194</v>
      </c>
      <c r="J91" s="102">
        <f t="shared" ref="J91" si="20">SUM(O91:AC91)</f>
        <v>1345</v>
      </c>
      <c r="K91" s="33"/>
      <c r="L91" s="95">
        <v>44927</v>
      </c>
      <c r="M91" s="94">
        <v>45291</v>
      </c>
      <c r="N91" s="35" t="s">
        <v>74</v>
      </c>
      <c r="O91" s="1"/>
      <c r="P91" s="2">
        <v>1345</v>
      </c>
      <c r="Q91" s="2"/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66">
        <v>71</v>
      </c>
      <c r="B92" s="29"/>
      <c r="C92" s="58" t="s">
        <v>100</v>
      </c>
      <c r="D92" s="58" t="s">
        <v>185</v>
      </c>
      <c r="E92" s="32" t="s">
        <v>134</v>
      </c>
      <c r="F92" s="32" t="s">
        <v>132</v>
      </c>
      <c r="G92" s="32" t="s">
        <v>133</v>
      </c>
      <c r="H92" s="33"/>
      <c r="I92" s="101" t="s">
        <v>194</v>
      </c>
      <c r="J92" s="102">
        <f t="shared" ref="J92" si="21">SUM(O92:AC92)</f>
        <v>795</v>
      </c>
      <c r="K92" s="33"/>
      <c r="L92" s="95">
        <v>44927</v>
      </c>
      <c r="M92" s="94">
        <v>45291</v>
      </c>
      <c r="N92" s="35" t="s">
        <v>74</v>
      </c>
      <c r="O92" s="1"/>
      <c r="P92" s="2">
        <v>795</v>
      </c>
      <c r="Q92" s="2"/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66">
        <v>72</v>
      </c>
      <c r="B93" s="29"/>
      <c r="C93" s="58" t="s">
        <v>96</v>
      </c>
      <c r="D93" s="58" t="s">
        <v>185</v>
      </c>
      <c r="E93" s="32" t="s">
        <v>134</v>
      </c>
      <c r="F93" s="32" t="s">
        <v>132</v>
      </c>
      <c r="G93" s="32" t="s">
        <v>133</v>
      </c>
      <c r="H93" s="33"/>
      <c r="I93" s="101" t="s">
        <v>194</v>
      </c>
      <c r="J93" s="102">
        <f t="shared" ref="J93" si="22">SUM(O93:AC93)</f>
        <v>1345</v>
      </c>
      <c r="K93" s="33"/>
      <c r="L93" s="95">
        <v>44927</v>
      </c>
      <c r="M93" s="94">
        <v>45291</v>
      </c>
      <c r="N93" s="35" t="s">
        <v>74</v>
      </c>
      <c r="O93" s="1"/>
      <c r="P93" s="2">
        <v>1345</v>
      </c>
      <c r="Q93" s="2"/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66">
        <v>73</v>
      </c>
      <c r="B94" s="29"/>
      <c r="C94" s="58" t="s">
        <v>103</v>
      </c>
      <c r="D94" s="58" t="s">
        <v>185</v>
      </c>
      <c r="E94" s="32" t="s">
        <v>134</v>
      </c>
      <c r="F94" s="32" t="s">
        <v>132</v>
      </c>
      <c r="G94" s="32" t="s">
        <v>133</v>
      </c>
      <c r="H94" s="33"/>
      <c r="I94" s="101" t="s">
        <v>194</v>
      </c>
      <c r="J94" s="102">
        <f t="shared" ref="J94" si="23">SUM(O94:AC94)</f>
        <v>795</v>
      </c>
      <c r="K94" s="33"/>
      <c r="L94" s="95">
        <v>44927</v>
      </c>
      <c r="M94" s="94">
        <v>45291</v>
      </c>
      <c r="N94" s="35" t="s">
        <v>74</v>
      </c>
      <c r="O94" s="1"/>
      <c r="P94" s="2">
        <v>795</v>
      </c>
      <c r="Q94" s="2"/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66">
        <v>74</v>
      </c>
      <c r="B95" s="29"/>
      <c r="C95" s="58" t="s">
        <v>104</v>
      </c>
      <c r="D95" s="58" t="s">
        <v>185</v>
      </c>
      <c r="E95" s="32" t="s">
        <v>134</v>
      </c>
      <c r="F95" s="32" t="s">
        <v>132</v>
      </c>
      <c r="G95" s="32" t="s">
        <v>133</v>
      </c>
      <c r="H95" s="33"/>
      <c r="I95" s="100" t="s">
        <v>194</v>
      </c>
      <c r="J95" s="102">
        <f>SUM(O95:AC95)</f>
        <v>795</v>
      </c>
      <c r="K95" s="33"/>
      <c r="L95" s="95">
        <v>44927</v>
      </c>
      <c r="M95" s="94">
        <v>45291</v>
      </c>
      <c r="N95" s="35" t="s">
        <v>74</v>
      </c>
      <c r="O95" s="1"/>
      <c r="P95" s="2">
        <v>795</v>
      </c>
      <c r="Q95" s="2"/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66">
        <v>75</v>
      </c>
      <c r="B96" s="29"/>
      <c r="C96" s="58" t="s">
        <v>102</v>
      </c>
      <c r="D96" s="58" t="s">
        <v>185</v>
      </c>
      <c r="E96" s="32" t="s">
        <v>134</v>
      </c>
      <c r="F96" s="32" t="s">
        <v>132</v>
      </c>
      <c r="G96" s="32" t="s">
        <v>133</v>
      </c>
      <c r="H96" s="33"/>
      <c r="I96" s="100" t="s">
        <v>194</v>
      </c>
      <c r="J96" s="102">
        <f t="shared" ref="J96:J111" si="24">SUM(O96:AC96)</f>
        <v>795</v>
      </c>
      <c r="K96" s="33"/>
      <c r="L96" s="95">
        <v>44927</v>
      </c>
      <c r="M96" s="94">
        <v>45291</v>
      </c>
      <c r="N96" s="35" t="s">
        <v>74</v>
      </c>
      <c r="O96" s="1"/>
      <c r="P96" s="2">
        <v>795</v>
      </c>
      <c r="Q96" s="2"/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66">
        <v>76</v>
      </c>
      <c r="B97" s="29"/>
      <c r="C97" s="58" t="s">
        <v>67</v>
      </c>
      <c r="D97" s="58" t="s">
        <v>160</v>
      </c>
      <c r="E97" s="32" t="s">
        <v>134</v>
      </c>
      <c r="F97" s="32" t="s">
        <v>132</v>
      </c>
      <c r="G97" s="32" t="s">
        <v>133</v>
      </c>
      <c r="H97" s="33"/>
      <c r="I97" s="100" t="s">
        <v>194</v>
      </c>
      <c r="J97" s="102">
        <f t="shared" ref="J97:J106" si="25">SUM(O97:AC97)</f>
        <v>704</v>
      </c>
      <c r="K97" s="34"/>
      <c r="L97" s="94">
        <v>44927</v>
      </c>
      <c r="M97" s="94">
        <v>46387</v>
      </c>
      <c r="N97" s="52" t="s">
        <v>74</v>
      </c>
      <c r="O97" s="1"/>
      <c r="P97" s="2">
        <v>176</v>
      </c>
      <c r="Q97" s="2">
        <v>176</v>
      </c>
      <c r="R97" s="2">
        <v>176</v>
      </c>
      <c r="S97" s="2">
        <v>176</v>
      </c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66">
        <v>77</v>
      </c>
      <c r="B98" s="29"/>
      <c r="C98" s="58" t="s">
        <v>67</v>
      </c>
      <c r="D98" s="58" t="s">
        <v>162</v>
      </c>
      <c r="E98" s="32" t="s">
        <v>134</v>
      </c>
      <c r="F98" s="32" t="s">
        <v>132</v>
      </c>
      <c r="G98" s="32" t="s">
        <v>133</v>
      </c>
      <c r="H98" s="33"/>
      <c r="I98" s="100" t="s">
        <v>194</v>
      </c>
      <c r="J98" s="102">
        <f t="shared" si="25"/>
        <v>704</v>
      </c>
      <c r="K98" s="34"/>
      <c r="L98" s="94">
        <v>44927</v>
      </c>
      <c r="M98" s="94">
        <v>46387</v>
      </c>
      <c r="N98" s="52" t="s">
        <v>74</v>
      </c>
      <c r="O98" s="1"/>
      <c r="P98" s="2">
        <v>176</v>
      </c>
      <c r="Q98" s="2">
        <v>176</v>
      </c>
      <c r="R98" s="2">
        <v>176</v>
      </c>
      <c r="S98" s="2">
        <v>176</v>
      </c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166">
        <v>78</v>
      </c>
      <c r="B99" s="29"/>
      <c r="C99" s="58" t="s">
        <v>68</v>
      </c>
      <c r="D99" s="58" t="s">
        <v>160</v>
      </c>
      <c r="E99" s="32" t="s">
        <v>134</v>
      </c>
      <c r="F99" s="32" t="s">
        <v>132</v>
      </c>
      <c r="G99" s="32" t="s">
        <v>133</v>
      </c>
      <c r="H99" s="33"/>
      <c r="I99" s="100" t="s">
        <v>194</v>
      </c>
      <c r="J99" s="102">
        <f t="shared" si="25"/>
        <v>1572</v>
      </c>
      <c r="K99" s="34"/>
      <c r="L99" s="94">
        <v>44927</v>
      </c>
      <c r="M99" s="94">
        <v>46387</v>
      </c>
      <c r="N99" s="52" t="s">
        <v>74</v>
      </c>
      <c r="O99" s="1"/>
      <c r="P99" s="2">
        <v>393</v>
      </c>
      <c r="Q99" s="2">
        <v>393</v>
      </c>
      <c r="R99" s="2">
        <v>393</v>
      </c>
      <c r="S99" s="2">
        <v>393</v>
      </c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66">
        <v>79</v>
      </c>
      <c r="B100" s="29"/>
      <c r="C100" s="58" t="s">
        <v>68</v>
      </c>
      <c r="D100" s="58" t="s">
        <v>162</v>
      </c>
      <c r="E100" s="32" t="s">
        <v>134</v>
      </c>
      <c r="F100" s="32" t="s">
        <v>132</v>
      </c>
      <c r="G100" s="32" t="s">
        <v>133</v>
      </c>
      <c r="H100" s="33"/>
      <c r="I100" s="100" t="s">
        <v>194</v>
      </c>
      <c r="J100" s="102">
        <f t="shared" si="25"/>
        <v>1572</v>
      </c>
      <c r="K100" s="34"/>
      <c r="L100" s="94">
        <v>44927</v>
      </c>
      <c r="M100" s="94">
        <v>46387</v>
      </c>
      <c r="N100" s="52" t="s">
        <v>74</v>
      </c>
      <c r="O100" s="1"/>
      <c r="P100" s="2">
        <v>393</v>
      </c>
      <c r="Q100" s="2">
        <v>393</v>
      </c>
      <c r="R100" s="2">
        <v>393</v>
      </c>
      <c r="S100" s="2">
        <v>393</v>
      </c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66">
        <v>80</v>
      </c>
      <c r="B101" s="29"/>
      <c r="C101" s="58" t="s">
        <v>69</v>
      </c>
      <c r="D101" s="58" t="s">
        <v>160</v>
      </c>
      <c r="E101" s="32" t="s">
        <v>134</v>
      </c>
      <c r="F101" s="32" t="s">
        <v>132</v>
      </c>
      <c r="G101" s="32" t="s">
        <v>133</v>
      </c>
      <c r="H101" s="33"/>
      <c r="I101" s="100" t="s">
        <v>194</v>
      </c>
      <c r="J101" s="102">
        <f t="shared" si="25"/>
        <v>1376</v>
      </c>
      <c r="K101" s="34"/>
      <c r="L101" s="94">
        <v>44927</v>
      </c>
      <c r="M101" s="94">
        <v>46387</v>
      </c>
      <c r="N101" s="52" t="s">
        <v>74</v>
      </c>
      <c r="O101" s="1"/>
      <c r="P101" s="2">
        <v>344</v>
      </c>
      <c r="Q101" s="2">
        <v>344</v>
      </c>
      <c r="R101" s="2">
        <v>344</v>
      </c>
      <c r="S101" s="2">
        <v>344</v>
      </c>
      <c r="T101" s="3"/>
      <c r="U101" s="3"/>
      <c r="V101" s="3"/>
      <c r="W101" s="3"/>
      <c r="X101" s="3"/>
      <c r="Y101" s="3"/>
      <c r="Z101" s="3"/>
      <c r="AA101" s="3"/>
      <c r="AB101" s="3"/>
      <c r="AC101" s="22"/>
    </row>
    <row r="102" spans="1:29" ht="60" x14ac:dyDescent="0.25">
      <c r="A102" s="166">
        <v>81</v>
      </c>
      <c r="B102" s="29"/>
      <c r="C102" s="58" t="s">
        <v>69</v>
      </c>
      <c r="D102" s="58" t="s">
        <v>162</v>
      </c>
      <c r="E102" s="32" t="s">
        <v>134</v>
      </c>
      <c r="F102" s="32" t="s">
        <v>132</v>
      </c>
      <c r="G102" s="32" t="s">
        <v>133</v>
      </c>
      <c r="H102" s="33"/>
      <c r="I102" s="100" t="s">
        <v>194</v>
      </c>
      <c r="J102" s="102">
        <f t="shared" si="25"/>
        <v>1376</v>
      </c>
      <c r="K102" s="34"/>
      <c r="L102" s="94">
        <v>44927</v>
      </c>
      <c r="M102" s="94">
        <v>46387</v>
      </c>
      <c r="N102" s="52" t="s">
        <v>74</v>
      </c>
      <c r="O102" s="1"/>
      <c r="P102" s="2">
        <v>344</v>
      </c>
      <c r="Q102" s="2">
        <v>344</v>
      </c>
      <c r="R102" s="2">
        <v>344</v>
      </c>
      <c r="S102" s="2">
        <v>344</v>
      </c>
      <c r="T102" s="3"/>
      <c r="U102" s="3"/>
      <c r="V102" s="3"/>
      <c r="W102" s="3"/>
      <c r="X102" s="3"/>
      <c r="Y102" s="3"/>
      <c r="Z102" s="3"/>
      <c r="AA102" s="3"/>
      <c r="AB102" s="3"/>
      <c r="AC102" s="22"/>
    </row>
    <row r="103" spans="1:29" ht="60" x14ac:dyDescent="0.25">
      <c r="A103" s="166">
        <v>82</v>
      </c>
      <c r="B103" s="29"/>
      <c r="C103" s="58" t="s">
        <v>66</v>
      </c>
      <c r="D103" s="58" t="s">
        <v>160</v>
      </c>
      <c r="E103" s="32" t="s">
        <v>134</v>
      </c>
      <c r="F103" s="32" t="s">
        <v>132</v>
      </c>
      <c r="G103" s="32" t="s">
        <v>133</v>
      </c>
      <c r="H103" s="33"/>
      <c r="I103" s="100" t="s">
        <v>194</v>
      </c>
      <c r="J103" s="102">
        <f t="shared" si="25"/>
        <v>2268</v>
      </c>
      <c r="K103" s="34"/>
      <c r="L103" s="94">
        <v>44927</v>
      </c>
      <c r="M103" s="94">
        <v>46387</v>
      </c>
      <c r="N103" s="52" t="s">
        <v>74</v>
      </c>
      <c r="O103" s="1"/>
      <c r="P103" s="2">
        <v>567</v>
      </c>
      <c r="Q103" s="2">
        <v>567</v>
      </c>
      <c r="R103" s="2">
        <v>567</v>
      </c>
      <c r="S103" s="2">
        <v>567</v>
      </c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66">
        <v>83</v>
      </c>
      <c r="B104" s="29"/>
      <c r="C104" s="58" t="s">
        <v>66</v>
      </c>
      <c r="D104" s="58" t="s">
        <v>162</v>
      </c>
      <c r="E104" s="32" t="s">
        <v>134</v>
      </c>
      <c r="F104" s="32" t="s">
        <v>132</v>
      </c>
      <c r="G104" s="32" t="s">
        <v>133</v>
      </c>
      <c r="H104" s="33"/>
      <c r="I104" s="100" t="s">
        <v>194</v>
      </c>
      <c r="J104" s="102">
        <f t="shared" si="25"/>
        <v>3288</v>
      </c>
      <c r="K104" s="34"/>
      <c r="L104" s="94">
        <v>44927</v>
      </c>
      <c r="M104" s="94">
        <v>46387</v>
      </c>
      <c r="N104" s="52" t="s">
        <v>74</v>
      </c>
      <c r="O104" s="1"/>
      <c r="P104" s="2">
        <v>822</v>
      </c>
      <c r="Q104" s="2">
        <v>822</v>
      </c>
      <c r="R104" s="2">
        <v>822</v>
      </c>
      <c r="S104" s="2">
        <v>822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66">
        <v>84</v>
      </c>
      <c r="B105" s="29"/>
      <c r="C105" s="58" t="s">
        <v>70</v>
      </c>
      <c r="D105" s="58" t="s">
        <v>160</v>
      </c>
      <c r="E105" s="32" t="s">
        <v>134</v>
      </c>
      <c r="F105" s="32" t="s">
        <v>132</v>
      </c>
      <c r="G105" s="32" t="s">
        <v>133</v>
      </c>
      <c r="H105" s="33"/>
      <c r="I105" s="100" t="s">
        <v>194</v>
      </c>
      <c r="J105" s="102">
        <f t="shared" si="25"/>
        <v>792</v>
      </c>
      <c r="K105" s="34"/>
      <c r="L105" s="94">
        <v>44927</v>
      </c>
      <c r="M105" s="94">
        <v>46387</v>
      </c>
      <c r="N105" s="52" t="s">
        <v>74</v>
      </c>
      <c r="O105" s="1"/>
      <c r="P105" s="2">
        <v>198</v>
      </c>
      <c r="Q105" s="2">
        <v>198</v>
      </c>
      <c r="R105" s="2">
        <v>198</v>
      </c>
      <c r="S105" s="2">
        <v>198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66">
        <v>85</v>
      </c>
      <c r="B106" s="29"/>
      <c r="C106" s="58" t="s">
        <v>70</v>
      </c>
      <c r="D106" s="58" t="s">
        <v>162</v>
      </c>
      <c r="E106" s="32" t="s">
        <v>134</v>
      </c>
      <c r="F106" s="32" t="s">
        <v>132</v>
      </c>
      <c r="G106" s="32" t="s">
        <v>133</v>
      </c>
      <c r="H106" s="33"/>
      <c r="I106" s="100" t="s">
        <v>194</v>
      </c>
      <c r="J106" s="102">
        <f t="shared" si="25"/>
        <v>792</v>
      </c>
      <c r="K106" s="34"/>
      <c r="L106" s="94">
        <v>44927</v>
      </c>
      <c r="M106" s="94">
        <v>46387</v>
      </c>
      <c r="N106" s="52" t="s">
        <v>74</v>
      </c>
      <c r="O106" s="1"/>
      <c r="P106" s="2">
        <v>198</v>
      </c>
      <c r="Q106" s="2">
        <v>198</v>
      </c>
      <c r="R106" s="2">
        <v>198</v>
      </c>
      <c r="S106" s="2">
        <v>198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66">
        <v>101</v>
      </c>
      <c r="B107" s="29"/>
      <c r="C107" s="122" t="s">
        <v>248</v>
      </c>
      <c r="D107" s="122" t="s">
        <v>89</v>
      </c>
      <c r="E107" s="32" t="s">
        <v>131</v>
      </c>
      <c r="F107" s="32" t="s">
        <v>132</v>
      </c>
      <c r="G107" s="32" t="s">
        <v>133</v>
      </c>
      <c r="H107" s="33"/>
      <c r="I107" s="100" t="s">
        <v>194</v>
      </c>
      <c r="J107" s="102">
        <f t="shared" si="24"/>
        <v>702</v>
      </c>
      <c r="K107" s="33"/>
      <c r="L107" s="94">
        <v>45292</v>
      </c>
      <c r="M107" s="94">
        <v>45657</v>
      </c>
      <c r="N107" s="35" t="s">
        <v>74</v>
      </c>
      <c r="O107" s="1"/>
      <c r="P107" s="2"/>
      <c r="Q107" s="2">
        <v>702</v>
      </c>
      <c r="R107" s="2"/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66">
        <v>102</v>
      </c>
      <c r="B108" s="29"/>
      <c r="C108" s="122" t="s">
        <v>249</v>
      </c>
      <c r="D108" s="122" t="s">
        <v>89</v>
      </c>
      <c r="E108" s="32" t="s">
        <v>131</v>
      </c>
      <c r="F108" s="32" t="s">
        <v>132</v>
      </c>
      <c r="G108" s="32" t="s">
        <v>133</v>
      </c>
      <c r="H108" s="33"/>
      <c r="I108" s="100" t="s">
        <v>194</v>
      </c>
      <c r="J108" s="102">
        <f t="shared" si="24"/>
        <v>374</v>
      </c>
      <c r="K108" s="33"/>
      <c r="L108" s="94">
        <v>45292</v>
      </c>
      <c r="M108" s="94">
        <v>45657</v>
      </c>
      <c r="N108" s="35" t="s">
        <v>74</v>
      </c>
      <c r="O108" s="1"/>
      <c r="P108" s="2"/>
      <c r="Q108" s="2">
        <v>374</v>
      </c>
      <c r="R108" s="2"/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66">
        <v>103</v>
      </c>
      <c r="B109" s="29"/>
      <c r="C109" s="122" t="s">
        <v>250</v>
      </c>
      <c r="D109" s="122" t="s">
        <v>89</v>
      </c>
      <c r="E109" s="32" t="s">
        <v>131</v>
      </c>
      <c r="F109" s="32" t="s">
        <v>132</v>
      </c>
      <c r="G109" s="32" t="s">
        <v>133</v>
      </c>
      <c r="H109" s="33"/>
      <c r="I109" s="100" t="s">
        <v>194</v>
      </c>
      <c r="J109" s="102">
        <f t="shared" si="24"/>
        <v>374</v>
      </c>
      <c r="K109" s="33"/>
      <c r="L109" s="94">
        <v>45292</v>
      </c>
      <c r="M109" s="94">
        <v>45657</v>
      </c>
      <c r="N109" s="35" t="s">
        <v>74</v>
      </c>
      <c r="O109" s="1"/>
      <c r="P109" s="2"/>
      <c r="Q109" s="2">
        <v>374</v>
      </c>
      <c r="R109" s="2"/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66">
        <v>104</v>
      </c>
      <c r="B110" s="29"/>
      <c r="C110" s="122" t="s">
        <v>233</v>
      </c>
      <c r="D110" s="122" t="s">
        <v>89</v>
      </c>
      <c r="E110" s="32" t="s">
        <v>131</v>
      </c>
      <c r="F110" s="32" t="s">
        <v>132</v>
      </c>
      <c r="G110" s="32" t="s">
        <v>133</v>
      </c>
      <c r="H110" s="33"/>
      <c r="I110" s="100" t="s">
        <v>194</v>
      </c>
      <c r="J110" s="102">
        <f t="shared" si="24"/>
        <v>374</v>
      </c>
      <c r="K110" s="33"/>
      <c r="L110" s="94">
        <v>45292</v>
      </c>
      <c r="M110" s="94">
        <v>45657</v>
      </c>
      <c r="N110" s="35" t="s">
        <v>74</v>
      </c>
      <c r="O110" s="1"/>
      <c r="P110" s="2"/>
      <c r="Q110" s="2">
        <v>374</v>
      </c>
      <c r="R110" s="2"/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66">
        <v>105</v>
      </c>
      <c r="B111" s="29"/>
      <c r="C111" s="122" t="s">
        <v>251</v>
      </c>
      <c r="D111" s="122" t="s">
        <v>89</v>
      </c>
      <c r="E111" s="32" t="s">
        <v>131</v>
      </c>
      <c r="F111" s="32" t="s">
        <v>132</v>
      </c>
      <c r="G111" s="32" t="s">
        <v>133</v>
      </c>
      <c r="H111" s="33"/>
      <c r="I111" s="100" t="s">
        <v>194</v>
      </c>
      <c r="J111" s="102">
        <f t="shared" si="24"/>
        <v>374</v>
      </c>
      <c r="K111" s="33"/>
      <c r="L111" s="94">
        <v>45292</v>
      </c>
      <c r="M111" s="94">
        <v>45657</v>
      </c>
      <c r="N111" s="35" t="s">
        <v>74</v>
      </c>
      <c r="O111" s="1"/>
      <c r="P111" s="2"/>
      <c r="Q111" s="2">
        <v>374</v>
      </c>
      <c r="R111" s="2"/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28">
        <v>106</v>
      </c>
      <c r="B112" s="29"/>
      <c r="C112" s="58" t="s">
        <v>105</v>
      </c>
      <c r="D112" s="58" t="s">
        <v>185</v>
      </c>
      <c r="E112" s="32" t="s">
        <v>134</v>
      </c>
      <c r="F112" s="32" t="s">
        <v>132</v>
      </c>
      <c r="G112" s="32" t="s">
        <v>133</v>
      </c>
      <c r="H112" s="33"/>
      <c r="I112" s="100" t="s">
        <v>194</v>
      </c>
      <c r="J112" s="102">
        <f t="shared" ref="J112:J117" si="26">SUM(O112:AC112)</f>
        <v>795</v>
      </c>
      <c r="K112" s="33"/>
      <c r="L112" s="94">
        <v>45292</v>
      </c>
      <c r="M112" s="94">
        <v>45657</v>
      </c>
      <c r="N112" s="35" t="s">
        <v>74</v>
      </c>
      <c r="O112" s="1"/>
      <c r="P112" s="2"/>
      <c r="Q112" s="2">
        <v>795</v>
      </c>
      <c r="R112" s="2"/>
      <c r="S112" s="2"/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166">
        <v>107</v>
      </c>
      <c r="B113" s="29"/>
      <c r="C113" s="122" t="s">
        <v>252</v>
      </c>
      <c r="D113" s="122" t="s">
        <v>89</v>
      </c>
      <c r="E113" s="32" t="s">
        <v>131</v>
      </c>
      <c r="F113" s="32" t="s">
        <v>132</v>
      </c>
      <c r="G113" s="32" t="s">
        <v>133</v>
      </c>
      <c r="H113" s="33"/>
      <c r="I113" s="100" t="s">
        <v>194</v>
      </c>
      <c r="J113" s="102">
        <f t="shared" si="26"/>
        <v>374</v>
      </c>
      <c r="K113" s="34"/>
      <c r="L113" s="94">
        <v>45292</v>
      </c>
      <c r="M113" s="94">
        <v>45657</v>
      </c>
      <c r="N113" s="35" t="s">
        <v>74</v>
      </c>
      <c r="O113" s="1"/>
      <c r="P113" s="2"/>
      <c r="Q113" s="2">
        <v>374</v>
      </c>
      <c r="R113" s="2"/>
      <c r="S113" s="2"/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166">
        <v>108</v>
      </c>
      <c r="B114" s="29"/>
      <c r="C114" s="122" t="s">
        <v>263</v>
      </c>
      <c r="D114" s="122" t="s">
        <v>89</v>
      </c>
      <c r="E114" s="32" t="s">
        <v>131</v>
      </c>
      <c r="F114" s="32" t="s">
        <v>132</v>
      </c>
      <c r="G114" s="32" t="s">
        <v>133</v>
      </c>
      <c r="H114" s="33"/>
      <c r="I114" s="100" t="s">
        <v>194</v>
      </c>
      <c r="J114" s="102">
        <f t="shared" si="26"/>
        <v>4677</v>
      </c>
      <c r="K114" s="34"/>
      <c r="L114" s="94">
        <v>45292</v>
      </c>
      <c r="M114" s="94">
        <v>45657</v>
      </c>
      <c r="N114" s="35" t="s">
        <v>74</v>
      </c>
      <c r="O114" s="1"/>
      <c r="P114" s="2"/>
      <c r="Q114" s="2">
        <v>4677</v>
      </c>
      <c r="R114" s="2"/>
      <c r="S114" s="2"/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66">
        <v>109</v>
      </c>
      <c r="B115" s="29"/>
      <c r="C115" s="122" t="s">
        <v>264</v>
      </c>
      <c r="D115" s="122" t="s">
        <v>89</v>
      </c>
      <c r="E115" s="32" t="s">
        <v>131</v>
      </c>
      <c r="F115" s="32" t="s">
        <v>132</v>
      </c>
      <c r="G115" s="32" t="s">
        <v>133</v>
      </c>
      <c r="H115" s="33"/>
      <c r="I115" s="100" t="s">
        <v>194</v>
      </c>
      <c r="J115" s="102">
        <f t="shared" si="26"/>
        <v>374</v>
      </c>
      <c r="K115" s="34"/>
      <c r="L115" s="94">
        <v>45292</v>
      </c>
      <c r="M115" s="94">
        <v>45657</v>
      </c>
      <c r="N115" s="35" t="s">
        <v>74</v>
      </c>
      <c r="O115" s="1"/>
      <c r="P115" s="2"/>
      <c r="Q115" s="2">
        <v>374</v>
      </c>
      <c r="R115" s="2"/>
      <c r="S115" s="2"/>
      <c r="T115" s="3"/>
      <c r="U115" s="3"/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166">
        <v>110</v>
      </c>
      <c r="B116" s="29"/>
      <c r="C116" s="122" t="s">
        <v>265</v>
      </c>
      <c r="D116" s="122" t="s">
        <v>89</v>
      </c>
      <c r="E116" s="32" t="s">
        <v>131</v>
      </c>
      <c r="F116" s="32" t="s">
        <v>132</v>
      </c>
      <c r="G116" s="32" t="s">
        <v>133</v>
      </c>
      <c r="H116" s="33"/>
      <c r="I116" s="100" t="s">
        <v>194</v>
      </c>
      <c r="J116" s="102">
        <f t="shared" si="26"/>
        <v>374</v>
      </c>
      <c r="K116" s="34"/>
      <c r="L116" s="94">
        <v>45292</v>
      </c>
      <c r="M116" s="94">
        <v>45657</v>
      </c>
      <c r="N116" s="35" t="s">
        <v>74</v>
      </c>
      <c r="O116" s="1"/>
      <c r="P116" s="2"/>
      <c r="Q116" s="2">
        <v>374</v>
      </c>
      <c r="R116" s="2"/>
      <c r="S116" s="2"/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166">
        <v>111</v>
      </c>
      <c r="B117" s="29"/>
      <c r="C117" s="122" t="s">
        <v>242</v>
      </c>
      <c r="D117" s="58" t="s">
        <v>89</v>
      </c>
      <c r="E117" s="32" t="s">
        <v>131</v>
      </c>
      <c r="F117" s="32" t="s">
        <v>132</v>
      </c>
      <c r="G117" s="32" t="s">
        <v>133</v>
      </c>
      <c r="H117" s="33"/>
      <c r="I117" s="100" t="s">
        <v>66</v>
      </c>
      <c r="J117" s="102">
        <f t="shared" si="26"/>
        <v>800</v>
      </c>
      <c r="K117" s="33"/>
      <c r="L117" s="94">
        <v>45292</v>
      </c>
      <c r="M117" s="94">
        <v>45657</v>
      </c>
      <c r="N117" s="35" t="s">
        <v>74</v>
      </c>
      <c r="O117" s="1"/>
      <c r="P117" s="2"/>
      <c r="Q117" s="2">
        <v>800</v>
      </c>
      <c r="R117" s="2"/>
      <c r="S117" s="2"/>
      <c r="T117" s="3"/>
      <c r="U117" s="3"/>
      <c r="V117" s="3"/>
      <c r="W117" s="3"/>
      <c r="X117" s="3"/>
      <c r="Y117" s="3"/>
      <c r="Z117" s="3"/>
      <c r="AA117" s="3"/>
      <c r="AB117" s="3"/>
      <c r="AC117" s="4"/>
    </row>
    <row r="118" spans="1:29" ht="60" x14ac:dyDescent="0.25">
      <c r="A118" s="166">
        <v>112</v>
      </c>
      <c r="B118" s="29"/>
      <c r="C118" s="122" t="s">
        <v>243</v>
      </c>
      <c r="D118" s="58" t="s">
        <v>89</v>
      </c>
      <c r="E118" s="32" t="s">
        <v>131</v>
      </c>
      <c r="F118" s="32" t="s">
        <v>132</v>
      </c>
      <c r="G118" s="32" t="s">
        <v>133</v>
      </c>
      <c r="H118" s="33"/>
      <c r="I118" s="100" t="s">
        <v>66</v>
      </c>
      <c r="J118" s="102">
        <f t="shared" ref="J118" si="27">SUM(O118:AC118)</f>
        <v>3200</v>
      </c>
      <c r="K118" s="33"/>
      <c r="L118" s="94">
        <v>45292</v>
      </c>
      <c r="M118" s="94">
        <v>45657</v>
      </c>
      <c r="N118" s="35" t="s">
        <v>74</v>
      </c>
      <c r="O118" s="1"/>
      <c r="P118" s="2"/>
      <c r="Q118" s="2">
        <v>3200</v>
      </c>
      <c r="R118" s="2"/>
      <c r="S118" s="2"/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166">
        <v>113</v>
      </c>
      <c r="B119" s="29"/>
      <c r="C119" s="122" t="s">
        <v>247</v>
      </c>
      <c r="D119" s="58" t="s">
        <v>89</v>
      </c>
      <c r="E119" s="32" t="s">
        <v>131</v>
      </c>
      <c r="F119" s="32" t="s">
        <v>132</v>
      </c>
      <c r="G119" s="32" t="s">
        <v>133</v>
      </c>
      <c r="H119" s="33"/>
      <c r="I119" s="100" t="s">
        <v>66</v>
      </c>
      <c r="J119" s="102">
        <f t="shared" ref="J119" si="28">SUM(O119:AC119)</f>
        <v>3200</v>
      </c>
      <c r="K119" s="33"/>
      <c r="L119" s="94">
        <v>45292</v>
      </c>
      <c r="M119" s="94">
        <v>45657</v>
      </c>
      <c r="N119" s="35" t="s">
        <v>74</v>
      </c>
      <c r="O119" s="1"/>
      <c r="P119" s="2"/>
      <c r="Q119" s="2">
        <v>3200</v>
      </c>
      <c r="R119" s="2"/>
      <c r="S119" s="2"/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166">
        <v>121</v>
      </c>
      <c r="B120" s="29"/>
      <c r="C120" s="58" t="s">
        <v>97</v>
      </c>
      <c r="D120" s="58" t="s">
        <v>185</v>
      </c>
      <c r="E120" s="32" t="s">
        <v>134</v>
      </c>
      <c r="F120" s="32" t="s">
        <v>132</v>
      </c>
      <c r="G120" s="32" t="s">
        <v>133</v>
      </c>
      <c r="H120" s="33"/>
      <c r="I120" s="100" t="s">
        <v>194</v>
      </c>
      <c r="J120" s="102">
        <f>SUM(O120:AC120)</f>
        <v>1345</v>
      </c>
      <c r="K120" s="33"/>
      <c r="L120" s="94">
        <v>45658</v>
      </c>
      <c r="M120" s="94">
        <v>46022</v>
      </c>
      <c r="N120" s="35" t="s">
        <v>74</v>
      </c>
      <c r="O120" s="1"/>
      <c r="P120" s="2"/>
      <c r="Q120" s="2"/>
      <c r="R120" s="2">
        <v>1345</v>
      </c>
      <c r="S120" s="2"/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66">
        <v>122</v>
      </c>
      <c r="B121" s="29"/>
      <c r="C121" s="122" t="s">
        <v>241</v>
      </c>
      <c r="D121" s="58" t="s">
        <v>89</v>
      </c>
      <c r="E121" s="32" t="s">
        <v>131</v>
      </c>
      <c r="F121" s="32" t="s">
        <v>132</v>
      </c>
      <c r="G121" s="32" t="s">
        <v>133</v>
      </c>
      <c r="H121" s="33"/>
      <c r="I121" s="100" t="s">
        <v>194</v>
      </c>
      <c r="J121" s="102">
        <f>SUM(O121:AC121)</f>
        <v>1777</v>
      </c>
      <c r="K121" s="33"/>
      <c r="L121" s="94">
        <v>45658</v>
      </c>
      <c r="M121" s="94">
        <v>46022</v>
      </c>
      <c r="N121" s="35" t="s">
        <v>74</v>
      </c>
      <c r="O121" s="1"/>
      <c r="P121" s="2"/>
      <c r="Q121" s="2"/>
      <c r="R121" s="2">
        <v>1777</v>
      </c>
      <c r="S121" s="2"/>
      <c r="T121" s="3"/>
      <c r="U121" s="3"/>
      <c r="V121" s="3"/>
      <c r="W121" s="3"/>
      <c r="X121" s="3"/>
      <c r="Y121" s="3"/>
      <c r="Z121" s="3"/>
      <c r="AA121" s="3"/>
      <c r="AB121" s="3"/>
      <c r="AC121" s="4"/>
    </row>
    <row r="122" spans="1:29" ht="60" x14ac:dyDescent="0.25">
      <c r="A122" s="166">
        <v>123</v>
      </c>
      <c r="B122" s="29"/>
      <c r="C122" s="122" t="s">
        <v>253</v>
      </c>
      <c r="D122" s="122" t="s">
        <v>89</v>
      </c>
      <c r="E122" s="32" t="s">
        <v>131</v>
      </c>
      <c r="F122" s="32" t="s">
        <v>132</v>
      </c>
      <c r="G122" s="32" t="s">
        <v>133</v>
      </c>
      <c r="H122" s="33"/>
      <c r="I122" s="100" t="s">
        <v>194</v>
      </c>
      <c r="J122" s="102">
        <f t="shared" ref="J122" si="29">SUM(O122:AC122)</f>
        <v>374</v>
      </c>
      <c r="K122" s="33"/>
      <c r="L122" s="94">
        <v>45658</v>
      </c>
      <c r="M122" s="94">
        <v>46022</v>
      </c>
      <c r="N122" s="35" t="s">
        <v>74</v>
      </c>
      <c r="O122" s="1"/>
      <c r="P122" s="2"/>
      <c r="Q122" s="2"/>
      <c r="R122" s="2">
        <v>374</v>
      </c>
      <c r="S122" s="2"/>
      <c r="T122" s="3"/>
      <c r="U122" s="3"/>
      <c r="V122" s="3"/>
      <c r="W122" s="3"/>
      <c r="X122" s="3"/>
      <c r="Y122" s="3"/>
      <c r="Z122" s="3"/>
      <c r="AA122" s="3"/>
      <c r="AB122" s="3"/>
      <c r="AC122" s="4"/>
    </row>
    <row r="123" spans="1:29" ht="60" x14ac:dyDescent="0.25">
      <c r="A123" s="166">
        <v>124</v>
      </c>
      <c r="B123" s="29"/>
      <c r="C123" s="122" t="s">
        <v>254</v>
      </c>
      <c r="D123" s="122" t="s">
        <v>89</v>
      </c>
      <c r="E123" s="32" t="s">
        <v>131</v>
      </c>
      <c r="F123" s="32" t="s">
        <v>132</v>
      </c>
      <c r="G123" s="32" t="s">
        <v>133</v>
      </c>
      <c r="H123" s="33"/>
      <c r="I123" s="100" t="s">
        <v>194</v>
      </c>
      <c r="J123" s="102">
        <f>SUM(O123:AC123)</f>
        <v>4677</v>
      </c>
      <c r="K123" s="34"/>
      <c r="L123" s="94">
        <v>45658</v>
      </c>
      <c r="M123" s="94">
        <v>46022</v>
      </c>
      <c r="N123" s="35" t="s">
        <v>74</v>
      </c>
      <c r="O123" s="1"/>
      <c r="P123" s="2"/>
      <c r="Q123" s="2"/>
      <c r="R123" s="2">
        <v>4677</v>
      </c>
      <c r="S123" s="2"/>
      <c r="T123" s="3"/>
      <c r="U123" s="3"/>
      <c r="V123" s="3"/>
      <c r="W123" s="3"/>
      <c r="X123" s="3"/>
      <c r="Y123" s="3"/>
      <c r="Z123" s="3"/>
      <c r="AA123" s="3"/>
      <c r="AB123" s="3"/>
      <c r="AC123" s="4"/>
    </row>
    <row r="124" spans="1:29" ht="60" x14ac:dyDescent="0.25">
      <c r="A124" s="166">
        <v>125</v>
      </c>
      <c r="B124" s="29"/>
      <c r="C124" s="122" t="s">
        <v>255</v>
      </c>
      <c r="D124" s="122" t="s">
        <v>89</v>
      </c>
      <c r="E124" s="32" t="s">
        <v>131</v>
      </c>
      <c r="F124" s="32" t="s">
        <v>132</v>
      </c>
      <c r="G124" s="32" t="s">
        <v>133</v>
      </c>
      <c r="H124" s="33"/>
      <c r="I124" s="100" t="s">
        <v>194</v>
      </c>
      <c r="J124" s="102">
        <f>SUM(O124:AC124)</f>
        <v>702</v>
      </c>
      <c r="K124" s="34"/>
      <c r="L124" s="94">
        <v>45658</v>
      </c>
      <c r="M124" s="94">
        <v>46022</v>
      </c>
      <c r="N124" s="35" t="s">
        <v>74</v>
      </c>
      <c r="O124" s="1"/>
      <c r="P124" s="2"/>
      <c r="Q124" s="2"/>
      <c r="R124" s="2">
        <v>702</v>
      </c>
      <c r="S124" s="2"/>
      <c r="T124" s="3"/>
      <c r="U124" s="3"/>
      <c r="V124" s="3"/>
      <c r="W124" s="3"/>
      <c r="X124" s="3"/>
      <c r="Y124" s="3"/>
      <c r="Z124" s="3"/>
      <c r="AA124" s="3"/>
      <c r="AB124" s="3"/>
      <c r="AC124" s="4"/>
    </row>
    <row r="125" spans="1:29" ht="60" x14ac:dyDescent="0.25">
      <c r="A125" s="166">
        <v>126</v>
      </c>
      <c r="B125" s="29"/>
      <c r="C125" s="122" t="s">
        <v>256</v>
      </c>
      <c r="D125" s="122" t="s">
        <v>89</v>
      </c>
      <c r="E125" s="32" t="s">
        <v>131</v>
      </c>
      <c r="F125" s="32" t="s">
        <v>132</v>
      </c>
      <c r="G125" s="32" t="s">
        <v>133</v>
      </c>
      <c r="H125" s="33"/>
      <c r="I125" s="100" t="s">
        <v>194</v>
      </c>
      <c r="J125" s="102">
        <f>SUM(O125:AC125)</f>
        <v>374</v>
      </c>
      <c r="K125" s="34"/>
      <c r="L125" s="94">
        <v>45658</v>
      </c>
      <c r="M125" s="94">
        <v>46022</v>
      </c>
      <c r="N125" s="35" t="s">
        <v>74</v>
      </c>
      <c r="O125" s="1"/>
      <c r="P125" s="2"/>
      <c r="Q125" s="2"/>
      <c r="R125" s="2">
        <v>374</v>
      </c>
      <c r="S125" s="2"/>
      <c r="T125" s="3"/>
      <c r="U125" s="3"/>
      <c r="V125" s="3"/>
      <c r="W125" s="3"/>
      <c r="X125" s="3"/>
      <c r="Y125" s="3"/>
      <c r="Z125" s="3"/>
      <c r="AA125" s="3"/>
      <c r="AB125" s="3"/>
      <c r="AC125" s="4"/>
    </row>
    <row r="126" spans="1:29" ht="60" x14ac:dyDescent="0.25">
      <c r="A126" s="166">
        <v>127</v>
      </c>
      <c r="B126" s="29"/>
      <c r="C126" s="122" t="s">
        <v>257</v>
      </c>
      <c r="D126" s="122" t="s">
        <v>89</v>
      </c>
      <c r="E126" s="32" t="s">
        <v>131</v>
      </c>
      <c r="F126" s="32" t="s">
        <v>132</v>
      </c>
      <c r="G126" s="32" t="s">
        <v>133</v>
      </c>
      <c r="H126" s="33"/>
      <c r="I126" s="100" t="s">
        <v>194</v>
      </c>
      <c r="J126" s="102">
        <f>SUM(O126:AC126)</f>
        <v>374</v>
      </c>
      <c r="K126" s="34"/>
      <c r="L126" s="94">
        <v>45658</v>
      </c>
      <c r="M126" s="94">
        <v>46022</v>
      </c>
      <c r="N126" s="35" t="s">
        <v>74</v>
      </c>
      <c r="O126" s="1"/>
      <c r="P126" s="2"/>
      <c r="Q126" s="2"/>
      <c r="R126" s="2">
        <v>374</v>
      </c>
      <c r="S126" s="2"/>
      <c r="T126" s="3"/>
      <c r="U126" s="3"/>
      <c r="V126" s="3"/>
      <c r="W126" s="3"/>
      <c r="X126" s="3"/>
      <c r="Y126" s="3"/>
      <c r="Z126" s="3"/>
      <c r="AA126" s="3"/>
      <c r="AB126" s="3"/>
      <c r="AC126" s="4"/>
    </row>
    <row r="127" spans="1:29" ht="60" x14ac:dyDescent="0.25">
      <c r="A127" s="166">
        <v>128</v>
      </c>
      <c r="B127" s="29"/>
      <c r="C127" s="122" t="s">
        <v>258</v>
      </c>
      <c r="D127" s="122" t="s">
        <v>89</v>
      </c>
      <c r="E127" s="32" t="s">
        <v>131</v>
      </c>
      <c r="F127" s="32" t="s">
        <v>132</v>
      </c>
      <c r="G127" s="32" t="s">
        <v>133</v>
      </c>
      <c r="H127" s="33"/>
      <c r="I127" s="100" t="s">
        <v>194</v>
      </c>
      <c r="J127" s="102">
        <f>SUM(O127:AC127)</f>
        <v>374</v>
      </c>
      <c r="K127" s="34"/>
      <c r="L127" s="94">
        <v>45658</v>
      </c>
      <c r="M127" s="94">
        <v>46022</v>
      </c>
      <c r="N127" s="35" t="s">
        <v>74</v>
      </c>
      <c r="O127" s="1"/>
      <c r="P127" s="2"/>
      <c r="Q127" s="2"/>
      <c r="R127" s="2">
        <v>374</v>
      </c>
      <c r="S127" s="2"/>
      <c r="T127" s="3"/>
      <c r="U127" s="3"/>
      <c r="V127" s="3"/>
      <c r="W127" s="3"/>
      <c r="X127" s="3"/>
      <c r="Y127" s="3"/>
      <c r="Z127" s="3"/>
      <c r="AA127" s="3"/>
      <c r="AB127" s="3"/>
      <c r="AC127" s="4"/>
    </row>
    <row r="128" spans="1:29" ht="60" x14ac:dyDescent="0.25">
      <c r="A128" s="166">
        <v>129</v>
      </c>
      <c r="B128" s="29"/>
      <c r="C128" s="122" t="s">
        <v>261</v>
      </c>
      <c r="D128" s="122" t="s">
        <v>89</v>
      </c>
      <c r="E128" s="32" t="s">
        <v>131</v>
      </c>
      <c r="F128" s="32" t="s">
        <v>132</v>
      </c>
      <c r="G128" s="32" t="s">
        <v>133</v>
      </c>
      <c r="H128" s="33"/>
      <c r="I128" s="100" t="s">
        <v>194</v>
      </c>
      <c r="J128" s="102">
        <f t="shared" ref="J128" si="30">SUM(O128:AC128)</f>
        <v>374</v>
      </c>
      <c r="K128" s="34"/>
      <c r="L128" s="94">
        <v>45658</v>
      </c>
      <c r="M128" s="94">
        <v>46022</v>
      </c>
      <c r="N128" s="35" t="s">
        <v>74</v>
      </c>
      <c r="O128" s="1"/>
      <c r="P128" s="2"/>
      <c r="Q128" s="2"/>
      <c r="R128" s="2">
        <v>374</v>
      </c>
      <c r="S128" s="2"/>
      <c r="T128" s="3"/>
      <c r="U128" s="3"/>
      <c r="V128" s="3"/>
      <c r="W128" s="3"/>
      <c r="X128" s="3"/>
      <c r="Y128" s="3"/>
      <c r="Z128" s="3"/>
      <c r="AA128" s="3"/>
      <c r="AB128" s="3"/>
      <c r="AC128" s="4"/>
    </row>
    <row r="129" spans="1:29" ht="60" x14ac:dyDescent="0.25">
      <c r="A129" s="166">
        <v>140</v>
      </c>
      <c r="B129" s="29"/>
      <c r="C129" s="58" t="s">
        <v>98</v>
      </c>
      <c r="D129" s="58" t="s">
        <v>185</v>
      </c>
      <c r="E129" s="32" t="s">
        <v>134</v>
      </c>
      <c r="F129" s="32" t="s">
        <v>132</v>
      </c>
      <c r="G129" s="32" t="s">
        <v>133</v>
      </c>
      <c r="H129" s="33"/>
      <c r="I129" s="100" t="s">
        <v>194</v>
      </c>
      <c r="J129" s="102">
        <f t="shared" ref="J129:J130" si="31">SUM(O129:AC129)</f>
        <v>1345</v>
      </c>
      <c r="K129" s="33"/>
      <c r="L129" s="94">
        <v>46023</v>
      </c>
      <c r="M129" s="94">
        <v>46387</v>
      </c>
      <c r="N129" s="35" t="s">
        <v>74</v>
      </c>
      <c r="O129" s="1"/>
      <c r="P129" s="2"/>
      <c r="Q129" s="2"/>
      <c r="R129" s="2"/>
      <c r="S129" s="2">
        <v>1345</v>
      </c>
      <c r="T129" s="3"/>
      <c r="U129" s="3"/>
      <c r="V129" s="3"/>
      <c r="W129" s="3"/>
      <c r="X129" s="3"/>
      <c r="Y129" s="3"/>
      <c r="Z129" s="3"/>
      <c r="AA129" s="3"/>
      <c r="AB129" s="3"/>
      <c r="AC129" s="4"/>
    </row>
    <row r="130" spans="1:29" ht="60" x14ac:dyDescent="0.25">
      <c r="A130" s="166">
        <v>141</v>
      </c>
      <c r="B130" s="29"/>
      <c r="C130" s="58" t="s">
        <v>99</v>
      </c>
      <c r="D130" s="58" t="s">
        <v>185</v>
      </c>
      <c r="E130" s="32" t="s">
        <v>134</v>
      </c>
      <c r="F130" s="32" t="s">
        <v>132</v>
      </c>
      <c r="G130" s="32" t="s">
        <v>133</v>
      </c>
      <c r="H130" s="33"/>
      <c r="I130" s="100" t="s">
        <v>194</v>
      </c>
      <c r="J130" s="102">
        <f t="shared" si="31"/>
        <v>1345</v>
      </c>
      <c r="K130" s="33"/>
      <c r="L130" s="94">
        <v>46023</v>
      </c>
      <c r="M130" s="94">
        <v>46387</v>
      </c>
      <c r="N130" s="35" t="s">
        <v>74</v>
      </c>
      <c r="O130" s="1"/>
      <c r="P130" s="2"/>
      <c r="Q130" s="2"/>
      <c r="R130" s="2"/>
      <c r="S130" s="2">
        <v>1345</v>
      </c>
      <c r="T130" s="3"/>
      <c r="U130" s="3"/>
      <c r="V130" s="3"/>
      <c r="W130" s="3"/>
      <c r="X130" s="3"/>
      <c r="Y130" s="3"/>
      <c r="Z130" s="3"/>
      <c r="AA130" s="3"/>
      <c r="AB130" s="3"/>
      <c r="AC130" s="4"/>
    </row>
    <row r="131" spans="1:29" ht="60" x14ac:dyDescent="0.25">
      <c r="A131" s="166">
        <v>142</v>
      </c>
      <c r="B131" s="29"/>
      <c r="C131" s="58" t="s">
        <v>229</v>
      </c>
      <c r="D131" s="58" t="s">
        <v>89</v>
      </c>
      <c r="E131" s="32" t="s">
        <v>131</v>
      </c>
      <c r="F131" s="32" t="s">
        <v>132</v>
      </c>
      <c r="G131" s="32" t="s">
        <v>133</v>
      </c>
      <c r="H131" s="33"/>
      <c r="I131" s="100" t="s">
        <v>194</v>
      </c>
      <c r="J131" s="102">
        <f>SUM(O131:AC131)</f>
        <v>702</v>
      </c>
      <c r="K131" s="33"/>
      <c r="L131" s="94">
        <v>46023</v>
      </c>
      <c r="M131" s="94">
        <v>46387</v>
      </c>
      <c r="N131" s="35" t="s">
        <v>74</v>
      </c>
      <c r="O131" s="1"/>
      <c r="P131" s="2"/>
      <c r="Q131" s="2"/>
      <c r="R131" s="2"/>
      <c r="S131" s="2">
        <v>702</v>
      </c>
      <c r="T131" s="3"/>
      <c r="U131" s="3"/>
      <c r="V131" s="3"/>
      <c r="W131" s="3"/>
      <c r="X131" s="3"/>
      <c r="Y131" s="3"/>
      <c r="Z131" s="3"/>
      <c r="AA131" s="3"/>
      <c r="AB131" s="3"/>
      <c r="AC131" s="4"/>
    </row>
    <row r="132" spans="1:29" ht="60" x14ac:dyDescent="0.25">
      <c r="A132" s="166">
        <v>143</v>
      </c>
      <c r="B132" s="29"/>
      <c r="C132" s="122" t="s">
        <v>259</v>
      </c>
      <c r="D132" s="122" t="s">
        <v>89</v>
      </c>
      <c r="E132" s="32" t="s">
        <v>131</v>
      </c>
      <c r="F132" s="32" t="s">
        <v>132</v>
      </c>
      <c r="G132" s="32" t="s">
        <v>133</v>
      </c>
      <c r="H132" s="33"/>
      <c r="I132" s="100" t="s">
        <v>194</v>
      </c>
      <c r="J132" s="102">
        <f t="shared" ref="J132:J136" si="32">SUM(O132:AC132)</f>
        <v>374</v>
      </c>
      <c r="K132" s="34"/>
      <c r="L132" s="94">
        <v>46023</v>
      </c>
      <c r="M132" s="94">
        <v>46387</v>
      </c>
      <c r="N132" s="35" t="s">
        <v>74</v>
      </c>
      <c r="O132" s="1"/>
      <c r="P132" s="2"/>
      <c r="Q132" s="2"/>
      <c r="R132" s="2"/>
      <c r="S132" s="2">
        <v>374</v>
      </c>
      <c r="T132" s="3"/>
      <c r="U132" s="3"/>
      <c r="V132" s="3"/>
      <c r="W132" s="3"/>
      <c r="X132" s="3"/>
      <c r="Y132" s="3"/>
      <c r="Z132" s="3"/>
      <c r="AA132" s="3"/>
      <c r="AB132" s="3"/>
      <c r="AC132" s="4"/>
    </row>
    <row r="133" spans="1:29" ht="60" x14ac:dyDescent="0.25">
      <c r="A133" s="166">
        <v>144</v>
      </c>
      <c r="B133" s="29"/>
      <c r="C133" s="122" t="s">
        <v>260</v>
      </c>
      <c r="D133" s="122" t="s">
        <v>89</v>
      </c>
      <c r="E133" s="32" t="s">
        <v>131</v>
      </c>
      <c r="F133" s="32" t="s">
        <v>132</v>
      </c>
      <c r="G133" s="32" t="s">
        <v>133</v>
      </c>
      <c r="H133" s="33"/>
      <c r="I133" s="100" t="s">
        <v>194</v>
      </c>
      <c r="J133" s="102">
        <f t="shared" si="32"/>
        <v>374</v>
      </c>
      <c r="K133" s="34"/>
      <c r="L133" s="94">
        <v>46023</v>
      </c>
      <c r="M133" s="94">
        <v>46387</v>
      </c>
      <c r="N133" s="35" t="s">
        <v>74</v>
      </c>
      <c r="O133" s="1"/>
      <c r="P133" s="2"/>
      <c r="Q133" s="2"/>
      <c r="R133" s="2"/>
      <c r="S133" s="2">
        <v>374</v>
      </c>
      <c r="T133" s="3"/>
      <c r="U133" s="3"/>
      <c r="V133" s="3"/>
      <c r="W133" s="3"/>
      <c r="X133" s="3"/>
      <c r="Y133" s="3"/>
      <c r="Z133" s="3"/>
      <c r="AA133" s="3"/>
      <c r="AB133" s="3"/>
      <c r="AC133" s="4"/>
    </row>
    <row r="134" spans="1:29" ht="60" x14ac:dyDescent="0.25">
      <c r="A134" s="166">
        <v>145</v>
      </c>
      <c r="B134" s="29"/>
      <c r="C134" s="122" t="s">
        <v>234</v>
      </c>
      <c r="D134" s="122" t="s">
        <v>89</v>
      </c>
      <c r="E134" s="32" t="s">
        <v>131</v>
      </c>
      <c r="F134" s="32" t="s">
        <v>132</v>
      </c>
      <c r="G134" s="32" t="s">
        <v>133</v>
      </c>
      <c r="H134" s="33"/>
      <c r="I134" s="100" t="s">
        <v>194</v>
      </c>
      <c r="J134" s="102">
        <f t="shared" si="32"/>
        <v>374</v>
      </c>
      <c r="K134" s="34"/>
      <c r="L134" s="94">
        <v>46023</v>
      </c>
      <c r="M134" s="94">
        <v>46387</v>
      </c>
      <c r="N134" s="35" t="s">
        <v>74</v>
      </c>
      <c r="O134" s="1"/>
      <c r="P134" s="2"/>
      <c r="Q134" s="2"/>
      <c r="R134" s="2"/>
      <c r="S134" s="2">
        <v>374</v>
      </c>
      <c r="T134" s="3"/>
      <c r="U134" s="3"/>
      <c r="V134" s="3"/>
      <c r="W134" s="3"/>
      <c r="X134" s="3"/>
      <c r="Y134" s="3"/>
      <c r="Z134" s="3"/>
      <c r="AA134" s="3"/>
      <c r="AB134" s="3"/>
      <c r="AC134" s="4"/>
    </row>
    <row r="135" spans="1:29" ht="60" x14ac:dyDescent="0.25">
      <c r="A135" s="166">
        <v>146</v>
      </c>
      <c r="B135" s="29"/>
      <c r="C135" s="122" t="s">
        <v>235</v>
      </c>
      <c r="D135" s="122" t="s">
        <v>89</v>
      </c>
      <c r="E135" s="32" t="s">
        <v>131</v>
      </c>
      <c r="F135" s="32" t="s">
        <v>132</v>
      </c>
      <c r="G135" s="32" t="s">
        <v>133</v>
      </c>
      <c r="H135" s="33"/>
      <c r="I135" s="100" t="s">
        <v>194</v>
      </c>
      <c r="J135" s="102">
        <f t="shared" si="32"/>
        <v>374</v>
      </c>
      <c r="K135" s="34"/>
      <c r="L135" s="94">
        <v>46023</v>
      </c>
      <c r="M135" s="94">
        <v>46387</v>
      </c>
      <c r="N135" s="35" t="s">
        <v>74</v>
      </c>
      <c r="O135" s="1"/>
      <c r="P135" s="2"/>
      <c r="Q135" s="2"/>
      <c r="R135" s="2"/>
      <c r="S135" s="2">
        <v>374</v>
      </c>
      <c r="T135" s="3"/>
      <c r="U135" s="3"/>
      <c r="V135" s="3"/>
      <c r="W135" s="3"/>
      <c r="X135" s="3"/>
      <c r="Y135" s="3"/>
      <c r="Z135" s="3"/>
      <c r="AA135" s="3"/>
      <c r="AB135" s="3"/>
      <c r="AC135" s="4"/>
    </row>
    <row r="136" spans="1:29" ht="60" x14ac:dyDescent="0.25">
      <c r="A136" s="166">
        <v>147</v>
      </c>
      <c r="B136" s="29"/>
      <c r="C136" s="122" t="s">
        <v>236</v>
      </c>
      <c r="D136" s="122" t="s">
        <v>89</v>
      </c>
      <c r="E136" s="32" t="s">
        <v>131</v>
      </c>
      <c r="F136" s="32" t="s">
        <v>132</v>
      </c>
      <c r="G136" s="32" t="s">
        <v>133</v>
      </c>
      <c r="H136" s="33"/>
      <c r="I136" s="100" t="s">
        <v>194</v>
      </c>
      <c r="J136" s="102">
        <f t="shared" si="32"/>
        <v>374</v>
      </c>
      <c r="K136" s="34"/>
      <c r="L136" s="94">
        <v>46023</v>
      </c>
      <c r="M136" s="94">
        <v>46387</v>
      </c>
      <c r="N136" s="35" t="s">
        <v>74</v>
      </c>
      <c r="O136" s="1"/>
      <c r="P136" s="2"/>
      <c r="Q136" s="2"/>
      <c r="R136" s="2"/>
      <c r="S136" s="2">
        <v>374</v>
      </c>
      <c r="T136" s="3"/>
      <c r="U136" s="3"/>
      <c r="V136" s="3"/>
      <c r="W136" s="3"/>
      <c r="X136" s="3"/>
      <c r="Y136" s="3"/>
      <c r="Z136" s="3"/>
      <c r="AA136" s="3"/>
      <c r="AB136" s="3"/>
      <c r="AC136" s="4"/>
    </row>
    <row r="137" spans="1:29" ht="60" x14ac:dyDescent="0.25">
      <c r="A137" s="28">
        <v>169</v>
      </c>
      <c r="B137" s="29"/>
      <c r="C137" s="58" t="s">
        <v>115</v>
      </c>
      <c r="D137" s="58" t="s">
        <v>185</v>
      </c>
      <c r="E137" s="32" t="s">
        <v>134</v>
      </c>
      <c r="F137" s="32" t="s">
        <v>132</v>
      </c>
      <c r="G137" s="32" t="s">
        <v>133</v>
      </c>
      <c r="H137" s="33"/>
      <c r="I137" s="100" t="s">
        <v>194</v>
      </c>
      <c r="J137" s="102">
        <f>SUM(O137:AC137)</f>
        <v>795</v>
      </c>
      <c r="K137" s="33"/>
      <c r="L137" s="94">
        <v>46388</v>
      </c>
      <c r="M137" s="94">
        <v>46752</v>
      </c>
      <c r="N137" s="35" t="s">
        <v>50</v>
      </c>
      <c r="O137" s="1"/>
      <c r="P137" s="2"/>
      <c r="Q137" s="2"/>
      <c r="R137" s="2"/>
      <c r="S137" s="2"/>
      <c r="T137" s="3">
        <v>795</v>
      </c>
      <c r="U137" s="3"/>
      <c r="V137" s="3"/>
      <c r="W137" s="3"/>
      <c r="X137" s="3"/>
      <c r="Y137" s="3"/>
      <c r="Z137" s="3"/>
      <c r="AA137" s="3"/>
      <c r="AB137" s="3"/>
      <c r="AC137" s="4"/>
    </row>
    <row r="138" spans="1:29" ht="60" x14ac:dyDescent="0.25">
      <c r="A138" s="166">
        <v>170</v>
      </c>
      <c r="B138" s="29"/>
      <c r="C138" s="58" t="s">
        <v>67</v>
      </c>
      <c r="D138" s="58" t="s">
        <v>160</v>
      </c>
      <c r="E138" s="32" t="s">
        <v>134</v>
      </c>
      <c r="F138" s="32" t="s">
        <v>132</v>
      </c>
      <c r="G138" s="32" t="s">
        <v>133</v>
      </c>
      <c r="H138" s="33"/>
      <c r="I138" s="100" t="s">
        <v>194</v>
      </c>
      <c r="J138" s="102">
        <f t="shared" ref="J138" si="33">SUM(O138:AC138)</f>
        <v>1510</v>
      </c>
      <c r="K138" s="34"/>
      <c r="L138" s="94">
        <v>46388</v>
      </c>
      <c r="M138" s="94">
        <v>50040</v>
      </c>
      <c r="N138" s="35" t="s">
        <v>50</v>
      </c>
      <c r="O138" s="1"/>
      <c r="P138" s="2"/>
      <c r="Q138" s="2"/>
      <c r="R138" s="2"/>
      <c r="S138" s="2"/>
      <c r="T138" s="3">
        <v>151</v>
      </c>
      <c r="U138" s="3">
        <v>151</v>
      </c>
      <c r="V138" s="3">
        <v>151</v>
      </c>
      <c r="W138" s="3">
        <v>151</v>
      </c>
      <c r="X138" s="3">
        <v>151</v>
      </c>
      <c r="Y138" s="3">
        <v>151</v>
      </c>
      <c r="Z138" s="3">
        <v>151</v>
      </c>
      <c r="AA138" s="3">
        <v>151</v>
      </c>
      <c r="AB138" s="3">
        <v>151</v>
      </c>
      <c r="AC138" s="4">
        <v>151</v>
      </c>
    </row>
    <row r="139" spans="1:29" ht="60" x14ac:dyDescent="0.25">
      <c r="A139" s="166">
        <v>171</v>
      </c>
      <c r="B139" s="29"/>
      <c r="C139" s="58" t="s">
        <v>67</v>
      </c>
      <c r="D139" s="58" t="s">
        <v>162</v>
      </c>
      <c r="E139" s="32" t="s">
        <v>134</v>
      </c>
      <c r="F139" s="32" t="s">
        <v>132</v>
      </c>
      <c r="G139" s="32" t="s">
        <v>133</v>
      </c>
      <c r="H139" s="33"/>
      <c r="I139" s="100" t="s">
        <v>194</v>
      </c>
      <c r="J139" s="102">
        <f t="shared" ref="J139:J141" si="34">SUM(O139:AC139)</f>
        <v>1505</v>
      </c>
      <c r="K139" s="34"/>
      <c r="L139" s="94">
        <v>46388</v>
      </c>
      <c r="M139" s="94">
        <v>50040</v>
      </c>
      <c r="N139" s="35" t="s">
        <v>50</v>
      </c>
      <c r="O139" s="1"/>
      <c r="P139" s="2"/>
      <c r="Q139" s="2"/>
      <c r="R139" s="2"/>
      <c r="S139" s="2"/>
      <c r="T139" s="3">
        <v>151</v>
      </c>
      <c r="U139" s="3">
        <v>150</v>
      </c>
      <c r="V139" s="3">
        <v>151</v>
      </c>
      <c r="W139" s="3">
        <v>150</v>
      </c>
      <c r="X139" s="3">
        <v>151</v>
      </c>
      <c r="Y139" s="3">
        <v>150</v>
      </c>
      <c r="Z139" s="3">
        <v>151</v>
      </c>
      <c r="AA139" s="3">
        <v>150</v>
      </c>
      <c r="AB139" s="3">
        <v>151</v>
      </c>
      <c r="AC139" s="4">
        <v>150</v>
      </c>
    </row>
    <row r="140" spans="1:29" ht="60" x14ac:dyDescent="0.25">
      <c r="A140" s="166">
        <v>172</v>
      </c>
      <c r="B140" s="29"/>
      <c r="C140" s="58" t="s">
        <v>68</v>
      </c>
      <c r="D140" s="58" t="s">
        <v>160</v>
      </c>
      <c r="E140" s="32" t="s">
        <v>134</v>
      </c>
      <c r="F140" s="32" t="s">
        <v>132</v>
      </c>
      <c r="G140" s="32" t="s">
        <v>133</v>
      </c>
      <c r="H140" s="33"/>
      <c r="I140" s="100" t="s">
        <v>194</v>
      </c>
      <c r="J140" s="102">
        <f>SUM(O140:AC140)</f>
        <v>3370</v>
      </c>
      <c r="K140" s="34"/>
      <c r="L140" s="94">
        <v>46388</v>
      </c>
      <c r="M140" s="94">
        <v>50040</v>
      </c>
      <c r="N140" s="35" t="s">
        <v>50</v>
      </c>
      <c r="O140" s="1"/>
      <c r="P140" s="2"/>
      <c r="Q140" s="2"/>
      <c r="R140" s="2"/>
      <c r="S140" s="2"/>
      <c r="T140" s="3">
        <v>337</v>
      </c>
      <c r="U140" s="3">
        <v>337</v>
      </c>
      <c r="V140" s="3">
        <v>337</v>
      </c>
      <c r="W140" s="3">
        <v>337</v>
      </c>
      <c r="X140" s="3">
        <v>337</v>
      </c>
      <c r="Y140" s="3">
        <v>337</v>
      </c>
      <c r="Z140" s="3">
        <v>337</v>
      </c>
      <c r="AA140" s="3">
        <v>337</v>
      </c>
      <c r="AB140" s="3">
        <v>337</v>
      </c>
      <c r="AC140" s="4">
        <v>337</v>
      </c>
    </row>
    <row r="141" spans="1:29" ht="60" x14ac:dyDescent="0.25">
      <c r="A141" s="166">
        <v>173</v>
      </c>
      <c r="B141" s="29"/>
      <c r="C141" s="58" t="s">
        <v>68</v>
      </c>
      <c r="D141" s="58" t="s">
        <v>162</v>
      </c>
      <c r="E141" s="32" t="s">
        <v>134</v>
      </c>
      <c r="F141" s="32" t="s">
        <v>132</v>
      </c>
      <c r="G141" s="32" t="s">
        <v>133</v>
      </c>
      <c r="H141" s="33"/>
      <c r="I141" s="100" t="s">
        <v>194</v>
      </c>
      <c r="J141" s="102">
        <f t="shared" si="34"/>
        <v>3370</v>
      </c>
      <c r="K141" s="34"/>
      <c r="L141" s="94">
        <v>46388</v>
      </c>
      <c r="M141" s="94">
        <v>50040</v>
      </c>
      <c r="N141" s="35" t="s">
        <v>50</v>
      </c>
      <c r="O141" s="1"/>
      <c r="P141" s="2"/>
      <c r="Q141" s="2"/>
      <c r="R141" s="2"/>
      <c r="S141" s="2"/>
      <c r="T141" s="3">
        <v>337</v>
      </c>
      <c r="U141" s="3">
        <v>337</v>
      </c>
      <c r="V141" s="3">
        <v>337</v>
      </c>
      <c r="W141" s="3">
        <v>337</v>
      </c>
      <c r="X141" s="3">
        <v>337</v>
      </c>
      <c r="Y141" s="3">
        <v>337</v>
      </c>
      <c r="Z141" s="3">
        <v>337</v>
      </c>
      <c r="AA141" s="3">
        <v>337</v>
      </c>
      <c r="AB141" s="3">
        <v>337</v>
      </c>
      <c r="AC141" s="4">
        <v>337</v>
      </c>
    </row>
    <row r="142" spans="1:29" ht="60" x14ac:dyDescent="0.25">
      <c r="A142" s="166">
        <v>174</v>
      </c>
      <c r="B142" s="29"/>
      <c r="C142" s="58" t="s">
        <v>69</v>
      </c>
      <c r="D142" s="58" t="s">
        <v>160</v>
      </c>
      <c r="E142" s="32" t="s">
        <v>134</v>
      </c>
      <c r="F142" s="32" t="s">
        <v>132</v>
      </c>
      <c r="G142" s="32" t="s">
        <v>133</v>
      </c>
      <c r="H142" s="33"/>
      <c r="I142" s="100" t="s">
        <v>194</v>
      </c>
      <c r="J142" s="102">
        <f>SUM(O142:AC142)</f>
        <v>2980</v>
      </c>
      <c r="K142" s="34"/>
      <c r="L142" s="94">
        <v>46388</v>
      </c>
      <c r="M142" s="94">
        <v>50040</v>
      </c>
      <c r="N142" s="35" t="s">
        <v>50</v>
      </c>
      <c r="O142" s="1"/>
      <c r="P142" s="2"/>
      <c r="Q142" s="2"/>
      <c r="R142" s="2"/>
      <c r="S142" s="2"/>
      <c r="T142" s="3">
        <v>298</v>
      </c>
      <c r="U142" s="3">
        <v>298</v>
      </c>
      <c r="V142" s="3">
        <v>298</v>
      </c>
      <c r="W142" s="3">
        <v>298</v>
      </c>
      <c r="X142" s="3">
        <v>298</v>
      </c>
      <c r="Y142" s="3">
        <v>298</v>
      </c>
      <c r="Z142" s="3">
        <v>298</v>
      </c>
      <c r="AA142" s="3">
        <v>298</v>
      </c>
      <c r="AB142" s="3">
        <v>298</v>
      </c>
      <c r="AC142" s="4">
        <v>298</v>
      </c>
    </row>
    <row r="143" spans="1:29" ht="60" x14ac:dyDescent="0.25">
      <c r="A143" s="166">
        <v>175</v>
      </c>
      <c r="B143" s="29"/>
      <c r="C143" s="58" t="s">
        <v>69</v>
      </c>
      <c r="D143" s="58" t="s">
        <v>162</v>
      </c>
      <c r="E143" s="32" t="s">
        <v>134</v>
      </c>
      <c r="F143" s="32" t="s">
        <v>132</v>
      </c>
      <c r="G143" s="32" t="s">
        <v>133</v>
      </c>
      <c r="H143" s="33"/>
      <c r="I143" s="100" t="s">
        <v>194</v>
      </c>
      <c r="J143" s="102">
        <f t="shared" ref="J143" si="35">SUM(O143:AC143)</f>
        <v>2970</v>
      </c>
      <c r="K143" s="34"/>
      <c r="L143" s="94">
        <v>46388</v>
      </c>
      <c r="M143" s="94">
        <v>50040</v>
      </c>
      <c r="N143" s="35" t="s">
        <v>50</v>
      </c>
      <c r="O143" s="1"/>
      <c r="P143" s="2"/>
      <c r="Q143" s="2"/>
      <c r="R143" s="2"/>
      <c r="S143" s="2"/>
      <c r="T143" s="3">
        <v>297</v>
      </c>
      <c r="U143" s="3">
        <v>297</v>
      </c>
      <c r="V143" s="3">
        <v>297</v>
      </c>
      <c r="W143" s="3">
        <v>297</v>
      </c>
      <c r="X143" s="3">
        <v>297</v>
      </c>
      <c r="Y143" s="3">
        <v>297</v>
      </c>
      <c r="Z143" s="3">
        <v>297</v>
      </c>
      <c r="AA143" s="3">
        <v>297</v>
      </c>
      <c r="AB143" s="3">
        <v>297</v>
      </c>
      <c r="AC143" s="4">
        <v>297</v>
      </c>
    </row>
    <row r="144" spans="1:29" ht="60" x14ac:dyDescent="0.25">
      <c r="A144" s="166">
        <v>176</v>
      </c>
      <c r="B144" s="29"/>
      <c r="C144" s="58" t="s">
        <v>66</v>
      </c>
      <c r="D144" s="58" t="s">
        <v>160</v>
      </c>
      <c r="E144" s="32" t="s">
        <v>134</v>
      </c>
      <c r="F144" s="32" t="s">
        <v>132</v>
      </c>
      <c r="G144" s="32" t="s">
        <v>133</v>
      </c>
      <c r="H144" s="33"/>
      <c r="I144" s="100" t="s">
        <v>194</v>
      </c>
      <c r="J144" s="102">
        <f>SUM(O144:AC144)</f>
        <v>8510</v>
      </c>
      <c r="K144" s="34"/>
      <c r="L144" s="94">
        <v>46388</v>
      </c>
      <c r="M144" s="94">
        <v>50040</v>
      </c>
      <c r="N144" s="35" t="s">
        <v>50</v>
      </c>
      <c r="O144" s="1"/>
      <c r="P144" s="2"/>
      <c r="Q144" s="2"/>
      <c r="R144" s="2"/>
      <c r="S144" s="2"/>
      <c r="T144" s="3">
        <v>851</v>
      </c>
      <c r="U144" s="3">
        <v>851</v>
      </c>
      <c r="V144" s="3">
        <v>851</v>
      </c>
      <c r="W144" s="3">
        <v>851</v>
      </c>
      <c r="X144" s="3">
        <v>851</v>
      </c>
      <c r="Y144" s="3">
        <v>851</v>
      </c>
      <c r="Z144" s="3">
        <v>851</v>
      </c>
      <c r="AA144" s="3">
        <v>851</v>
      </c>
      <c r="AB144" s="3">
        <v>851</v>
      </c>
      <c r="AC144" s="4">
        <v>851</v>
      </c>
    </row>
    <row r="145" spans="1:29" ht="60" x14ac:dyDescent="0.25">
      <c r="A145" s="166">
        <v>177</v>
      </c>
      <c r="B145" s="29"/>
      <c r="C145" s="58" t="s">
        <v>66</v>
      </c>
      <c r="D145" s="58" t="s">
        <v>162</v>
      </c>
      <c r="E145" s="32" t="s">
        <v>134</v>
      </c>
      <c r="F145" s="32" t="s">
        <v>132</v>
      </c>
      <c r="G145" s="32" t="s">
        <v>133</v>
      </c>
      <c r="H145" s="33"/>
      <c r="I145" s="100" t="s">
        <v>194</v>
      </c>
      <c r="J145" s="102">
        <f t="shared" ref="J145" si="36">SUM(O145:AC145)</f>
        <v>8500</v>
      </c>
      <c r="K145" s="34"/>
      <c r="L145" s="94">
        <v>46388</v>
      </c>
      <c r="M145" s="94">
        <v>50040</v>
      </c>
      <c r="N145" s="35" t="s">
        <v>50</v>
      </c>
      <c r="O145" s="1"/>
      <c r="P145" s="2"/>
      <c r="Q145" s="2"/>
      <c r="R145" s="2"/>
      <c r="S145" s="2"/>
      <c r="T145" s="3">
        <v>850</v>
      </c>
      <c r="U145" s="3">
        <v>850</v>
      </c>
      <c r="V145" s="3">
        <v>850</v>
      </c>
      <c r="W145" s="3">
        <v>850</v>
      </c>
      <c r="X145" s="3">
        <v>850</v>
      </c>
      <c r="Y145" s="3">
        <v>850</v>
      </c>
      <c r="Z145" s="3">
        <v>850</v>
      </c>
      <c r="AA145" s="3">
        <v>850</v>
      </c>
      <c r="AB145" s="3">
        <v>850</v>
      </c>
      <c r="AC145" s="4">
        <v>850</v>
      </c>
    </row>
    <row r="146" spans="1:29" ht="60" x14ac:dyDescent="0.25">
      <c r="A146" s="166">
        <v>178</v>
      </c>
      <c r="B146" s="29"/>
      <c r="C146" s="58" t="s">
        <v>70</v>
      </c>
      <c r="D146" s="58" t="s">
        <v>160</v>
      </c>
      <c r="E146" s="32" t="s">
        <v>134</v>
      </c>
      <c r="F146" s="32" t="s">
        <v>132</v>
      </c>
      <c r="G146" s="32" t="s">
        <v>133</v>
      </c>
      <c r="H146" s="33"/>
      <c r="I146" s="100" t="s">
        <v>194</v>
      </c>
      <c r="J146" s="102">
        <f>SUM(O146:AC146)</f>
        <v>1700</v>
      </c>
      <c r="K146" s="34"/>
      <c r="L146" s="94">
        <v>46388</v>
      </c>
      <c r="M146" s="94">
        <v>50040</v>
      </c>
      <c r="N146" s="35" t="s">
        <v>50</v>
      </c>
      <c r="O146" s="1"/>
      <c r="P146" s="2"/>
      <c r="Q146" s="2"/>
      <c r="R146" s="2"/>
      <c r="S146" s="2"/>
      <c r="T146" s="3">
        <v>170</v>
      </c>
      <c r="U146" s="3">
        <v>170</v>
      </c>
      <c r="V146" s="3">
        <v>170</v>
      </c>
      <c r="W146" s="3">
        <v>170</v>
      </c>
      <c r="X146" s="3">
        <v>170</v>
      </c>
      <c r="Y146" s="3">
        <v>170</v>
      </c>
      <c r="Z146" s="3">
        <v>170</v>
      </c>
      <c r="AA146" s="3">
        <v>170</v>
      </c>
      <c r="AB146" s="3">
        <v>170</v>
      </c>
      <c r="AC146" s="4">
        <v>170</v>
      </c>
    </row>
    <row r="147" spans="1:29" ht="60" x14ac:dyDescent="0.25">
      <c r="A147" s="166">
        <v>179</v>
      </c>
      <c r="B147" s="29"/>
      <c r="C147" s="58" t="s">
        <v>70</v>
      </c>
      <c r="D147" s="58" t="s">
        <v>162</v>
      </c>
      <c r="E147" s="32" t="s">
        <v>134</v>
      </c>
      <c r="F147" s="32" t="s">
        <v>132</v>
      </c>
      <c r="G147" s="32" t="s">
        <v>133</v>
      </c>
      <c r="H147" s="33"/>
      <c r="I147" s="100" t="s">
        <v>194</v>
      </c>
      <c r="J147" s="102">
        <f t="shared" ref="J147" si="37">SUM(O147:AC147)</f>
        <v>1690</v>
      </c>
      <c r="K147" s="34"/>
      <c r="L147" s="94">
        <v>46388</v>
      </c>
      <c r="M147" s="94">
        <v>50040</v>
      </c>
      <c r="N147" s="35" t="s">
        <v>50</v>
      </c>
      <c r="O147" s="1"/>
      <c r="P147" s="2"/>
      <c r="Q147" s="2"/>
      <c r="R147" s="2"/>
      <c r="S147" s="2"/>
      <c r="T147" s="3">
        <v>169</v>
      </c>
      <c r="U147" s="3">
        <v>169</v>
      </c>
      <c r="V147" s="3">
        <v>169</v>
      </c>
      <c r="W147" s="3">
        <v>169</v>
      </c>
      <c r="X147" s="3">
        <v>169</v>
      </c>
      <c r="Y147" s="3">
        <v>169</v>
      </c>
      <c r="Z147" s="3">
        <v>169</v>
      </c>
      <c r="AA147" s="3">
        <v>169</v>
      </c>
      <c r="AB147" s="3">
        <v>169</v>
      </c>
      <c r="AC147" s="4">
        <v>169</v>
      </c>
    </row>
    <row r="148" spans="1:29" ht="60" x14ac:dyDescent="0.25">
      <c r="A148" s="28">
        <v>196</v>
      </c>
      <c r="B148" s="29"/>
      <c r="C148" s="58" t="s">
        <v>237</v>
      </c>
      <c r="D148" s="58" t="s">
        <v>89</v>
      </c>
      <c r="E148" s="32" t="s">
        <v>131</v>
      </c>
      <c r="F148" s="32" t="s">
        <v>132</v>
      </c>
      <c r="G148" s="32" t="s">
        <v>133</v>
      </c>
      <c r="H148" s="33"/>
      <c r="I148" s="100" t="s">
        <v>194</v>
      </c>
      <c r="J148" s="102">
        <f>SUM(O148:AC148)</f>
        <v>2105</v>
      </c>
      <c r="K148" s="33"/>
      <c r="L148" s="94">
        <v>47484</v>
      </c>
      <c r="M148" s="94">
        <v>47848</v>
      </c>
      <c r="N148" s="35" t="s">
        <v>50</v>
      </c>
      <c r="O148" s="20"/>
      <c r="P148" s="2"/>
      <c r="Q148" s="2"/>
      <c r="R148" s="2"/>
      <c r="S148" s="2"/>
      <c r="T148" s="3"/>
      <c r="U148" s="3"/>
      <c r="V148" s="3"/>
      <c r="W148" s="3">
        <v>2105</v>
      </c>
      <c r="X148" s="3"/>
      <c r="Y148" s="3"/>
      <c r="Z148" s="3"/>
      <c r="AA148" s="3"/>
      <c r="AB148" s="3"/>
      <c r="AC148" s="4"/>
    </row>
    <row r="149" spans="1:29" ht="60" x14ac:dyDescent="0.25">
      <c r="A149" s="28">
        <v>197</v>
      </c>
      <c r="B149" s="29"/>
      <c r="C149" s="122" t="s">
        <v>262</v>
      </c>
      <c r="D149" s="122" t="s">
        <v>89</v>
      </c>
      <c r="E149" s="32" t="s">
        <v>131</v>
      </c>
      <c r="F149" s="32" t="s">
        <v>132</v>
      </c>
      <c r="G149" s="32" t="s">
        <v>133</v>
      </c>
      <c r="H149" s="33"/>
      <c r="I149" s="100" t="s">
        <v>194</v>
      </c>
      <c r="J149" s="102">
        <f t="shared" ref="J149" si="38">SUM(O149:AC149)</f>
        <v>374</v>
      </c>
      <c r="K149" s="33"/>
      <c r="L149" s="94">
        <v>47484</v>
      </c>
      <c r="M149" s="94">
        <v>47848</v>
      </c>
      <c r="N149" s="35" t="s">
        <v>50</v>
      </c>
      <c r="O149" s="1"/>
      <c r="P149" s="2"/>
      <c r="Q149" s="2"/>
      <c r="R149" s="2"/>
      <c r="S149" s="2"/>
      <c r="T149" s="3"/>
      <c r="U149" s="3"/>
      <c r="V149" s="3"/>
      <c r="W149" s="3">
        <v>374</v>
      </c>
      <c r="X149" s="3"/>
      <c r="Y149" s="3"/>
      <c r="Z149" s="3"/>
      <c r="AA149" s="3"/>
      <c r="AB149" s="3"/>
      <c r="AC149" s="4"/>
    </row>
    <row r="150" spans="1:29" ht="60" x14ac:dyDescent="0.25">
      <c r="A150" s="166">
        <v>198</v>
      </c>
      <c r="B150" s="29"/>
      <c r="C150" s="122" t="s">
        <v>240</v>
      </c>
      <c r="D150" s="122" t="s">
        <v>89</v>
      </c>
      <c r="E150" s="32" t="s">
        <v>131</v>
      </c>
      <c r="F150" s="32" t="s">
        <v>132</v>
      </c>
      <c r="G150" s="32" t="s">
        <v>133</v>
      </c>
      <c r="H150" s="33"/>
      <c r="I150" s="100" t="s">
        <v>194</v>
      </c>
      <c r="J150" s="102">
        <f t="shared" ref="J150" si="39">SUM(O150:AC150)</f>
        <v>702</v>
      </c>
      <c r="K150" s="33"/>
      <c r="L150" s="94">
        <v>47484</v>
      </c>
      <c r="M150" s="94">
        <v>47848</v>
      </c>
      <c r="N150" s="52" t="s">
        <v>50</v>
      </c>
      <c r="O150" s="1"/>
      <c r="P150" s="2"/>
      <c r="Q150" s="2"/>
      <c r="R150" s="2"/>
      <c r="S150" s="2"/>
      <c r="T150" s="3"/>
      <c r="U150" s="3"/>
      <c r="V150" s="3"/>
      <c r="W150" s="3">
        <v>702</v>
      </c>
      <c r="X150" s="3"/>
      <c r="Y150" s="3"/>
      <c r="Z150" s="3"/>
      <c r="AA150" s="3"/>
      <c r="AB150" s="3"/>
      <c r="AC150" s="4"/>
    </row>
    <row r="151" spans="1:29" ht="60" x14ac:dyDescent="0.25">
      <c r="A151" s="166">
        <v>199</v>
      </c>
      <c r="B151" s="29"/>
      <c r="C151" s="58" t="s">
        <v>107</v>
      </c>
      <c r="D151" s="58" t="s">
        <v>185</v>
      </c>
      <c r="E151" s="32" t="s">
        <v>134</v>
      </c>
      <c r="F151" s="32" t="s">
        <v>132</v>
      </c>
      <c r="G151" s="32" t="s">
        <v>133</v>
      </c>
      <c r="H151" s="33"/>
      <c r="I151" s="100" t="s">
        <v>194</v>
      </c>
      <c r="J151" s="102">
        <f>SUM(O151:AC151)</f>
        <v>1345</v>
      </c>
      <c r="K151" s="33"/>
      <c r="L151" s="94">
        <v>47484</v>
      </c>
      <c r="M151" s="94">
        <v>47848</v>
      </c>
      <c r="N151" s="35" t="s">
        <v>50</v>
      </c>
      <c r="O151" s="1"/>
      <c r="P151" s="2"/>
      <c r="Q151" s="2"/>
      <c r="R151" s="2"/>
      <c r="S151" s="2"/>
      <c r="T151" s="3"/>
      <c r="U151" s="3"/>
      <c r="V151" s="3"/>
      <c r="W151" s="3">
        <v>1345</v>
      </c>
      <c r="X151" s="3"/>
      <c r="Y151" s="3"/>
      <c r="Z151" s="3"/>
      <c r="AA151" s="3"/>
      <c r="AB151" s="3"/>
      <c r="AC151" s="4"/>
    </row>
    <row r="152" spans="1:29" ht="60" x14ac:dyDescent="0.25">
      <c r="A152" s="166">
        <v>200</v>
      </c>
      <c r="B152" s="29"/>
      <c r="C152" s="122" t="s">
        <v>238</v>
      </c>
      <c r="D152" s="122" t="s">
        <v>89</v>
      </c>
      <c r="E152" s="32" t="s">
        <v>131</v>
      </c>
      <c r="F152" s="32" t="s">
        <v>132</v>
      </c>
      <c r="G152" s="32" t="s">
        <v>133</v>
      </c>
      <c r="H152" s="33"/>
      <c r="I152" s="100" t="s">
        <v>194</v>
      </c>
      <c r="J152" s="102">
        <f>SUM(O152:AC152)</f>
        <v>374</v>
      </c>
      <c r="K152" s="33"/>
      <c r="L152" s="94">
        <v>47484</v>
      </c>
      <c r="M152" s="94">
        <v>47848</v>
      </c>
      <c r="N152" s="35" t="s">
        <v>50</v>
      </c>
      <c r="O152" s="1"/>
      <c r="P152" s="2"/>
      <c r="Q152" s="2"/>
      <c r="R152" s="2"/>
      <c r="S152" s="2"/>
      <c r="T152" s="3"/>
      <c r="U152" s="3"/>
      <c r="V152" s="3"/>
      <c r="W152" s="3">
        <v>374</v>
      </c>
      <c r="X152" s="3"/>
      <c r="Y152" s="3"/>
      <c r="Z152" s="3"/>
      <c r="AA152" s="3"/>
      <c r="AB152" s="3"/>
      <c r="AC152" s="4"/>
    </row>
    <row r="153" spans="1:29" ht="60" x14ac:dyDescent="0.25">
      <c r="A153" s="166">
        <v>201</v>
      </c>
      <c r="B153" s="29"/>
      <c r="C153" s="122" t="s">
        <v>228</v>
      </c>
      <c r="D153" s="122" t="s">
        <v>89</v>
      </c>
      <c r="E153" s="32" t="s">
        <v>131</v>
      </c>
      <c r="F153" s="32" t="s">
        <v>132</v>
      </c>
      <c r="G153" s="32" t="s">
        <v>133</v>
      </c>
      <c r="H153" s="33"/>
      <c r="I153" s="100" t="s">
        <v>194</v>
      </c>
      <c r="J153" s="102">
        <f t="shared" ref="J153:J154" si="40">SUM(O153:AC153)</f>
        <v>374</v>
      </c>
      <c r="K153" s="33"/>
      <c r="L153" s="94">
        <v>47484</v>
      </c>
      <c r="M153" s="94">
        <v>47848</v>
      </c>
      <c r="N153" s="35" t="s">
        <v>50</v>
      </c>
      <c r="O153" s="1"/>
      <c r="P153" s="2"/>
      <c r="Q153" s="2"/>
      <c r="R153" s="2"/>
      <c r="S153" s="2"/>
      <c r="T153" s="3"/>
      <c r="U153" s="3"/>
      <c r="V153" s="3"/>
      <c r="W153" s="3">
        <v>374</v>
      </c>
      <c r="X153" s="3"/>
      <c r="Y153" s="3"/>
      <c r="Z153" s="3"/>
      <c r="AA153" s="3"/>
      <c r="AB153" s="3"/>
      <c r="AC153" s="4"/>
    </row>
    <row r="154" spans="1:29" ht="60" x14ac:dyDescent="0.25">
      <c r="A154" s="166">
        <v>202</v>
      </c>
      <c r="B154" s="29"/>
      <c r="C154" s="122" t="s">
        <v>239</v>
      </c>
      <c r="D154" s="122" t="s">
        <v>89</v>
      </c>
      <c r="E154" s="32" t="s">
        <v>131</v>
      </c>
      <c r="F154" s="32" t="s">
        <v>132</v>
      </c>
      <c r="G154" s="32" t="s">
        <v>133</v>
      </c>
      <c r="H154" s="33"/>
      <c r="I154" s="100" t="s">
        <v>194</v>
      </c>
      <c r="J154" s="102">
        <f t="shared" si="40"/>
        <v>374</v>
      </c>
      <c r="K154" s="33"/>
      <c r="L154" s="94">
        <v>47484</v>
      </c>
      <c r="M154" s="94">
        <v>47848</v>
      </c>
      <c r="N154" s="35" t="s">
        <v>50</v>
      </c>
      <c r="O154" s="1"/>
      <c r="P154" s="2"/>
      <c r="Q154" s="2"/>
      <c r="R154" s="2"/>
      <c r="S154" s="2"/>
      <c r="T154" s="3"/>
      <c r="U154" s="3"/>
      <c r="V154" s="3"/>
      <c r="W154" s="3">
        <v>374</v>
      </c>
      <c r="X154" s="3"/>
      <c r="Y154" s="3"/>
      <c r="Z154" s="3"/>
      <c r="AA154" s="3"/>
      <c r="AB154" s="3"/>
      <c r="AC154" s="4"/>
    </row>
    <row r="155" spans="1:29" ht="60" x14ac:dyDescent="0.25">
      <c r="A155" s="166">
        <v>203</v>
      </c>
      <c r="B155" s="29"/>
      <c r="C155" s="122" t="s">
        <v>248</v>
      </c>
      <c r="D155" s="122" t="s">
        <v>89</v>
      </c>
      <c r="E155" s="32" t="s">
        <v>131</v>
      </c>
      <c r="F155" s="32" t="s">
        <v>132</v>
      </c>
      <c r="G155" s="32" t="s">
        <v>133</v>
      </c>
      <c r="H155" s="33"/>
      <c r="I155" s="100" t="s">
        <v>194</v>
      </c>
      <c r="J155" s="102">
        <f>SUM(O155:AC155)</f>
        <v>702</v>
      </c>
      <c r="K155" s="33"/>
      <c r="L155" s="94">
        <v>47849</v>
      </c>
      <c r="M155" s="94">
        <v>48213</v>
      </c>
      <c r="N155" s="35" t="s">
        <v>50</v>
      </c>
      <c r="O155" s="1"/>
      <c r="P155" s="2"/>
      <c r="Q155" s="2"/>
      <c r="R155" s="2"/>
      <c r="S155" s="2"/>
      <c r="T155" s="3"/>
      <c r="U155" s="3"/>
      <c r="V155" s="3"/>
      <c r="W155" s="3"/>
      <c r="X155" s="3">
        <v>702</v>
      </c>
      <c r="Y155" s="3"/>
      <c r="Z155" s="3"/>
      <c r="AA155" s="3"/>
      <c r="AB155" s="3"/>
      <c r="AC155" s="4"/>
    </row>
    <row r="156" spans="1:29" ht="60" x14ac:dyDescent="0.25">
      <c r="A156" s="166">
        <v>204</v>
      </c>
      <c r="B156" s="29"/>
      <c r="C156" s="122" t="s">
        <v>249</v>
      </c>
      <c r="D156" s="122" t="s">
        <v>89</v>
      </c>
      <c r="E156" s="32" t="s">
        <v>131</v>
      </c>
      <c r="F156" s="32" t="s">
        <v>132</v>
      </c>
      <c r="G156" s="32" t="s">
        <v>133</v>
      </c>
      <c r="H156" s="33"/>
      <c r="I156" s="100" t="s">
        <v>194</v>
      </c>
      <c r="J156" s="102">
        <f>SUM(O156:AC156)</f>
        <v>374</v>
      </c>
      <c r="K156" s="33"/>
      <c r="L156" s="94">
        <v>47849</v>
      </c>
      <c r="M156" s="94">
        <v>48213</v>
      </c>
      <c r="N156" s="35" t="s">
        <v>50</v>
      </c>
      <c r="O156" s="1"/>
      <c r="P156" s="2"/>
      <c r="Q156" s="2"/>
      <c r="R156" s="2"/>
      <c r="S156" s="2"/>
      <c r="T156" s="3"/>
      <c r="U156" s="3"/>
      <c r="V156" s="3"/>
      <c r="W156" s="3"/>
      <c r="X156" s="3">
        <v>374</v>
      </c>
      <c r="Y156" s="3"/>
      <c r="Z156" s="3"/>
      <c r="AA156" s="3"/>
      <c r="AB156" s="3"/>
      <c r="AC156" s="4"/>
    </row>
    <row r="157" spans="1:29" ht="60" x14ac:dyDescent="0.25">
      <c r="A157" s="166">
        <v>205</v>
      </c>
      <c r="B157" s="29"/>
      <c r="C157" s="122" t="s">
        <v>250</v>
      </c>
      <c r="D157" s="122" t="s">
        <v>89</v>
      </c>
      <c r="E157" s="32" t="s">
        <v>131</v>
      </c>
      <c r="F157" s="32" t="s">
        <v>132</v>
      </c>
      <c r="G157" s="32" t="s">
        <v>133</v>
      </c>
      <c r="H157" s="33"/>
      <c r="I157" s="100" t="s">
        <v>194</v>
      </c>
      <c r="J157" s="102">
        <f>SUM(O157:AC157)</f>
        <v>374</v>
      </c>
      <c r="K157" s="33"/>
      <c r="L157" s="94">
        <v>47849</v>
      </c>
      <c r="M157" s="94">
        <v>48213</v>
      </c>
      <c r="N157" s="35" t="s">
        <v>50</v>
      </c>
      <c r="O157" s="1"/>
      <c r="P157" s="2"/>
      <c r="Q157" s="2"/>
      <c r="R157" s="2"/>
      <c r="S157" s="2"/>
      <c r="T157" s="3"/>
      <c r="U157" s="3"/>
      <c r="V157" s="3"/>
      <c r="W157" s="3"/>
      <c r="X157" s="3">
        <v>374</v>
      </c>
      <c r="Y157" s="3"/>
      <c r="Z157" s="3"/>
      <c r="AA157" s="3"/>
      <c r="AB157" s="3"/>
      <c r="AC157" s="4"/>
    </row>
    <row r="158" spans="1:29" ht="60" x14ac:dyDescent="0.25">
      <c r="A158" s="166">
        <v>206</v>
      </c>
      <c r="B158" s="29"/>
      <c r="C158" s="122" t="s">
        <v>233</v>
      </c>
      <c r="D158" s="122" t="s">
        <v>89</v>
      </c>
      <c r="E158" s="32" t="s">
        <v>131</v>
      </c>
      <c r="F158" s="32" t="s">
        <v>132</v>
      </c>
      <c r="G158" s="32" t="s">
        <v>133</v>
      </c>
      <c r="H158" s="33"/>
      <c r="I158" s="100" t="s">
        <v>194</v>
      </c>
      <c r="J158" s="102">
        <f>SUM(O158:AC158)</f>
        <v>374</v>
      </c>
      <c r="K158" s="33"/>
      <c r="L158" s="94">
        <v>47849</v>
      </c>
      <c r="M158" s="94">
        <v>48213</v>
      </c>
      <c r="N158" s="35" t="s">
        <v>50</v>
      </c>
      <c r="O158" s="1"/>
      <c r="P158" s="2"/>
      <c r="Q158" s="2"/>
      <c r="R158" s="2"/>
      <c r="S158" s="2"/>
      <c r="T158" s="3"/>
      <c r="U158" s="3"/>
      <c r="V158" s="3"/>
      <c r="W158" s="3"/>
      <c r="X158" s="3">
        <v>374</v>
      </c>
      <c r="Y158" s="3"/>
      <c r="Z158" s="3"/>
      <c r="AA158" s="3"/>
      <c r="AB158" s="3"/>
      <c r="AC158" s="4"/>
    </row>
    <row r="159" spans="1:29" ht="60" x14ac:dyDescent="0.25">
      <c r="A159" s="166">
        <v>207</v>
      </c>
      <c r="B159" s="29"/>
      <c r="C159" s="122" t="s">
        <v>251</v>
      </c>
      <c r="D159" s="122" t="s">
        <v>89</v>
      </c>
      <c r="E159" s="32" t="s">
        <v>131</v>
      </c>
      <c r="F159" s="32" t="s">
        <v>132</v>
      </c>
      <c r="G159" s="32" t="s">
        <v>133</v>
      </c>
      <c r="H159" s="33"/>
      <c r="I159" s="100" t="s">
        <v>194</v>
      </c>
      <c r="J159" s="102">
        <f>SUM(O159:AC159)</f>
        <v>374</v>
      </c>
      <c r="K159" s="33"/>
      <c r="L159" s="94">
        <v>47849</v>
      </c>
      <c r="M159" s="94">
        <v>48213</v>
      </c>
      <c r="N159" s="35" t="s">
        <v>50</v>
      </c>
      <c r="O159" s="1"/>
      <c r="P159" s="2"/>
      <c r="Q159" s="2"/>
      <c r="R159" s="2"/>
      <c r="S159" s="2"/>
      <c r="T159" s="3"/>
      <c r="U159" s="3"/>
      <c r="V159" s="3"/>
      <c r="W159" s="3"/>
      <c r="X159" s="3">
        <v>374</v>
      </c>
      <c r="Y159" s="3"/>
      <c r="Z159" s="3"/>
      <c r="AA159" s="3"/>
      <c r="AB159" s="3"/>
      <c r="AC159" s="4"/>
    </row>
    <row r="160" spans="1:29" ht="60" x14ac:dyDescent="0.25">
      <c r="A160" s="166">
        <v>208</v>
      </c>
      <c r="B160" s="29"/>
      <c r="C160" s="122" t="s">
        <v>242</v>
      </c>
      <c r="D160" s="122" t="s">
        <v>89</v>
      </c>
      <c r="E160" s="32" t="s">
        <v>131</v>
      </c>
      <c r="F160" s="32" t="s">
        <v>132</v>
      </c>
      <c r="G160" s="32" t="s">
        <v>133</v>
      </c>
      <c r="H160" s="33"/>
      <c r="I160" s="100" t="s">
        <v>66</v>
      </c>
      <c r="J160" s="102">
        <f t="shared" ref="J160:J163" si="41">SUM(O160:AC160)</f>
        <v>800</v>
      </c>
      <c r="K160" s="33"/>
      <c r="L160" s="94">
        <v>47849</v>
      </c>
      <c r="M160" s="94">
        <v>48213</v>
      </c>
      <c r="N160" s="52" t="s">
        <v>50</v>
      </c>
      <c r="O160" s="1"/>
      <c r="P160" s="2"/>
      <c r="Q160" s="2"/>
      <c r="R160" s="2"/>
      <c r="S160" s="2"/>
      <c r="T160" s="3"/>
      <c r="U160" s="3"/>
      <c r="V160" s="3"/>
      <c r="W160" s="3"/>
      <c r="X160" s="3">
        <v>800</v>
      </c>
      <c r="Y160" s="3"/>
      <c r="Z160" s="3"/>
      <c r="AA160" s="3"/>
      <c r="AB160" s="3"/>
      <c r="AC160" s="4"/>
    </row>
    <row r="161" spans="1:29" ht="60" x14ac:dyDescent="0.25">
      <c r="A161" s="166">
        <v>209</v>
      </c>
      <c r="B161" s="29"/>
      <c r="C161" s="122" t="s">
        <v>243</v>
      </c>
      <c r="D161" s="122" t="s">
        <v>89</v>
      </c>
      <c r="E161" s="32" t="s">
        <v>131</v>
      </c>
      <c r="F161" s="32" t="s">
        <v>132</v>
      </c>
      <c r="G161" s="32" t="s">
        <v>133</v>
      </c>
      <c r="H161" s="33"/>
      <c r="I161" s="100" t="s">
        <v>66</v>
      </c>
      <c r="J161" s="102">
        <f t="shared" si="41"/>
        <v>3200</v>
      </c>
      <c r="K161" s="33"/>
      <c r="L161" s="94">
        <v>47849</v>
      </c>
      <c r="M161" s="94">
        <v>48213</v>
      </c>
      <c r="N161" s="52" t="s">
        <v>50</v>
      </c>
      <c r="O161" s="1"/>
      <c r="P161" s="2"/>
      <c r="Q161" s="2"/>
      <c r="R161" s="2"/>
      <c r="S161" s="2"/>
      <c r="T161" s="3"/>
      <c r="U161" s="3"/>
      <c r="V161" s="3"/>
      <c r="W161" s="3"/>
      <c r="X161" s="3">
        <v>3200</v>
      </c>
      <c r="Y161" s="3"/>
      <c r="Z161" s="3"/>
      <c r="AA161" s="3"/>
      <c r="AB161" s="3"/>
      <c r="AC161" s="4"/>
    </row>
    <row r="162" spans="1:29" ht="60" x14ac:dyDescent="0.25">
      <c r="A162" s="166">
        <v>210</v>
      </c>
      <c r="B162" s="29"/>
      <c r="C162" s="122" t="s">
        <v>244</v>
      </c>
      <c r="D162" s="122" t="s">
        <v>89</v>
      </c>
      <c r="E162" s="32" t="s">
        <v>131</v>
      </c>
      <c r="F162" s="32" t="s">
        <v>132</v>
      </c>
      <c r="G162" s="32" t="s">
        <v>133</v>
      </c>
      <c r="H162" s="33"/>
      <c r="I162" s="100" t="s">
        <v>66</v>
      </c>
      <c r="J162" s="102">
        <f t="shared" si="41"/>
        <v>3200</v>
      </c>
      <c r="K162" s="33"/>
      <c r="L162" s="94">
        <v>47849</v>
      </c>
      <c r="M162" s="94">
        <v>48213</v>
      </c>
      <c r="N162" s="52" t="s">
        <v>50</v>
      </c>
      <c r="O162" s="1"/>
      <c r="P162" s="2"/>
      <c r="Q162" s="2"/>
      <c r="R162" s="2"/>
      <c r="S162" s="2"/>
      <c r="T162" s="3"/>
      <c r="U162" s="3"/>
      <c r="V162" s="3"/>
      <c r="W162" s="3"/>
      <c r="X162" s="3">
        <v>3200</v>
      </c>
      <c r="Y162" s="3"/>
      <c r="Z162" s="3"/>
      <c r="AA162" s="3"/>
      <c r="AB162" s="3"/>
      <c r="AC162" s="4"/>
    </row>
    <row r="163" spans="1:29" ht="60" x14ac:dyDescent="0.25">
      <c r="A163" s="166">
        <v>211</v>
      </c>
      <c r="B163" s="29"/>
      <c r="C163" s="122" t="s">
        <v>252</v>
      </c>
      <c r="D163" s="122" t="s">
        <v>89</v>
      </c>
      <c r="E163" s="32" t="s">
        <v>131</v>
      </c>
      <c r="F163" s="32" t="s">
        <v>132</v>
      </c>
      <c r="G163" s="32" t="s">
        <v>133</v>
      </c>
      <c r="H163" s="33"/>
      <c r="I163" s="100" t="s">
        <v>194</v>
      </c>
      <c r="J163" s="102">
        <f t="shared" si="41"/>
        <v>374</v>
      </c>
      <c r="K163" s="33"/>
      <c r="L163" s="94">
        <v>47849</v>
      </c>
      <c r="M163" s="94">
        <v>48213</v>
      </c>
      <c r="N163" s="35" t="s">
        <v>50</v>
      </c>
      <c r="O163" s="1"/>
      <c r="P163" s="2"/>
      <c r="Q163" s="2"/>
      <c r="R163" s="2"/>
      <c r="S163" s="2"/>
      <c r="T163" s="3"/>
      <c r="U163" s="3"/>
      <c r="V163" s="3"/>
      <c r="W163" s="3"/>
      <c r="X163" s="3">
        <v>374</v>
      </c>
      <c r="Y163" s="3"/>
      <c r="Z163" s="3"/>
      <c r="AA163" s="3"/>
      <c r="AB163" s="3"/>
      <c r="AC163" s="4"/>
    </row>
    <row r="164" spans="1:29" ht="60" x14ac:dyDescent="0.25">
      <c r="A164" s="166">
        <v>212</v>
      </c>
      <c r="B164" s="29"/>
      <c r="C164" s="122" t="s">
        <v>263</v>
      </c>
      <c r="D164" s="122" t="s">
        <v>89</v>
      </c>
      <c r="E164" s="32" t="s">
        <v>131</v>
      </c>
      <c r="F164" s="32" t="s">
        <v>132</v>
      </c>
      <c r="G164" s="32" t="s">
        <v>133</v>
      </c>
      <c r="H164" s="33"/>
      <c r="I164" s="100" t="s">
        <v>194</v>
      </c>
      <c r="J164" s="102">
        <f t="shared" ref="J164:J166" si="42">SUM(O164:AC164)</f>
        <v>4677</v>
      </c>
      <c r="K164" s="34"/>
      <c r="L164" s="94">
        <v>47849</v>
      </c>
      <c r="M164" s="94">
        <v>48213</v>
      </c>
      <c r="N164" s="35" t="s">
        <v>50</v>
      </c>
      <c r="O164" s="1"/>
      <c r="P164" s="2"/>
      <c r="Q164" s="2"/>
      <c r="R164" s="2"/>
      <c r="S164" s="2"/>
      <c r="T164" s="3"/>
      <c r="U164" s="3"/>
      <c r="V164" s="3"/>
      <c r="W164" s="3"/>
      <c r="X164" s="3">
        <v>4677</v>
      </c>
      <c r="Y164" s="3"/>
      <c r="Z164" s="3"/>
      <c r="AA164" s="3"/>
      <c r="AB164" s="3"/>
      <c r="AC164" s="4"/>
    </row>
    <row r="165" spans="1:29" ht="60" x14ac:dyDescent="0.25">
      <c r="A165" s="166">
        <v>213</v>
      </c>
      <c r="B165" s="29"/>
      <c r="C165" s="122" t="s">
        <v>264</v>
      </c>
      <c r="D165" s="122" t="s">
        <v>89</v>
      </c>
      <c r="E165" s="32" t="s">
        <v>131</v>
      </c>
      <c r="F165" s="32" t="s">
        <v>132</v>
      </c>
      <c r="G165" s="32" t="s">
        <v>133</v>
      </c>
      <c r="H165" s="33"/>
      <c r="I165" s="100" t="s">
        <v>194</v>
      </c>
      <c r="J165" s="102">
        <f t="shared" si="42"/>
        <v>374</v>
      </c>
      <c r="K165" s="34"/>
      <c r="L165" s="94">
        <v>47849</v>
      </c>
      <c r="M165" s="94">
        <v>48213</v>
      </c>
      <c r="N165" s="35" t="s">
        <v>50</v>
      </c>
      <c r="O165" s="1"/>
      <c r="P165" s="2"/>
      <c r="Q165" s="2"/>
      <c r="R165" s="2"/>
      <c r="S165" s="2"/>
      <c r="T165" s="3"/>
      <c r="U165" s="3"/>
      <c r="V165" s="3"/>
      <c r="W165" s="3"/>
      <c r="X165" s="3">
        <v>374</v>
      </c>
      <c r="Y165" s="3"/>
      <c r="Z165" s="3"/>
      <c r="AA165" s="3"/>
      <c r="AB165" s="3"/>
      <c r="AC165" s="4"/>
    </row>
    <row r="166" spans="1:29" ht="60" x14ac:dyDescent="0.25">
      <c r="A166" s="166">
        <v>214</v>
      </c>
      <c r="B166" s="29"/>
      <c r="C166" s="122" t="s">
        <v>265</v>
      </c>
      <c r="D166" s="122" t="s">
        <v>89</v>
      </c>
      <c r="E166" s="32" t="s">
        <v>131</v>
      </c>
      <c r="F166" s="32" t="s">
        <v>132</v>
      </c>
      <c r="G166" s="32" t="s">
        <v>133</v>
      </c>
      <c r="H166" s="33"/>
      <c r="I166" s="100" t="s">
        <v>194</v>
      </c>
      <c r="J166" s="102">
        <f t="shared" si="42"/>
        <v>374</v>
      </c>
      <c r="K166" s="34"/>
      <c r="L166" s="94">
        <v>47849</v>
      </c>
      <c r="M166" s="94">
        <v>48213</v>
      </c>
      <c r="N166" s="35" t="s">
        <v>50</v>
      </c>
      <c r="O166" s="1"/>
      <c r="P166" s="2"/>
      <c r="Q166" s="2"/>
      <c r="R166" s="2"/>
      <c r="S166" s="2"/>
      <c r="T166" s="3"/>
      <c r="U166" s="3"/>
      <c r="V166" s="3"/>
      <c r="W166" s="3"/>
      <c r="X166" s="3">
        <v>374</v>
      </c>
      <c r="Y166" s="3"/>
      <c r="Z166" s="3"/>
      <c r="AA166" s="3"/>
      <c r="AB166" s="3"/>
      <c r="AC166" s="4"/>
    </row>
    <row r="167" spans="1:29" ht="60" x14ac:dyDescent="0.25">
      <c r="A167" s="166">
        <v>215</v>
      </c>
      <c r="B167" s="29"/>
      <c r="C167" s="58" t="s">
        <v>112</v>
      </c>
      <c r="D167" s="58" t="s">
        <v>185</v>
      </c>
      <c r="E167" s="32" t="s">
        <v>134</v>
      </c>
      <c r="F167" s="32" t="s">
        <v>132</v>
      </c>
      <c r="G167" s="32" t="s">
        <v>133</v>
      </c>
      <c r="H167" s="33"/>
      <c r="I167" s="100" t="s">
        <v>194</v>
      </c>
      <c r="J167" s="102">
        <f>SUM(O167:AB167)</f>
        <v>1345</v>
      </c>
      <c r="K167" s="33"/>
      <c r="L167" s="94">
        <v>47849</v>
      </c>
      <c r="M167" s="94">
        <v>48213</v>
      </c>
      <c r="N167" s="35" t="s">
        <v>50</v>
      </c>
      <c r="O167" s="1"/>
      <c r="P167" s="2"/>
      <c r="Q167" s="2"/>
      <c r="R167" s="2"/>
      <c r="S167" s="2"/>
      <c r="T167" s="3"/>
      <c r="U167" s="3"/>
      <c r="V167" s="3"/>
      <c r="W167" s="3"/>
      <c r="X167" s="3">
        <v>1345</v>
      </c>
      <c r="Y167" s="3"/>
      <c r="Z167" s="3"/>
      <c r="AA167" s="3"/>
      <c r="AB167" s="3"/>
      <c r="AC167" s="4"/>
    </row>
    <row r="168" spans="1:29" ht="60" x14ac:dyDescent="0.25">
      <c r="A168" s="166">
        <v>217</v>
      </c>
      <c r="B168" s="29"/>
      <c r="C168" s="122" t="s">
        <v>261</v>
      </c>
      <c r="D168" s="122" t="s">
        <v>89</v>
      </c>
      <c r="E168" s="32" t="s">
        <v>131</v>
      </c>
      <c r="F168" s="32" t="s">
        <v>132</v>
      </c>
      <c r="G168" s="32" t="s">
        <v>133</v>
      </c>
      <c r="H168" s="33"/>
      <c r="I168" s="100" t="s">
        <v>194</v>
      </c>
      <c r="J168" s="102">
        <f>SUM(O168:AB168)</f>
        <v>374</v>
      </c>
      <c r="K168" s="33"/>
      <c r="L168" s="94">
        <v>48214</v>
      </c>
      <c r="M168" s="94">
        <v>48579</v>
      </c>
      <c r="N168" s="35" t="s">
        <v>50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>
        <v>374</v>
      </c>
      <c r="Z168" s="3"/>
      <c r="AA168" s="3"/>
      <c r="AB168" s="3"/>
      <c r="AC168" s="4"/>
    </row>
    <row r="169" spans="1:29" ht="60" x14ac:dyDescent="0.25">
      <c r="A169" s="166">
        <v>218</v>
      </c>
      <c r="B169" s="29"/>
      <c r="C169" s="58" t="s">
        <v>113</v>
      </c>
      <c r="D169" s="58" t="s">
        <v>185</v>
      </c>
      <c r="E169" s="32" t="s">
        <v>134</v>
      </c>
      <c r="F169" s="32" t="s">
        <v>132</v>
      </c>
      <c r="G169" s="32" t="s">
        <v>133</v>
      </c>
      <c r="H169" s="33"/>
      <c r="I169" s="100" t="s">
        <v>194</v>
      </c>
      <c r="J169" s="102">
        <f>SUM(O169:AB169)</f>
        <v>2690</v>
      </c>
      <c r="K169" s="33"/>
      <c r="L169" s="94">
        <v>48214</v>
      </c>
      <c r="M169" s="94">
        <v>48944</v>
      </c>
      <c r="N169" s="35" t="s">
        <v>50</v>
      </c>
      <c r="O169" s="1"/>
      <c r="P169" s="2"/>
      <c r="Q169" s="2"/>
      <c r="R169" s="2"/>
      <c r="S169" s="2"/>
      <c r="T169" s="3"/>
      <c r="U169" s="3"/>
      <c r="V169" s="3"/>
      <c r="W169" s="3"/>
      <c r="X169" s="3"/>
      <c r="Y169" s="3">
        <v>1345</v>
      </c>
      <c r="Z169" s="3">
        <v>1345</v>
      </c>
      <c r="AA169" s="3"/>
      <c r="AB169" s="3"/>
      <c r="AC169" s="4"/>
    </row>
    <row r="170" spans="1:29" ht="60" x14ac:dyDescent="0.25">
      <c r="A170" s="166">
        <v>219</v>
      </c>
      <c r="B170" s="29"/>
      <c r="C170" s="122" t="s">
        <v>241</v>
      </c>
      <c r="D170" s="122" t="s">
        <v>89</v>
      </c>
      <c r="E170" s="32" t="s">
        <v>131</v>
      </c>
      <c r="F170" s="32" t="s">
        <v>132</v>
      </c>
      <c r="G170" s="32" t="s">
        <v>133</v>
      </c>
      <c r="H170" s="33"/>
      <c r="I170" s="100" t="s">
        <v>194</v>
      </c>
      <c r="J170" s="102">
        <f>SUM(O170:AC170)</f>
        <v>1777</v>
      </c>
      <c r="K170" s="33"/>
      <c r="L170" s="94">
        <v>48214</v>
      </c>
      <c r="M170" s="94">
        <v>48579</v>
      </c>
      <c r="N170" s="35" t="s">
        <v>50</v>
      </c>
      <c r="O170" s="1"/>
      <c r="P170" s="2"/>
      <c r="Q170" s="2"/>
      <c r="R170" s="2"/>
      <c r="S170" s="2"/>
      <c r="T170" s="3"/>
      <c r="U170" s="3"/>
      <c r="V170" s="3"/>
      <c r="W170" s="3"/>
      <c r="X170" s="3"/>
      <c r="Y170" s="3">
        <v>1777</v>
      </c>
      <c r="Z170" s="3"/>
      <c r="AA170" s="3"/>
      <c r="AB170" s="3"/>
      <c r="AC170" s="4"/>
    </row>
    <row r="171" spans="1:29" ht="60" x14ac:dyDescent="0.25">
      <c r="A171" s="166">
        <v>220</v>
      </c>
      <c r="B171" s="29"/>
      <c r="C171" s="122" t="s">
        <v>253</v>
      </c>
      <c r="D171" s="122" t="s">
        <v>89</v>
      </c>
      <c r="E171" s="32" t="s">
        <v>131</v>
      </c>
      <c r="F171" s="32" t="s">
        <v>132</v>
      </c>
      <c r="G171" s="32" t="s">
        <v>133</v>
      </c>
      <c r="H171" s="33"/>
      <c r="I171" s="100" t="s">
        <v>194</v>
      </c>
      <c r="J171" s="102">
        <f t="shared" ref="J171" si="43">SUM(O171:AC171)</f>
        <v>374</v>
      </c>
      <c r="K171" s="33"/>
      <c r="L171" s="94">
        <v>48214</v>
      </c>
      <c r="M171" s="94">
        <v>48579</v>
      </c>
      <c r="N171" s="35" t="s">
        <v>50</v>
      </c>
      <c r="O171" s="1"/>
      <c r="P171" s="2"/>
      <c r="Q171" s="2"/>
      <c r="R171" s="2"/>
      <c r="S171" s="2"/>
      <c r="T171" s="3"/>
      <c r="U171" s="3"/>
      <c r="V171" s="3"/>
      <c r="W171" s="3"/>
      <c r="X171" s="3"/>
      <c r="Y171" s="3">
        <v>374</v>
      </c>
      <c r="Z171" s="3"/>
      <c r="AA171" s="3"/>
      <c r="AB171" s="3"/>
      <c r="AC171" s="4"/>
    </row>
    <row r="172" spans="1:29" ht="60" x14ac:dyDescent="0.25">
      <c r="A172" s="166">
        <v>221</v>
      </c>
      <c r="B172" s="29"/>
      <c r="C172" s="122" t="s">
        <v>254</v>
      </c>
      <c r="D172" s="122" t="s">
        <v>89</v>
      </c>
      <c r="E172" s="32" t="s">
        <v>131</v>
      </c>
      <c r="F172" s="32" t="s">
        <v>132</v>
      </c>
      <c r="G172" s="32" t="s">
        <v>133</v>
      </c>
      <c r="H172" s="33"/>
      <c r="I172" s="100" t="s">
        <v>194</v>
      </c>
      <c r="J172" s="102">
        <f>SUM(O172:AC172)</f>
        <v>4677</v>
      </c>
      <c r="K172" s="34"/>
      <c r="L172" s="94">
        <v>48214</v>
      </c>
      <c r="M172" s="94">
        <v>48579</v>
      </c>
      <c r="N172" s="35" t="s">
        <v>50</v>
      </c>
      <c r="O172" s="1"/>
      <c r="P172" s="2"/>
      <c r="Q172" s="2"/>
      <c r="R172" s="2"/>
      <c r="S172" s="2"/>
      <c r="T172" s="3"/>
      <c r="U172" s="3"/>
      <c r="V172" s="3"/>
      <c r="W172" s="3"/>
      <c r="X172" s="3"/>
      <c r="Y172" s="3">
        <v>4677</v>
      </c>
      <c r="Z172" s="3"/>
      <c r="AA172" s="3"/>
      <c r="AB172" s="3"/>
      <c r="AC172" s="4"/>
    </row>
    <row r="173" spans="1:29" ht="60" x14ac:dyDescent="0.25">
      <c r="A173" s="166">
        <v>222</v>
      </c>
      <c r="B173" s="29"/>
      <c r="C173" s="122" t="s">
        <v>255</v>
      </c>
      <c r="D173" s="122" t="s">
        <v>89</v>
      </c>
      <c r="E173" s="32" t="s">
        <v>131</v>
      </c>
      <c r="F173" s="32" t="s">
        <v>132</v>
      </c>
      <c r="G173" s="32" t="s">
        <v>133</v>
      </c>
      <c r="H173" s="33"/>
      <c r="I173" s="100" t="s">
        <v>194</v>
      </c>
      <c r="J173" s="102">
        <f>SUM(O173:AC173)</f>
        <v>702</v>
      </c>
      <c r="K173" s="34"/>
      <c r="L173" s="94">
        <v>48214</v>
      </c>
      <c r="M173" s="94">
        <v>48579</v>
      </c>
      <c r="N173" s="35" t="s">
        <v>50</v>
      </c>
      <c r="O173" s="1"/>
      <c r="P173" s="2"/>
      <c r="Q173" s="2"/>
      <c r="R173" s="2"/>
      <c r="S173" s="2"/>
      <c r="T173" s="3"/>
      <c r="U173" s="3"/>
      <c r="V173" s="3"/>
      <c r="W173" s="3"/>
      <c r="X173" s="3"/>
      <c r="Y173" s="3">
        <v>702</v>
      </c>
      <c r="Z173" s="3"/>
      <c r="AA173" s="3"/>
      <c r="AB173" s="3"/>
      <c r="AC173" s="4"/>
    </row>
    <row r="174" spans="1:29" ht="60" x14ac:dyDescent="0.25">
      <c r="A174" s="166">
        <v>223</v>
      </c>
      <c r="B174" s="29"/>
      <c r="C174" s="122" t="s">
        <v>256</v>
      </c>
      <c r="D174" s="122" t="s">
        <v>89</v>
      </c>
      <c r="E174" s="32" t="s">
        <v>131</v>
      </c>
      <c r="F174" s="32" t="s">
        <v>132</v>
      </c>
      <c r="G174" s="32" t="s">
        <v>133</v>
      </c>
      <c r="H174" s="33"/>
      <c r="I174" s="100" t="s">
        <v>194</v>
      </c>
      <c r="J174" s="102">
        <f>SUM(O174:AC174)</f>
        <v>374</v>
      </c>
      <c r="K174" s="34"/>
      <c r="L174" s="94">
        <v>48214</v>
      </c>
      <c r="M174" s="94">
        <v>48579</v>
      </c>
      <c r="N174" s="35" t="s">
        <v>50</v>
      </c>
      <c r="O174" s="1"/>
      <c r="P174" s="2"/>
      <c r="Q174" s="2"/>
      <c r="R174" s="2"/>
      <c r="S174" s="2"/>
      <c r="T174" s="3"/>
      <c r="U174" s="3"/>
      <c r="V174" s="3"/>
      <c r="W174" s="3"/>
      <c r="X174" s="3"/>
      <c r="Y174" s="3">
        <v>374</v>
      </c>
      <c r="Z174" s="3"/>
      <c r="AA174" s="3"/>
      <c r="AB174" s="3"/>
      <c r="AC174" s="4"/>
    </row>
    <row r="175" spans="1:29" ht="60" x14ac:dyDescent="0.25">
      <c r="A175" s="166">
        <v>224</v>
      </c>
      <c r="B175" s="29"/>
      <c r="C175" s="122" t="s">
        <v>257</v>
      </c>
      <c r="D175" s="122" t="s">
        <v>89</v>
      </c>
      <c r="E175" s="32" t="s">
        <v>131</v>
      </c>
      <c r="F175" s="32" t="s">
        <v>132</v>
      </c>
      <c r="G175" s="32" t="s">
        <v>133</v>
      </c>
      <c r="H175" s="33"/>
      <c r="I175" s="100" t="s">
        <v>194</v>
      </c>
      <c r="J175" s="102">
        <f>SUM(O175:AC175)</f>
        <v>374</v>
      </c>
      <c r="K175" s="34"/>
      <c r="L175" s="94">
        <v>48214</v>
      </c>
      <c r="M175" s="94">
        <v>48579</v>
      </c>
      <c r="N175" s="35" t="s">
        <v>50</v>
      </c>
      <c r="O175" s="1"/>
      <c r="P175" s="2"/>
      <c r="Q175" s="2"/>
      <c r="R175" s="2"/>
      <c r="S175" s="2"/>
      <c r="T175" s="3"/>
      <c r="U175" s="3"/>
      <c r="V175" s="3"/>
      <c r="W175" s="3"/>
      <c r="X175" s="3"/>
      <c r="Y175" s="3">
        <v>374</v>
      </c>
      <c r="Z175" s="3"/>
      <c r="AA175" s="3"/>
      <c r="AB175" s="3"/>
      <c r="AC175" s="4"/>
    </row>
    <row r="176" spans="1:29" ht="60" x14ac:dyDescent="0.25">
      <c r="A176" s="166">
        <v>225</v>
      </c>
      <c r="B176" s="29"/>
      <c r="C176" s="122" t="s">
        <v>258</v>
      </c>
      <c r="D176" s="122" t="s">
        <v>89</v>
      </c>
      <c r="E176" s="32" t="s">
        <v>131</v>
      </c>
      <c r="F176" s="32" t="s">
        <v>132</v>
      </c>
      <c r="G176" s="32" t="s">
        <v>133</v>
      </c>
      <c r="H176" s="33"/>
      <c r="I176" s="100" t="s">
        <v>194</v>
      </c>
      <c r="J176" s="102">
        <f>SUM(O176:AC176)</f>
        <v>374</v>
      </c>
      <c r="K176" s="34"/>
      <c r="L176" s="94">
        <v>48214</v>
      </c>
      <c r="M176" s="94">
        <v>48579</v>
      </c>
      <c r="N176" s="35" t="s">
        <v>50</v>
      </c>
      <c r="O176" s="1"/>
      <c r="P176" s="2"/>
      <c r="Q176" s="2"/>
      <c r="R176" s="2"/>
      <c r="S176" s="2"/>
      <c r="T176" s="3"/>
      <c r="U176" s="3"/>
      <c r="V176" s="3"/>
      <c r="W176" s="3"/>
      <c r="X176" s="3"/>
      <c r="Y176" s="3">
        <v>374</v>
      </c>
      <c r="Z176" s="3"/>
      <c r="AA176" s="3"/>
      <c r="AB176" s="3"/>
      <c r="AC176" s="4"/>
    </row>
    <row r="177" spans="1:29" ht="60" x14ac:dyDescent="0.25">
      <c r="A177" s="166">
        <v>227</v>
      </c>
      <c r="B177" s="29"/>
      <c r="C177" s="122" t="s">
        <v>230</v>
      </c>
      <c r="D177" s="122" t="s">
        <v>89</v>
      </c>
      <c r="E177" s="32" t="s">
        <v>131</v>
      </c>
      <c r="F177" s="32" t="s">
        <v>132</v>
      </c>
      <c r="G177" s="32" t="s">
        <v>133</v>
      </c>
      <c r="H177" s="33"/>
      <c r="I177" s="100" t="s">
        <v>194</v>
      </c>
      <c r="J177" s="102">
        <f t="shared" ref="J177:J185" si="44">SUM(O177:AC177)</f>
        <v>1497</v>
      </c>
      <c r="K177" s="33"/>
      <c r="L177" s="94">
        <v>48580</v>
      </c>
      <c r="M177" s="94">
        <v>48944</v>
      </c>
      <c r="N177" s="35" t="s">
        <v>50</v>
      </c>
      <c r="O177" s="1"/>
      <c r="P177" s="2"/>
      <c r="Q177" s="2"/>
      <c r="R177" s="2"/>
      <c r="S177" s="2"/>
      <c r="T177" s="3"/>
      <c r="U177" s="3"/>
      <c r="V177" s="3"/>
      <c r="W177" s="3"/>
      <c r="X177" s="3"/>
      <c r="Y177" s="3"/>
      <c r="Z177" s="3">
        <v>1497</v>
      </c>
      <c r="AA177" s="3"/>
      <c r="AB177" s="3"/>
      <c r="AC177" s="4"/>
    </row>
    <row r="178" spans="1:29" ht="60" x14ac:dyDescent="0.25">
      <c r="A178" s="166">
        <v>228</v>
      </c>
      <c r="B178" s="29"/>
      <c r="C178" s="58" t="s">
        <v>245</v>
      </c>
      <c r="D178" s="122" t="s">
        <v>89</v>
      </c>
      <c r="E178" s="32" t="s">
        <v>131</v>
      </c>
      <c r="F178" s="32" t="s">
        <v>132</v>
      </c>
      <c r="G178" s="32" t="s">
        <v>133</v>
      </c>
      <c r="H178" s="33"/>
      <c r="I178" s="100" t="s">
        <v>194</v>
      </c>
      <c r="J178" s="102">
        <f t="shared" si="44"/>
        <v>702</v>
      </c>
      <c r="K178" s="34"/>
      <c r="L178" s="94">
        <v>48580</v>
      </c>
      <c r="M178" s="94">
        <v>48944</v>
      </c>
      <c r="N178" s="35" t="s">
        <v>50</v>
      </c>
      <c r="O178" s="1"/>
      <c r="P178" s="2"/>
      <c r="Q178" s="2"/>
      <c r="R178" s="2"/>
      <c r="S178" s="2"/>
      <c r="T178" s="3"/>
      <c r="U178" s="3"/>
      <c r="V178" s="3"/>
      <c r="W178" s="3"/>
      <c r="X178" s="3"/>
      <c r="Y178" s="3"/>
      <c r="Z178" s="3">
        <v>702</v>
      </c>
      <c r="AA178" s="3"/>
      <c r="AB178" s="3"/>
      <c r="AC178" s="4"/>
    </row>
    <row r="179" spans="1:29" ht="60" x14ac:dyDescent="0.25">
      <c r="A179" s="166">
        <v>229</v>
      </c>
      <c r="B179" s="29"/>
      <c r="C179" s="58" t="s">
        <v>246</v>
      </c>
      <c r="D179" s="122" t="s">
        <v>89</v>
      </c>
      <c r="E179" s="32" t="s">
        <v>131</v>
      </c>
      <c r="F179" s="32" t="s">
        <v>132</v>
      </c>
      <c r="G179" s="32" t="s">
        <v>133</v>
      </c>
      <c r="H179" s="33"/>
      <c r="I179" s="100" t="s">
        <v>194</v>
      </c>
      <c r="J179" s="102">
        <f t="shared" si="44"/>
        <v>702</v>
      </c>
      <c r="K179" s="34"/>
      <c r="L179" s="94">
        <v>48580</v>
      </c>
      <c r="M179" s="94">
        <v>48944</v>
      </c>
      <c r="N179" s="35" t="s">
        <v>50</v>
      </c>
      <c r="O179" s="1"/>
      <c r="P179" s="2"/>
      <c r="Q179" s="2"/>
      <c r="R179" s="2"/>
      <c r="S179" s="2"/>
      <c r="T179" s="3"/>
      <c r="U179" s="3"/>
      <c r="V179" s="3"/>
      <c r="W179" s="3"/>
      <c r="X179" s="3"/>
      <c r="Y179" s="3"/>
      <c r="Z179" s="3">
        <v>702</v>
      </c>
      <c r="AA179" s="3"/>
      <c r="AB179" s="3"/>
      <c r="AC179" s="4"/>
    </row>
    <row r="180" spans="1:29" ht="60" x14ac:dyDescent="0.25">
      <c r="A180" s="166">
        <v>230</v>
      </c>
      <c r="B180" s="29"/>
      <c r="C180" s="58" t="s">
        <v>229</v>
      </c>
      <c r="D180" s="122" t="s">
        <v>89</v>
      </c>
      <c r="E180" s="32" t="s">
        <v>131</v>
      </c>
      <c r="F180" s="32" t="s">
        <v>132</v>
      </c>
      <c r="G180" s="32" t="s">
        <v>133</v>
      </c>
      <c r="H180" s="33"/>
      <c r="I180" s="100" t="s">
        <v>194</v>
      </c>
      <c r="J180" s="102">
        <f t="shared" si="44"/>
        <v>702</v>
      </c>
      <c r="K180" s="34"/>
      <c r="L180" s="94">
        <v>48580</v>
      </c>
      <c r="M180" s="94">
        <v>48944</v>
      </c>
      <c r="N180" s="35" t="s">
        <v>50</v>
      </c>
      <c r="O180" s="1"/>
      <c r="P180" s="2"/>
      <c r="Q180" s="2"/>
      <c r="R180" s="2"/>
      <c r="S180" s="2"/>
      <c r="T180" s="3"/>
      <c r="U180" s="3"/>
      <c r="V180" s="3"/>
      <c r="W180" s="3"/>
      <c r="X180" s="3"/>
      <c r="Y180" s="3"/>
      <c r="Z180" s="3">
        <v>702</v>
      </c>
      <c r="AA180" s="3"/>
      <c r="AB180" s="3"/>
      <c r="AC180" s="4"/>
    </row>
    <row r="181" spans="1:29" ht="60" x14ac:dyDescent="0.25">
      <c r="A181" s="166">
        <v>231</v>
      </c>
      <c r="B181" s="29"/>
      <c r="C181" s="122" t="s">
        <v>259</v>
      </c>
      <c r="D181" s="122" t="s">
        <v>89</v>
      </c>
      <c r="E181" s="32" t="s">
        <v>131</v>
      </c>
      <c r="F181" s="32" t="s">
        <v>132</v>
      </c>
      <c r="G181" s="32" t="s">
        <v>133</v>
      </c>
      <c r="H181" s="33"/>
      <c r="I181" s="100" t="s">
        <v>194</v>
      </c>
      <c r="J181" s="102">
        <f t="shared" si="44"/>
        <v>374</v>
      </c>
      <c r="K181" s="34"/>
      <c r="L181" s="94">
        <v>48580</v>
      </c>
      <c r="M181" s="94">
        <v>48944</v>
      </c>
      <c r="N181" s="35" t="s">
        <v>50</v>
      </c>
      <c r="O181" s="1"/>
      <c r="P181" s="2"/>
      <c r="Q181" s="2"/>
      <c r="R181" s="2"/>
      <c r="S181" s="2"/>
      <c r="T181" s="3"/>
      <c r="U181" s="3"/>
      <c r="V181" s="3"/>
      <c r="W181" s="3"/>
      <c r="X181" s="3"/>
      <c r="Y181" s="3"/>
      <c r="Z181" s="3">
        <v>374</v>
      </c>
      <c r="AA181" s="3"/>
      <c r="AB181" s="3"/>
      <c r="AC181" s="4"/>
    </row>
    <row r="182" spans="1:29" ht="60" x14ac:dyDescent="0.25">
      <c r="A182" s="166">
        <v>232</v>
      </c>
      <c r="B182" s="29"/>
      <c r="C182" s="122" t="s">
        <v>260</v>
      </c>
      <c r="D182" s="122" t="s">
        <v>89</v>
      </c>
      <c r="E182" s="32" t="s">
        <v>131</v>
      </c>
      <c r="F182" s="32" t="s">
        <v>132</v>
      </c>
      <c r="G182" s="32" t="s">
        <v>133</v>
      </c>
      <c r="H182" s="33"/>
      <c r="I182" s="100" t="s">
        <v>194</v>
      </c>
      <c r="J182" s="102">
        <f t="shared" si="44"/>
        <v>374</v>
      </c>
      <c r="K182" s="34"/>
      <c r="L182" s="94">
        <v>48580</v>
      </c>
      <c r="M182" s="94">
        <v>48944</v>
      </c>
      <c r="N182" s="35" t="s">
        <v>50</v>
      </c>
      <c r="O182" s="1"/>
      <c r="P182" s="2"/>
      <c r="Q182" s="2"/>
      <c r="R182" s="2"/>
      <c r="S182" s="2"/>
      <c r="T182" s="3"/>
      <c r="U182" s="3"/>
      <c r="V182" s="3"/>
      <c r="W182" s="3"/>
      <c r="X182" s="3"/>
      <c r="Y182" s="3"/>
      <c r="Z182" s="3">
        <v>374</v>
      </c>
      <c r="AA182" s="3"/>
      <c r="AB182" s="3"/>
      <c r="AC182" s="4"/>
    </row>
    <row r="183" spans="1:29" ht="60" x14ac:dyDescent="0.25">
      <c r="A183" s="166">
        <v>233</v>
      </c>
      <c r="B183" s="29"/>
      <c r="C183" s="122" t="s">
        <v>234</v>
      </c>
      <c r="D183" s="122" t="s">
        <v>89</v>
      </c>
      <c r="E183" s="32" t="s">
        <v>131</v>
      </c>
      <c r="F183" s="32" t="s">
        <v>132</v>
      </c>
      <c r="G183" s="32" t="s">
        <v>133</v>
      </c>
      <c r="H183" s="33"/>
      <c r="I183" s="100" t="s">
        <v>194</v>
      </c>
      <c r="J183" s="102">
        <f t="shared" si="44"/>
        <v>374</v>
      </c>
      <c r="K183" s="34"/>
      <c r="L183" s="94">
        <v>48580</v>
      </c>
      <c r="M183" s="94">
        <v>48944</v>
      </c>
      <c r="N183" s="35" t="s">
        <v>50</v>
      </c>
      <c r="O183" s="1"/>
      <c r="P183" s="2"/>
      <c r="Q183" s="2"/>
      <c r="R183" s="2"/>
      <c r="S183" s="2"/>
      <c r="T183" s="3"/>
      <c r="U183" s="3"/>
      <c r="V183" s="3"/>
      <c r="W183" s="3"/>
      <c r="X183" s="3"/>
      <c r="Y183" s="3"/>
      <c r="Z183" s="3">
        <v>374</v>
      </c>
      <c r="AA183" s="3"/>
      <c r="AB183" s="3"/>
      <c r="AC183" s="4"/>
    </row>
    <row r="184" spans="1:29" ht="60" x14ac:dyDescent="0.25">
      <c r="A184" s="166">
        <v>234</v>
      </c>
      <c r="B184" s="29"/>
      <c r="C184" s="122" t="s">
        <v>235</v>
      </c>
      <c r="D184" s="122" t="s">
        <v>89</v>
      </c>
      <c r="E184" s="32" t="s">
        <v>131</v>
      </c>
      <c r="F184" s="32" t="s">
        <v>132</v>
      </c>
      <c r="G184" s="32" t="s">
        <v>133</v>
      </c>
      <c r="H184" s="33"/>
      <c r="I184" s="100" t="s">
        <v>194</v>
      </c>
      <c r="J184" s="102">
        <f t="shared" si="44"/>
        <v>374</v>
      </c>
      <c r="K184" s="34"/>
      <c r="L184" s="94">
        <v>48580</v>
      </c>
      <c r="M184" s="94">
        <v>48944</v>
      </c>
      <c r="N184" s="35" t="s">
        <v>50</v>
      </c>
      <c r="O184" s="1"/>
      <c r="P184" s="2"/>
      <c r="Q184" s="2"/>
      <c r="R184" s="2"/>
      <c r="S184" s="2"/>
      <c r="T184" s="3"/>
      <c r="U184" s="3"/>
      <c r="V184" s="3"/>
      <c r="W184" s="3"/>
      <c r="X184" s="3"/>
      <c r="Y184" s="3"/>
      <c r="Z184" s="3">
        <v>374</v>
      </c>
      <c r="AA184" s="3"/>
      <c r="AB184" s="3"/>
      <c r="AC184" s="4"/>
    </row>
    <row r="185" spans="1:29" ht="60" x14ac:dyDescent="0.25">
      <c r="A185" s="166">
        <v>235</v>
      </c>
      <c r="B185" s="29"/>
      <c r="C185" s="122" t="s">
        <v>236</v>
      </c>
      <c r="D185" s="122" t="s">
        <v>89</v>
      </c>
      <c r="E185" s="32" t="s">
        <v>131</v>
      </c>
      <c r="F185" s="32" t="s">
        <v>132</v>
      </c>
      <c r="G185" s="32" t="s">
        <v>133</v>
      </c>
      <c r="H185" s="33"/>
      <c r="I185" s="100" t="s">
        <v>194</v>
      </c>
      <c r="J185" s="102">
        <f t="shared" si="44"/>
        <v>374</v>
      </c>
      <c r="K185" s="34"/>
      <c r="L185" s="94">
        <v>48580</v>
      </c>
      <c r="M185" s="94">
        <v>48944</v>
      </c>
      <c r="N185" s="35" t="s">
        <v>50</v>
      </c>
      <c r="O185" s="1"/>
      <c r="P185" s="2"/>
      <c r="Q185" s="2"/>
      <c r="R185" s="2"/>
      <c r="S185" s="2"/>
      <c r="T185" s="3"/>
      <c r="U185" s="3"/>
      <c r="V185" s="3"/>
      <c r="W185" s="3"/>
      <c r="X185" s="3"/>
      <c r="Y185" s="3"/>
      <c r="Z185" s="3">
        <v>374</v>
      </c>
      <c r="AA185" s="3"/>
      <c r="AB185" s="3"/>
      <c r="AC185" s="4"/>
    </row>
    <row r="186" spans="1:29" x14ac:dyDescent="0.25">
      <c r="A186" s="45"/>
      <c r="B186" s="46" t="s">
        <v>3</v>
      </c>
      <c r="C186" s="41"/>
      <c r="D186" s="41"/>
      <c r="E186" s="41"/>
      <c r="F186" s="41"/>
      <c r="G186" s="41"/>
      <c r="H186" s="47"/>
      <c r="I186" s="104"/>
      <c r="J186" s="110"/>
      <c r="K186" s="47"/>
      <c r="L186" s="97"/>
      <c r="M186" s="9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8"/>
    </row>
    <row r="187" spans="1:29" ht="60" x14ac:dyDescent="0.25">
      <c r="A187" s="166">
        <v>20</v>
      </c>
      <c r="B187" s="29"/>
      <c r="C187" s="58" t="s">
        <v>69</v>
      </c>
      <c r="D187" s="161" t="s">
        <v>274</v>
      </c>
      <c r="E187" s="60" t="s">
        <v>135</v>
      </c>
      <c r="F187" s="60" t="s">
        <v>136</v>
      </c>
      <c r="G187" s="60" t="s">
        <v>137</v>
      </c>
      <c r="H187" s="33"/>
      <c r="I187" s="100" t="s">
        <v>194</v>
      </c>
      <c r="J187" s="102">
        <f>SUM(O187:AC187)</f>
        <v>210</v>
      </c>
      <c r="K187" s="33"/>
      <c r="L187" s="94">
        <v>44562</v>
      </c>
      <c r="M187" s="94">
        <v>44926</v>
      </c>
      <c r="N187" s="52" t="s">
        <v>49</v>
      </c>
      <c r="O187" s="20">
        <v>210</v>
      </c>
      <c r="P187" s="2"/>
      <c r="Q187" s="2"/>
      <c r="R187" s="2"/>
      <c r="S187" s="2"/>
      <c r="T187" s="3"/>
      <c r="U187" s="3"/>
      <c r="V187" s="3"/>
      <c r="W187" s="3"/>
      <c r="X187" s="3"/>
      <c r="Y187" s="3"/>
      <c r="Z187" s="3"/>
      <c r="AA187" s="3"/>
      <c r="AB187" s="3"/>
      <c r="AC187" s="4"/>
    </row>
    <row r="188" spans="1:29" ht="60" x14ac:dyDescent="0.25">
      <c r="A188" s="166">
        <v>86</v>
      </c>
      <c r="B188" s="29"/>
      <c r="C188" s="58" t="s">
        <v>105</v>
      </c>
      <c r="D188" s="161" t="s">
        <v>227</v>
      </c>
      <c r="E188" s="60" t="s">
        <v>135</v>
      </c>
      <c r="F188" s="60" t="s">
        <v>136</v>
      </c>
      <c r="G188" s="60" t="s">
        <v>137</v>
      </c>
      <c r="H188" s="33"/>
      <c r="I188" s="100" t="s">
        <v>194</v>
      </c>
      <c r="J188" s="102">
        <f>SUM(O188:AC188)</f>
        <v>1003</v>
      </c>
      <c r="K188" s="33"/>
      <c r="L188" s="94">
        <v>44927</v>
      </c>
      <c r="M188" s="94">
        <v>45291</v>
      </c>
      <c r="N188" s="52" t="s">
        <v>74</v>
      </c>
      <c r="O188" s="20"/>
      <c r="P188" s="2">
        <v>1003</v>
      </c>
      <c r="Q188" s="2"/>
      <c r="R188" s="2"/>
      <c r="S188" s="2"/>
      <c r="T188" s="3"/>
      <c r="U188" s="3"/>
      <c r="V188" s="3"/>
      <c r="W188" s="3"/>
      <c r="X188" s="3"/>
      <c r="Y188" s="3"/>
      <c r="Z188" s="3"/>
      <c r="AA188" s="3"/>
      <c r="AB188" s="3"/>
      <c r="AC188" s="4"/>
    </row>
    <row r="189" spans="1:29" ht="90" x14ac:dyDescent="0.25">
      <c r="A189" s="166">
        <v>87</v>
      </c>
      <c r="B189" s="29"/>
      <c r="C189" s="58" t="s">
        <v>77</v>
      </c>
      <c r="D189" s="161" t="s">
        <v>211</v>
      </c>
      <c r="E189" s="60" t="s">
        <v>135</v>
      </c>
      <c r="F189" s="60" t="s">
        <v>136</v>
      </c>
      <c r="G189" s="60" t="s">
        <v>137</v>
      </c>
      <c r="H189" s="33"/>
      <c r="I189" s="100" t="s">
        <v>66</v>
      </c>
      <c r="J189" s="102">
        <f t="shared" ref="J189" si="45">SUM(O189:AC189)</f>
        <v>4208</v>
      </c>
      <c r="K189" s="33"/>
      <c r="L189" s="94">
        <v>44927</v>
      </c>
      <c r="M189" s="94">
        <v>45291</v>
      </c>
      <c r="N189" s="52" t="s">
        <v>74</v>
      </c>
      <c r="O189" s="20"/>
      <c r="P189" s="2">
        <v>4208</v>
      </c>
      <c r="Q189" s="2"/>
      <c r="R189" s="2"/>
      <c r="S189" s="2"/>
      <c r="T189" s="3"/>
      <c r="U189" s="3"/>
      <c r="V189" s="3"/>
      <c r="W189" s="3"/>
      <c r="X189" s="3"/>
      <c r="Y189" s="3"/>
      <c r="Z189" s="3"/>
      <c r="AA189" s="3"/>
      <c r="AB189" s="3"/>
      <c r="AC189" s="4"/>
    </row>
    <row r="190" spans="1:29" ht="90" x14ac:dyDescent="0.25">
      <c r="A190" s="166">
        <v>88</v>
      </c>
      <c r="B190" s="29"/>
      <c r="C190" s="58" t="s">
        <v>101</v>
      </c>
      <c r="D190" s="161" t="s">
        <v>211</v>
      </c>
      <c r="E190" s="60" t="s">
        <v>135</v>
      </c>
      <c r="F190" s="60" t="s">
        <v>136</v>
      </c>
      <c r="G190" s="60" t="s">
        <v>137</v>
      </c>
      <c r="H190" s="33"/>
      <c r="I190" s="100" t="s">
        <v>66</v>
      </c>
      <c r="J190" s="102">
        <f t="shared" ref="J190" si="46">SUM(O190:AC190)</f>
        <v>4208</v>
      </c>
      <c r="K190" s="33"/>
      <c r="L190" s="94">
        <v>44927</v>
      </c>
      <c r="M190" s="94">
        <v>45291</v>
      </c>
      <c r="N190" s="52" t="s">
        <v>74</v>
      </c>
      <c r="O190" s="20"/>
      <c r="P190" s="2">
        <v>4208</v>
      </c>
      <c r="Q190" s="2"/>
      <c r="R190" s="2"/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</row>
    <row r="191" spans="1:29" ht="90" x14ac:dyDescent="0.25">
      <c r="A191" s="166">
        <v>89</v>
      </c>
      <c r="B191" s="29"/>
      <c r="C191" s="58" t="s">
        <v>193</v>
      </c>
      <c r="D191" s="161" t="s">
        <v>211</v>
      </c>
      <c r="E191" s="60" t="s">
        <v>135</v>
      </c>
      <c r="F191" s="60" t="s">
        <v>136</v>
      </c>
      <c r="G191" s="60" t="s">
        <v>137</v>
      </c>
      <c r="H191" s="33"/>
      <c r="I191" s="100" t="s">
        <v>66</v>
      </c>
      <c r="J191" s="102">
        <f t="shared" ref="J191" si="47">SUM(O191:AC191)</f>
        <v>4208</v>
      </c>
      <c r="K191" s="33"/>
      <c r="L191" s="94">
        <v>44927</v>
      </c>
      <c r="M191" s="94">
        <v>45291</v>
      </c>
      <c r="N191" s="52" t="s">
        <v>74</v>
      </c>
      <c r="O191" s="20"/>
      <c r="P191" s="2">
        <v>4208</v>
      </c>
      <c r="Q191" s="2"/>
      <c r="R191" s="2"/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</row>
    <row r="192" spans="1:29" ht="60" x14ac:dyDescent="0.25">
      <c r="A192" s="166">
        <v>90</v>
      </c>
      <c r="B192" s="29"/>
      <c r="C192" s="122" t="s">
        <v>225</v>
      </c>
      <c r="D192" s="161" t="s">
        <v>231</v>
      </c>
      <c r="E192" s="60" t="s">
        <v>135</v>
      </c>
      <c r="F192" s="60" t="s">
        <v>136</v>
      </c>
      <c r="G192" s="60" t="s">
        <v>137</v>
      </c>
      <c r="H192" s="33"/>
      <c r="I192" s="100" t="s">
        <v>194</v>
      </c>
      <c r="J192" s="102">
        <f t="shared" ref="J192" si="48">SUM(O192:AC192)</f>
        <v>3605</v>
      </c>
      <c r="K192" s="34"/>
      <c r="L192" s="94">
        <v>44927</v>
      </c>
      <c r="M192" s="94">
        <v>45291</v>
      </c>
      <c r="N192" s="52" t="s">
        <v>74</v>
      </c>
      <c r="O192" s="20"/>
      <c r="P192" s="2">
        <v>3605</v>
      </c>
      <c r="Q192" s="2"/>
      <c r="R192" s="2"/>
      <c r="S192" s="2"/>
      <c r="T192" s="3"/>
      <c r="U192" s="3"/>
      <c r="V192" s="3"/>
      <c r="W192" s="3"/>
      <c r="X192" s="3"/>
      <c r="Y192" s="3"/>
      <c r="Z192" s="3"/>
      <c r="AA192" s="3"/>
      <c r="AB192" s="3"/>
      <c r="AC192" s="4"/>
    </row>
    <row r="193" spans="1:29" ht="60" x14ac:dyDescent="0.25">
      <c r="A193" s="166">
        <v>91</v>
      </c>
      <c r="B193" s="29"/>
      <c r="C193" s="122" t="s">
        <v>215</v>
      </c>
      <c r="D193" s="161" t="s">
        <v>227</v>
      </c>
      <c r="E193" s="60" t="s">
        <v>135</v>
      </c>
      <c r="F193" s="60" t="s">
        <v>136</v>
      </c>
      <c r="G193" s="60" t="s">
        <v>137</v>
      </c>
      <c r="H193" s="33"/>
      <c r="I193" s="100" t="s">
        <v>194</v>
      </c>
      <c r="J193" s="102">
        <f>SUM(O193:AC193)</f>
        <v>1003</v>
      </c>
      <c r="K193" s="33"/>
      <c r="L193" s="94">
        <v>44927</v>
      </c>
      <c r="M193" s="94">
        <v>45291</v>
      </c>
      <c r="N193" s="52" t="s">
        <v>74</v>
      </c>
      <c r="O193" s="20"/>
      <c r="P193" s="2">
        <v>1003</v>
      </c>
      <c r="Q193" s="2"/>
      <c r="R193" s="2"/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22"/>
    </row>
    <row r="194" spans="1:29" ht="60" x14ac:dyDescent="0.25">
      <c r="A194" s="166">
        <v>92</v>
      </c>
      <c r="B194" s="29"/>
      <c r="C194" s="122" t="s">
        <v>216</v>
      </c>
      <c r="D194" s="161" t="s">
        <v>202</v>
      </c>
      <c r="E194" s="60" t="s">
        <v>135</v>
      </c>
      <c r="F194" s="60" t="s">
        <v>136</v>
      </c>
      <c r="G194" s="60" t="s">
        <v>137</v>
      </c>
      <c r="H194" s="33"/>
      <c r="I194" s="100" t="s">
        <v>194</v>
      </c>
      <c r="J194" s="102">
        <f t="shared" ref="J194:J202" si="49">SUM(O194:AC194)</f>
        <v>1968</v>
      </c>
      <c r="K194" s="34"/>
      <c r="L194" s="94">
        <v>44927</v>
      </c>
      <c r="M194" s="94">
        <v>45291</v>
      </c>
      <c r="N194" s="52" t="s">
        <v>74</v>
      </c>
      <c r="O194" s="20"/>
      <c r="P194" s="2">
        <v>1968</v>
      </c>
      <c r="Q194" s="2"/>
      <c r="R194" s="2"/>
      <c r="S194" s="2"/>
      <c r="T194" s="3"/>
      <c r="U194" s="3"/>
      <c r="V194" s="3"/>
      <c r="W194" s="3"/>
      <c r="X194" s="3"/>
      <c r="Y194" s="3"/>
      <c r="Z194" s="3"/>
      <c r="AA194" s="3"/>
      <c r="AB194" s="3"/>
      <c r="AC194" s="4"/>
    </row>
    <row r="195" spans="1:29" ht="60" x14ac:dyDescent="0.25">
      <c r="A195" s="166">
        <v>93</v>
      </c>
      <c r="B195" s="29"/>
      <c r="C195" s="58" t="s">
        <v>67</v>
      </c>
      <c r="D195" s="59" t="s">
        <v>203</v>
      </c>
      <c r="E195" s="60" t="s">
        <v>135</v>
      </c>
      <c r="F195" s="60" t="s">
        <v>136</v>
      </c>
      <c r="G195" s="60" t="s">
        <v>137</v>
      </c>
      <c r="H195" s="33"/>
      <c r="I195" s="100" t="s">
        <v>194</v>
      </c>
      <c r="J195" s="102">
        <f t="shared" ref="J195:J200" si="50">SUM(O195:AC195)</f>
        <v>704</v>
      </c>
      <c r="K195" s="34"/>
      <c r="L195" s="94">
        <v>44927</v>
      </c>
      <c r="M195" s="94">
        <v>46387</v>
      </c>
      <c r="N195" s="52" t="s">
        <v>74</v>
      </c>
      <c r="O195" s="1"/>
      <c r="P195" s="2">
        <v>176</v>
      </c>
      <c r="Q195" s="2">
        <v>176</v>
      </c>
      <c r="R195" s="2">
        <v>176</v>
      </c>
      <c r="S195" s="2">
        <v>176</v>
      </c>
      <c r="T195" s="3"/>
      <c r="U195" s="3"/>
      <c r="V195" s="3"/>
      <c r="W195" s="3"/>
      <c r="X195" s="3"/>
      <c r="Y195" s="3"/>
      <c r="Z195" s="3"/>
      <c r="AA195" s="3"/>
      <c r="AB195" s="3"/>
      <c r="AC195" s="4"/>
    </row>
    <row r="196" spans="1:29" ht="60" x14ac:dyDescent="0.25">
      <c r="A196" s="166">
        <v>94</v>
      </c>
      <c r="B196" s="29"/>
      <c r="C196" s="58" t="s">
        <v>68</v>
      </c>
      <c r="D196" s="59" t="s">
        <v>203</v>
      </c>
      <c r="E196" s="60" t="s">
        <v>135</v>
      </c>
      <c r="F196" s="60" t="s">
        <v>136</v>
      </c>
      <c r="G196" s="60" t="s">
        <v>137</v>
      </c>
      <c r="H196" s="33"/>
      <c r="I196" s="100" t="s">
        <v>194</v>
      </c>
      <c r="J196" s="102">
        <f t="shared" si="50"/>
        <v>1571</v>
      </c>
      <c r="K196" s="34"/>
      <c r="L196" s="94">
        <v>44927</v>
      </c>
      <c r="M196" s="94">
        <v>46387</v>
      </c>
      <c r="N196" s="52" t="s">
        <v>74</v>
      </c>
      <c r="O196" s="1"/>
      <c r="P196" s="2">
        <v>392</v>
      </c>
      <c r="Q196" s="2">
        <v>393</v>
      </c>
      <c r="R196" s="2">
        <v>393</v>
      </c>
      <c r="S196" s="2">
        <v>393</v>
      </c>
      <c r="T196" s="3"/>
      <c r="U196" s="3"/>
      <c r="V196" s="3"/>
      <c r="W196" s="3"/>
      <c r="X196" s="3"/>
      <c r="Y196" s="3"/>
      <c r="Z196" s="3"/>
      <c r="AA196" s="3"/>
      <c r="AB196" s="3"/>
      <c r="AC196" s="4"/>
    </row>
    <row r="197" spans="1:29" ht="60" x14ac:dyDescent="0.25">
      <c r="A197" s="166">
        <v>95</v>
      </c>
      <c r="B197" s="29"/>
      <c r="C197" s="58" t="s">
        <v>69</v>
      </c>
      <c r="D197" s="59" t="s">
        <v>203</v>
      </c>
      <c r="E197" s="60" t="s">
        <v>135</v>
      </c>
      <c r="F197" s="60" t="s">
        <v>136</v>
      </c>
      <c r="G197" s="60" t="s">
        <v>137</v>
      </c>
      <c r="H197" s="33"/>
      <c r="I197" s="100" t="s">
        <v>194</v>
      </c>
      <c r="J197" s="102">
        <f t="shared" si="50"/>
        <v>1376</v>
      </c>
      <c r="K197" s="34"/>
      <c r="L197" s="94">
        <v>44927</v>
      </c>
      <c r="M197" s="94">
        <v>46387</v>
      </c>
      <c r="N197" s="52" t="s">
        <v>74</v>
      </c>
      <c r="O197" s="1"/>
      <c r="P197" s="2">
        <v>344</v>
      </c>
      <c r="Q197" s="2">
        <v>344</v>
      </c>
      <c r="R197" s="2">
        <v>344</v>
      </c>
      <c r="S197" s="2">
        <v>344</v>
      </c>
      <c r="T197" s="3"/>
      <c r="U197" s="3"/>
      <c r="V197" s="3"/>
      <c r="W197" s="3"/>
      <c r="X197" s="3"/>
      <c r="Y197" s="3"/>
      <c r="Z197" s="3"/>
      <c r="AA197" s="3"/>
      <c r="AB197" s="3"/>
      <c r="AC197" s="23"/>
    </row>
    <row r="198" spans="1:29" ht="60" x14ac:dyDescent="0.25">
      <c r="A198" s="166">
        <v>96</v>
      </c>
      <c r="B198" s="29"/>
      <c r="C198" s="58" t="s">
        <v>66</v>
      </c>
      <c r="D198" s="59" t="s">
        <v>203</v>
      </c>
      <c r="E198" s="60" t="s">
        <v>135</v>
      </c>
      <c r="F198" s="60" t="s">
        <v>136</v>
      </c>
      <c r="G198" s="60" t="s">
        <v>137</v>
      </c>
      <c r="H198" s="33"/>
      <c r="I198" s="100" t="s">
        <v>194</v>
      </c>
      <c r="J198" s="102">
        <f t="shared" si="50"/>
        <v>3288</v>
      </c>
      <c r="K198" s="34"/>
      <c r="L198" s="94">
        <v>44927</v>
      </c>
      <c r="M198" s="94">
        <v>46387</v>
      </c>
      <c r="N198" s="52" t="s">
        <v>74</v>
      </c>
      <c r="O198" s="1"/>
      <c r="P198" s="2">
        <v>822</v>
      </c>
      <c r="Q198" s="2">
        <v>822</v>
      </c>
      <c r="R198" s="2">
        <v>822</v>
      </c>
      <c r="S198" s="2">
        <v>822</v>
      </c>
      <c r="T198" s="3"/>
      <c r="U198" s="3"/>
      <c r="V198" s="3"/>
      <c r="W198" s="3"/>
      <c r="X198" s="3"/>
      <c r="Y198" s="3"/>
      <c r="Z198" s="3"/>
      <c r="AA198" s="3"/>
      <c r="AB198" s="3"/>
      <c r="AC198" s="4"/>
    </row>
    <row r="199" spans="1:29" ht="60" x14ac:dyDescent="0.25">
      <c r="A199" s="166">
        <v>97</v>
      </c>
      <c r="B199" s="29"/>
      <c r="C199" s="58" t="s">
        <v>70</v>
      </c>
      <c r="D199" s="59" t="s">
        <v>203</v>
      </c>
      <c r="E199" s="60" t="s">
        <v>135</v>
      </c>
      <c r="F199" s="60" t="s">
        <v>136</v>
      </c>
      <c r="G199" s="60" t="s">
        <v>137</v>
      </c>
      <c r="H199" s="33"/>
      <c r="I199" s="100" t="s">
        <v>194</v>
      </c>
      <c r="J199" s="102">
        <f t="shared" si="50"/>
        <v>792</v>
      </c>
      <c r="K199" s="34"/>
      <c r="L199" s="94">
        <v>44927</v>
      </c>
      <c r="M199" s="94">
        <v>46387</v>
      </c>
      <c r="N199" s="52" t="s">
        <v>74</v>
      </c>
      <c r="O199" s="1"/>
      <c r="P199" s="2">
        <v>198</v>
      </c>
      <c r="Q199" s="2">
        <v>198</v>
      </c>
      <c r="R199" s="2">
        <v>198</v>
      </c>
      <c r="S199" s="2">
        <v>198</v>
      </c>
      <c r="T199" s="3"/>
      <c r="U199" s="3"/>
      <c r="V199" s="3"/>
      <c r="W199" s="3"/>
      <c r="X199" s="3"/>
      <c r="Y199" s="3"/>
      <c r="Z199" s="3"/>
      <c r="AA199" s="3"/>
      <c r="AB199" s="3"/>
      <c r="AC199" s="4"/>
    </row>
    <row r="200" spans="1:29" ht="60" x14ac:dyDescent="0.25">
      <c r="A200" s="166">
        <v>114</v>
      </c>
      <c r="B200" s="29"/>
      <c r="C200" s="122" t="s">
        <v>230</v>
      </c>
      <c r="D200" s="161" t="s">
        <v>212</v>
      </c>
      <c r="E200" s="60" t="s">
        <v>135</v>
      </c>
      <c r="F200" s="60" t="s">
        <v>136</v>
      </c>
      <c r="G200" s="60" t="s">
        <v>137</v>
      </c>
      <c r="H200" s="33"/>
      <c r="I200" s="100" t="s">
        <v>194</v>
      </c>
      <c r="J200" s="102">
        <f t="shared" si="50"/>
        <v>1003</v>
      </c>
      <c r="K200" s="33"/>
      <c r="L200" s="94">
        <v>45292</v>
      </c>
      <c r="M200" s="94">
        <v>45657</v>
      </c>
      <c r="N200" s="52" t="s">
        <v>74</v>
      </c>
      <c r="O200" s="20"/>
      <c r="P200" s="2"/>
      <c r="Q200" s="2">
        <v>1003</v>
      </c>
      <c r="R200" s="2"/>
      <c r="S200" s="2"/>
      <c r="T200" s="3"/>
      <c r="U200" s="3"/>
      <c r="V200" s="3"/>
      <c r="W200" s="3"/>
      <c r="X200" s="3"/>
      <c r="Y200" s="3"/>
      <c r="Z200" s="3"/>
      <c r="AA200" s="3"/>
      <c r="AB200" s="3"/>
      <c r="AC200" s="4"/>
    </row>
    <row r="201" spans="1:29" ht="60" x14ac:dyDescent="0.25">
      <c r="A201" s="166">
        <v>115</v>
      </c>
      <c r="B201" s="29"/>
      <c r="C201" s="122" t="s">
        <v>232</v>
      </c>
      <c r="D201" s="161" t="s">
        <v>227</v>
      </c>
      <c r="E201" s="60" t="s">
        <v>135</v>
      </c>
      <c r="F201" s="60" t="s">
        <v>136</v>
      </c>
      <c r="G201" s="60" t="s">
        <v>137</v>
      </c>
      <c r="H201" s="33"/>
      <c r="I201" s="100" t="s">
        <v>194</v>
      </c>
      <c r="J201" s="102">
        <f t="shared" si="49"/>
        <v>1003</v>
      </c>
      <c r="K201" s="34"/>
      <c r="L201" s="94">
        <v>45292</v>
      </c>
      <c r="M201" s="94">
        <v>45657</v>
      </c>
      <c r="N201" s="52" t="s">
        <v>74</v>
      </c>
      <c r="O201" s="1"/>
      <c r="P201" s="2"/>
      <c r="Q201" s="2">
        <v>1003</v>
      </c>
      <c r="R201" s="2"/>
      <c r="S201" s="2"/>
      <c r="T201" s="3"/>
      <c r="U201" s="3"/>
      <c r="V201" s="3"/>
      <c r="W201" s="3"/>
      <c r="X201" s="3"/>
      <c r="Y201" s="3"/>
      <c r="Z201" s="3"/>
      <c r="AA201" s="3"/>
      <c r="AB201" s="3"/>
      <c r="AC201" s="4"/>
    </row>
    <row r="202" spans="1:29" ht="60" x14ac:dyDescent="0.25">
      <c r="A202" s="166">
        <v>116</v>
      </c>
      <c r="B202" s="29"/>
      <c r="C202" s="58" t="s">
        <v>233</v>
      </c>
      <c r="D202" s="161" t="s">
        <v>227</v>
      </c>
      <c r="E202" s="60" t="s">
        <v>135</v>
      </c>
      <c r="F202" s="60" t="s">
        <v>136</v>
      </c>
      <c r="G202" s="60" t="s">
        <v>137</v>
      </c>
      <c r="H202" s="33"/>
      <c r="I202" s="100" t="s">
        <v>194</v>
      </c>
      <c r="J202" s="102">
        <f t="shared" si="49"/>
        <v>1003</v>
      </c>
      <c r="K202" s="34"/>
      <c r="L202" s="94">
        <v>45292</v>
      </c>
      <c r="M202" s="94">
        <v>45657</v>
      </c>
      <c r="N202" s="52" t="s">
        <v>74</v>
      </c>
      <c r="O202" s="1"/>
      <c r="P202" s="2"/>
      <c r="Q202" s="2">
        <v>1003</v>
      </c>
      <c r="R202" s="2"/>
      <c r="S202" s="2"/>
      <c r="T202" s="3"/>
      <c r="U202" s="3"/>
      <c r="V202" s="3"/>
      <c r="W202" s="3"/>
      <c r="X202" s="3"/>
      <c r="Y202" s="3"/>
      <c r="Z202" s="3"/>
      <c r="AA202" s="3"/>
      <c r="AB202" s="3"/>
      <c r="AC202" s="4"/>
    </row>
    <row r="203" spans="1:29" ht="60" x14ac:dyDescent="0.25">
      <c r="A203" s="166">
        <v>117</v>
      </c>
      <c r="B203" s="29"/>
      <c r="C203" s="58" t="s">
        <v>114</v>
      </c>
      <c r="D203" s="161" t="s">
        <v>227</v>
      </c>
      <c r="E203" s="60" t="s">
        <v>135</v>
      </c>
      <c r="F203" s="60" t="s">
        <v>136</v>
      </c>
      <c r="G203" s="60" t="s">
        <v>137</v>
      </c>
      <c r="H203" s="33"/>
      <c r="I203" s="100" t="s">
        <v>194</v>
      </c>
      <c r="J203" s="102">
        <f t="shared" ref="J203" si="51">SUM(O203:AC203)</f>
        <v>1003</v>
      </c>
      <c r="K203" s="33"/>
      <c r="L203" s="94">
        <v>45292</v>
      </c>
      <c r="M203" s="94">
        <v>45657</v>
      </c>
      <c r="N203" s="52" t="s">
        <v>74</v>
      </c>
      <c r="O203" s="1"/>
      <c r="P203" s="2"/>
      <c r="Q203" s="2">
        <v>1003</v>
      </c>
      <c r="R203" s="2"/>
      <c r="S203" s="2"/>
      <c r="T203" s="3"/>
      <c r="U203" s="3"/>
      <c r="V203" s="3"/>
      <c r="W203" s="3"/>
      <c r="X203" s="3"/>
      <c r="Y203" s="3"/>
      <c r="Z203" s="3"/>
      <c r="AA203" s="3"/>
      <c r="AB203" s="3"/>
      <c r="AC203" s="4"/>
    </row>
    <row r="204" spans="1:29" ht="60" x14ac:dyDescent="0.25">
      <c r="A204" s="166">
        <v>118</v>
      </c>
      <c r="B204" s="29"/>
      <c r="C204" s="58" t="s">
        <v>105</v>
      </c>
      <c r="D204" s="59" t="s">
        <v>203</v>
      </c>
      <c r="E204" s="60" t="s">
        <v>135</v>
      </c>
      <c r="F204" s="60" t="s">
        <v>136</v>
      </c>
      <c r="G204" s="60" t="s">
        <v>137</v>
      </c>
      <c r="H204" s="33"/>
      <c r="I204" s="100" t="s">
        <v>66</v>
      </c>
      <c r="J204" s="102">
        <f t="shared" ref="J204" si="52">SUM(O204:AC204)</f>
        <v>2000</v>
      </c>
      <c r="K204" s="33"/>
      <c r="L204" s="94">
        <v>45292</v>
      </c>
      <c r="M204" s="94">
        <v>45657</v>
      </c>
      <c r="N204" s="52" t="s">
        <v>74</v>
      </c>
      <c r="O204" s="1"/>
      <c r="P204" s="2"/>
      <c r="Q204" s="2">
        <v>2000</v>
      </c>
      <c r="R204" s="2"/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</row>
    <row r="205" spans="1:29" ht="60" x14ac:dyDescent="0.25">
      <c r="A205" s="166">
        <v>119</v>
      </c>
      <c r="B205" s="29"/>
      <c r="C205" s="58" t="s">
        <v>97</v>
      </c>
      <c r="D205" s="59" t="s">
        <v>203</v>
      </c>
      <c r="E205" s="60" t="s">
        <v>135</v>
      </c>
      <c r="F205" s="60" t="s">
        <v>136</v>
      </c>
      <c r="G205" s="60" t="s">
        <v>137</v>
      </c>
      <c r="H205" s="33"/>
      <c r="I205" s="100" t="s">
        <v>194</v>
      </c>
      <c r="J205" s="102">
        <f t="shared" ref="J205" si="53">SUM(O205:AC205)</f>
        <v>1584</v>
      </c>
      <c r="K205" s="33"/>
      <c r="L205" s="94">
        <v>45292</v>
      </c>
      <c r="M205" s="94">
        <v>45657</v>
      </c>
      <c r="N205" s="52" t="s">
        <v>74</v>
      </c>
      <c r="O205" s="1"/>
      <c r="P205" s="2"/>
      <c r="Q205" s="2">
        <v>1584</v>
      </c>
      <c r="R205" s="2"/>
      <c r="S205" s="2"/>
      <c r="T205" s="3"/>
      <c r="U205" s="3"/>
      <c r="V205" s="3"/>
      <c r="W205" s="3"/>
      <c r="X205" s="3"/>
      <c r="Y205" s="3"/>
      <c r="Z205" s="3"/>
      <c r="AA205" s="3"/>
      <c r="AB205" s="3"/>
      <c r="AC205" s="4"/>
    </row>
    <row r="206" spans="1:29" ht="60" x14ac:dyDescent="0.25">
      <c r="A206" s="166">
        <v>130</v>
      </c>
      <c r="B206" s="29"/>
      <c r="C206" s="122" t="s">
        <v>226</v>
      </c>
      <c r="D206" s="161" t="s">
        <v>166</v>
      </c>
      <c r="E206" s="60" t="s">
        <v>135</v>
      </c>
      <c r="F206" s="60" t="s">
        <v>136</v>
      </c>
      <c r="G206" s="60" t="s">
        <v>137</v>
      </c>
      <c r="H206" s="33"/>
      <c r="I206" s="100" t="s">
        <v>194</v>
      </c>
      <c r="J206" s="102">
        <f t="shared" ref="J206:J209" si="54">SUM(O206:AC206)</f>
        <v>1076</v>
      </c>
      <c r="K206" s="34"/>
      <c r="L206" s="94">
        <v>45658</v>
      </c>
      <c r="M206" s="94">
        <v>46022</v>
      </c>
      <c r="N206" s="52" t="s">
        <v>74</v>
      </c>
      <c r="O206" s="20"/>
      <c r="P206" s="2"/>
      <c r="Q206" s="2"/>
      <c r="R206" s="2">
        <v>1076</v>
      </c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</row>
    <row r="207" spans="1:29" ht="60" x14ac:dyDescent="0.25">
      <c r="A207" s="166">
        <v>131</v>
      </c>
      <c r="B207" s="29"/>
      <c r="C207" s="122" t="s">
        <v>228</v>
      </c>
      <c r="D207" s="161" t="s">
        <v>166</v>
      </c>
      <c r="E207" s="60" t="s">
        <v>135</v>
      </c>
      <c r="F207" s="60" t="s">
        <v>136</v>
      </c>
      <c r="G207" s="60" t="s">
        <v>137</v>
      </c>
      <c r="H207" s="33"/>
      <c r="I207" s="100" t="s">
        <v>194</v>
      </c>
      <c r="J207" s="102">
        <f t="shared" si="54"/>
        <v>1076</v>
      </c>
      <c r="K207" s="33"/>
      <c r="L207" s="94">
        <v>45658</v>
      </c>
      <c r="M207" s="94">
        <v>46022</v>
      </c>
      <c r="N207" s="52" t="s">
        <v>74</v>
      </c>
      <c r="O207" s="20"/>
      <c r="P207" s="2"/>
      <c r="Q207" s="2"/>
      <c r="R207" s="2">
        <v>1076</v>
      </c>
      <c r="S207" s="2"/>
      <c r="T207" s="3"/>
      <c r="U207" s="3"/>
      <c r="V207" s="3"/>
      <c r="W207" s="3"/>
      <c r="X207" s="3"/>
      <c r="Y207" s="3"/>
      <c r="Z207" s="3"/>
      <c r="AA207" s="3"/>
      <c r="AB207" s="3"/>
      <c r="AC207" s="4"/>
    </row>
    <row r="208" spans="1:29" ht="60" x14ac:dyDescent="0.25">
      <c r="A208" s="166">
        <v>132</v>
      </c>
      <c r="B208" s="29"/>
      <c r="C208" s="122" t="s">
        <v>234</v>
      </c>
      <c r="D208" s="161" t="s">
        <v>166</v>
      </c>
      <c r="E208" s="60" t="s">
        <v>135</v>
      </c>
      <c r="F208" s="60" t="s">
        <v>136</v>
      </c>
      <c r="G208" s="60" t="s">
        <v>137</v>
      </c>
      <c r="H208" s="33"/>
      <c r="I208" s="100" t="s">
        <v>194</v>
      </c>
      <c r="J208" s="102">
        <f t="shared" ref="J208" si="55">SUM(O208:AC208)</f>
        <v>1076</v>
      </c>
      <c r="K208" s="33"/>
      <c r="L208" s="94">
        <v>45658</v>
      </c>
      <c r="M208" s="94">
        <v>46022</v>
      </c>
      <c r="N208" s="52" t="s">
        <v>74</v>
      </c>
      <c r="O208" s="20"/>
      <c r="P208" s="2"/>
      <c r="Q208" s="2"/>
      <c r="R208" s="2">
        <v>1076</v>
      </c>
      <c r="S208" s="2"/>
      <c r="T208" s="3"/>
      <c r="U208" s="3"/>
      <c r="V208" s="3"/>
      <c r="W208" s="3"/>
      <c r="X208" s="3"/>
      <c r="Y208" s="3"/>
      <c r="Z208" s="3"/>
      <c r="AA208" s="3"/>
      <c r="AB208" s="3"/>
      <c r="AC208" s="4"/>
    </row>
    <row r="209" spans="1:29" ht="60" x14ac:dyDescent="0.25">
      <c r="A209" s="166">
        <v>133</v>
      </c>
      <c r="B209" s="29"/>
      <c r="C209" s="122" t="s">
        <v>235</v>
      </c>
      <c r="D209" s="161" t="s">
        <v>166</v>
      </c>
      <c r="E209" s="60" t="s">
        <v>135</v>
      </c>
      <c r="F209" s="60" t="s">
        <v>136</v>
      </c>
      <c r="G209" s="60" t="s">
        <v>137</v>
      </c>
      <c r="H209" s="33"/>
      <c r="I209" s="100" t="s">
        <v>194</v>
      </c>
      <c r="J209" s="102">
        <f t="shared" si="54"/>
        <v>1076</v>
      </c>
      <c r="K209" s="33"/>
      <c r="L209" s="94">
        <v>45658</v>
      </c>
      <c r="M209" s="94">
        <v>46022</v>
      </c>
      <c r="N209" s="52" t="s">
        <v>74</v>
      </c>
      <c r="O209" s="20"/>
      <c r="P209" s="2"/>
      <c r="Q209" s="2"/>
      <c r="R209" s="2">
        <v>1076</v>
      </c>
      <c r="S209" s="2"/>
      <c r="T209" s="3"/>
      <c r="U209" s="3"/>
      <c r="V209" s="3"/>
      <c r="W209" s="3"/>
      <c r="X209" s="3"/>
      <c r="Y209" s="3"/>
      <c r="Z209" s="3"/>
      <c r="AA209" s="3"/>
      <c r="AB209" s="3"/>
      <c r="AC209" s="4"/>
    </row>
    <row r="210" spans="1:29" ht="60" x14ac:dyDescent="0.25">
      <c r="A210" s="166">
        <v>134</v>
      </c>
      <c r="B210" s="29"/>
      <c r="C210" s="122" t="s">
        <v>236</v>
      </c>
      <c r="D210" s="59" t="s">
        <v>166</v>
      </c>
      <c r="E210" s="60" t="s">
        <v>135</v>
      </c>
      <c r="F210" s="60" t="s">
        <v>136</v>
      </c>
      <c r="G210" s="60" t="s">
        <v>137</v>
      </c>
      <c r="H210" s="33"/>
      <c r="I210" s="100" t="s">
        <v>194</v>
      </c>
      <c r="J210" s="102">
        <f t="shared" ref="J210" si="56">SUM(O210:AC210)</f>
        <v>1076</v>
      </c>
      <c r="K210" s="33"/>
      <c r="L210" s="94">
        <v>45658</v>
      </c>
      <c r="M210" s="94">
        <v>46022</v>
      </c>
      <c r="N210" s="52" t="s">
        <v>74</v>
      </c>
      <c r="O210" s="20"/>
      <c r="P210" s="2"/>
      <c r="Q210" s="2"/>
      <c r="R210" s="2">
        <v>1076</v>
      </c>
      <c r="S210" s="2"/>
      <c r="T210" s="3"/>
      <c r="U210" s="3"/>
      <c r="V210" s="3"/>
      <c r="W210" s="3"/>
      <c r="X210" s="3"/>
      <c r="Y210" s="3"/>
      <c r="Z210" s="3"/>
      <c r="AA210" s="3"/>
      <c r="AB210" s="3"/>
      <c r="AC210" s="4"/>
    </row>
    <row r="211" spans="1:29" ht="60" x14ac:dyDescent="0.25">
      <c r="A211" s="166">
        <v>135</v>
      </c>
      <c r="B211" s="29"/>
      <c r="C211" s="58" t="s">
        <v>229</v>
      </c>
      <c r="D211" s="59" t="s">
        <v>166</v>
      </c>
      <c r="E211" s="60" t="s">
        <v>135</v>
      </c>
      <c r="F211" s="60" t="s">
        <v>136</v>
      </c>
      <c r="G211" s="60" t="s">
        <v>137</v>
      </c>
      <c r="H211" s="33"/>
      <c r="I211" s="100" t="s">
        <v>194</v>
      </c>
      <c r="J211" s="102">
        <f>SUM(O211:AC211)</f>
        <v>1076</v>
      </c>
      <c r="K211" s="33"/>
      <c r="L211" s="94">
        <v>45658</v>
      </c>
      <c r="M211" s="94">
        <v>46022</v>
      </c>
      <c r="N211" s="52" t="s">
        <v>74</v>
      </c>
      <c r="O211" s="20"/>
      <c r="P211" s="2"/>
      <c r="Q211" s="2"/>
      <c r="R211" s="2">
        <v>1076</v>
      </c>
      <c r="S211" s="2"/>
      <c r="T211" s="3"/>
      <c r="U211" s="3"/>
      <c r="V211" s="3"/>
      <c r="W211" s="3"/>
      <c r="X211" s="3"/>
      <c r="Y211" s="3"/>
      <c r="Z211" s="3"/>
      <c r="AA211" s="3"/>
      <c r="AB211" s="3"/>
      <c r="AC211" s="4"/>
    </row>
    <row r="212" spans="1:29" ht="60" x14ac:dyDescent="0.25">
      <c r="A212" s="166">
        <v>136</v>
      </c>
      <c r="B212" s="29"/>
      <c r="C212" s="58" t="s">
        <v>108</v>
      </c>
      <c r="D212" s="59" t="s">
        <v>203</v>
      </c>
      <c r="E212" s="60" t="s">
        <v>135</v>
      </c>
      <c r="F212" s="60" t="s">
        <v>136</v>
      </c>
      <c r="G212" s="60" t="s">
        <v>137</v>
      </c>
      <c r="H212" s="33"/>
      <c r="I212" s="100" t="s">
        <v>194</v>
      </c>
      <c r="J212" s="102">
        <f t="shared" ref="J212:J213" si="57">SUM(O212:AC212)</f>
        <v>1584</v>
      </c>
      <c r="K212" s="33"/>
      <c r="L212" s="94">
        <v>45658</v>
      </c>
      <c r="M212" s="94">
        <v>46022</v>
      </c>
      <c r="N212" s="52" t="s">
        <v>74</v>
      </c>
      <c r="O212" s="1"/>
      <c r="P212" s="2"/>
      <c r="Q212" s="2"/>
      <c r="R212" s="2">
        <v>1584</v>
      </c>
      <c r="S212" s="2"/>
      <c r="T212" s="3"/>
      <c r="U212" s="3"/>
      <c r="V212" s="3"/>
      <c r="W212" s="3"/>
      <c r="X212" s="3"/>
      <c r="Y212" s="3"/>
      <c r="Z212" s="3"/>
      <c r="AA212" s="3"/>
      <c r="AB212" s="3"/>
      <c r="AC212" s="4"/>
    </row>
    <row r="213" spans="1:29" ht="60" x14ac:dyDescent="0.25">
      <c r="A213" s="166">
        <v>148</v>
      </c>
      <c r="B213" s="29"/>
      <c r="C213" s="58" t="s">
        <v>109</v>
      </c>
      <c r="D213" s="59" t="s">
        <v>203</v>
      </c>
      <c r="E213" s="60" t="s">
        <v>135</v>
      </c>
      <c r="F213" s="60" t="s">
        <v>136</v>
      </c>
      <c r="G213" s="60" t="s">
        <v>137</v>
      </c>
      <c r="H213" s="33"/>
      <c r="I213" s="100" t="s">
        <v>194</v>
      </c>
      <c r="J213" s="102">
        <f t="shared" si="57"/>
        <v>1584</v>
      </c>
      <c r="K213" s="33"/>
      <c r="L213" s="94">
        <v>46023</v>
      </c>
      <c r="M213" s="94">
        <v>46387</v>
      </c>
      <c r="N213" s="52" t="s">
        <v>74</v>
      </c>
      <c r="O213" s="1"/>
      <c r="P213" s="2"/>
      <c r="Q213" s="2"/>
      <c r="R213" s="2"/>
      <c r="S213" s="2">
        <v>1584</v>
      </c>
      <c r="T213" s="3"/>
      <c r="U213" s="3"/>
      <c r="V213" s="3"/>
      <c r="W213" s="3"/>
      <c r="X213" s="3"/>
      <c r="Y213" s="3"/>
      <c r="Z213" s="3"/>
      <c r="AA213" s="3"/>
      <c r="AB213" s="3"/>
      <c r="AC213" s="4"/>
    </row>
    <row r="214" spans="1:29" ht="60" x14ac:dyDescent="0.25">
      <c r="A214" s="166">
        <v>149</v>
      </c>
      <c r="B214" s="29"/>
      <c r="C214" s="58" t="s">
        <v>93</v>
      </c>
      <c r="D214" s="59" t="s">
        <v>203</v>
      </c>
      <c r="E214" s="60" t="s">
        <v>135</v>
      </c>
      <c r="F214" s="60" t="s">
        <v>136</v>
      </c>
      <c r="G214" s="60" t="s">
        <v>137</v>
      </c>
      <c r="H214" s="33"/>
      <c r="I214" s="100" t="s">
        <v>194</v>
      </c>
      <c r="J214" s="102">
        <f t="shared" ref="J214:J215" si="58">SUM(O214:AC214)</f>
        <v>1584</v>
      </c>
      <c r="K214" s="33"/>
      <c r="L214" s="94">
        <v>46023</v>
      </c>
      <c r="M214" s="94">
        <v>46387</v>
      </c>
      <c r="N214" s="52" t="s">
        <v>74</v>
      </c>
      <c r="O214" s="1"/>
      <c r="P214" s="2"/>
      <c r="Q214" s="2"/>
      <c r="R214" s="2"/>
      <c r="S214" s="2">
        <v>1584</v>
      </c>
      <c r="T214" s="3"/>
      <c r="U214" s="3"/>
      <c r="V214" s="3"/>
      <c r="W214" s="3"/>
      <c r="X214" s="3"/>
      <c r="Y214" s="3"/>
      <c r="Z214" s="3"/>
      <c r="AA214" s="3"/>
      <c r="AB214" s="3"/>
      <c r="AC214" s="4"/>
    </row>
    <row r="215" spans="1:29" ht="60" x14ac:dyDescent="0.25">
      <c r="A215" s="166">
        <v>180</v>
      </c>
      <c r="B215" s="29"/>
      <c r="C215" s="58" t="s">
        <v>110</v>
      </c>
      <c r="D215" s="59" t="s">
        <v>203</v>
      </c>
      <c r="E215" s="60" t="s">
        <v>135</v>
      </c>
      <c r="F215" s="60" t="s">
        <v>136</v>
      </c>
      <c r="G215" s="60" t="s">
        <v>137</v>
      </c>
      <c r="H215" s="33"/>
      <c r="I215" s="100" t="s">
        <v>194</v>
      </c>
      <c r="J215" s="102">
        <f t="shared" si="58"/>
        <v>1584</v>
      </c>
      <c r="K215" s="33"/>
      <c r="L215" s="94">
        <v>46388</v>
      </c>
      <c r="M215" s="94">
        <v>46752</v>
      </c>
      <c r="N215" s="52" t="s">
        <v>50</v>
      </c>
      <c r="O215" s="1"/>
      <c r="P215" s="2"/>
      <c r="Q215" s="2"/>
      <c r="R215" s="2"/>
      <c r="S215" s="2"/>
      <c r="T215" s="3">
        <v>1584</v>
      </c>
      <c r="U215" s="3"/>
      <c r="V215" s="3"/>
      <c r="W215" s="3"/>
      <c r="X215" s="3"/>
      <c r="Y215" s="3"/>
      <c r="Z215" s="3"/>
      <c r="AA215" s="3"/>
      <c r="AB215" s="3"/>
      <c r="AC215" s="4"/>
    </row>
    <row r="216" spans="1:29" ht="60" x14ac:dyDescent="0.25">
      <c r="A216" s="166">
        <v>181</v>
      </c>
      <c r="B216" s="29"/>
      <c r="C216" s="58" t="s">
        <v>98</v>
      </c>
      <c r="D216" s="59" t="s">
        <v>203</v>
      </c>
      <c r="E216" s="60" t="s">
        <v>135</v>
      </c>
      <c r="F216" s="60" t="s">
        <v>136</v>
      </c>
      <c r="G216" s="60" t="s">
        <v>137</v>
      </c>
      <c r="H216" s="33"/>
      <c r="I216" s="100" t="s">
        <v>194</v>
      </c>
      <c r="J216" s="102">
        <f t="shared" ref="J216:J222" si="59">SUM(O216:AC216)</f>
        <v>1584</v>
      </c>
      <c r="K216" s="33"/>
      <c r="L216" s="94">
        <v>46388</v>
      </c>
      <c r="M216" s="94">
        <v>46752</v>
      </c>
      <c r="N216" s="52" t="s">
        <v>50</v>
      </c>
      <c r="O216" s="1"/>
      <c r="P216" s="2"/>
      <c r="Q216" s="2"/>
      <c r="R216" s="2"/>
      <c r="S216" s="2"/>
      <c r="T216" s="3">
        <v>1584</v>
      </c>
      <c r="U216" s="3"/>
      <c r="V216" s="3"/>
      <c r="W216" s="3"/>
      <c r="X216" s="3"/>
      <c r="Y216" s="3"/>
      <c r="Z216" s="3"/>
      <c r="AA216" s="3"/>
      <c r="AB216" s="3"/>
      <c r="AC216" s="4"/>
    </row>
    <row r="217" spans="1:29" ht="60" x14ac:dyDescent="0.25">
      <c r="A217" s="166">
        <v>182</v>
      </c>
      <c r="B217" s="29"/>
      <c r="C217" s="58" t="s">
        <v>67</v>
      </c>
      <c r="D217" s="59" t="s">
        <v>203</v>
      </c>
      <c r="E217" s="60" t="s">
        <v>135</v>
      </c>
      <c r="F217" s="60" t="s">
        <v>136</v>
      </c>
      <c r="G217" s="60" t="s">
        <v>137</v>
      </c>
      <c r="H217" s="33"/>
      <c r="I217" s="100" t="s">
        <v>194</v>
      </c>
      <c r="J217" s="102">
        <f t="shared" ref="J217:J219" si="60">SUM(O217:AC217)</f>
        <v>1510</v>
      </c>
      <c r="K217" s="34"/>
      <c r="L217" s="94">
        <v>46388</v>
      </c>
      <c r="M217" s="94">
        <v>50040</v>
      </c>
      <c r="N217" s="35" t="s">
        <v>50</v>
      </c>
      <c r="O217" s="1"/>
      <c r="P217" s="2"/>
      <c r="Q217" s="2"/>
      <c r="R217" s="2"/>
      <c r="S217" s="2"/>
      <c r="T217" s="3">
        <v>151</v>
      </c>
      <c r="U217" s="3">
        <v>151</v>
      </c>
      <c r="V217" s="3">
        <v>151</v>
      </c>
      <c r="W217" s="3">
        <v>151</v>
      </c>
      <c r="X217" s="3">
        <v>151</v>
      </c>
      <c r="Y217" s="3">
        <v>151</v>
      </c>
      <c r="Z217" s="3">
        <v>151</v>
      </c>
      <c r="AA217" s="3">
        <v>151</v>
      </c>
      <c r="AB217" s="3">
        <v>151</v>
      </c>
      <c r="AC217" s="4">
        <v>151</v>
      </c>
    </row>
    <row r="218" spans="1:29" ht="60" x14ac:dyDescent="0.25">
      <c r="A218" s="166">
        <v>183</v>
      </c>
      <c r="B218" s="29"/>
      <c r="C218" s="58" t="s">
        <v>68</v>
      </c>
      <c r="D218" s="59" t="s">
        <v>203</v>
      </c>
      <c r="E218" s="60" t="s">
        <v>135</v>
      </c>
      <c r="F218" s="60" t="s">
        <v>136</v>
      </c>
      <c r="G218" s="60" t="s">
        <v>137</v>
      </c>
      <c r="H218" s="33"/>
      <c r="I218" s="100" t="s">
        <v>194</v>
      </c>
      <c r="J218" s="102">
        <f t="shared" si="60"/>
        <v>3370</v>
      </c>
      <c r="K218" s="34"/>
      <c r="L218" s="94">
        <v>46388</v>
      </c>
      <c r="M218" s="94">
        <v>50040</v>
      </c>
      <c r="N218" s="35" t="s">
        <v>50</v>
      </c>
      <c r="O218" s="1"/>
      <c r="P218" s="2"/>
      <c r="Q218" s="2"/>
      <c r="R218" s="2"/>
      <c r="S218" s="2"/>
      <c r="T218" s="3">
        <v>337</v>
      </c>
      <c r="U218" s="3">
        <v>337</v>
      </c>
      <c r="V218" s="3">
        <v>337</v>
      </c>
      <c r="W218" s="3">
        <v>337</v>
      </c>
      <c r="X218" s="3">
        <v>337</v>
      </c>
      <c r="Y218" s="3">
        <v>337</v>
      </c>
      <c r="Z218" s="3">
        <v>337</v>
      </c>
      <c r="AA218" s="3">
        <v>337</v>
      </c>
      <c r="AB218" s="3">
        <v>337</v>
      </c>
      <c r="AC218" s="4">
        <v>337</v>
      </c>
    </row>
    <row r="219" spans="1:29" ht="60" x14ac:dyDescent="0.25">
      <c r="A219" s="166">
        <v>184</v>
      </c>
      <c r="B219" s="29"/>
      <c r="C219" s="58" t="s">
        <v>69</v>
      </c>
      <c r="D219" s="59" t="s">
        <v>203</v>
      </c>
      <c r="E219" s="60" t="s">
        <v>135</v>
      </c>
      <c r="F219" s="60" t="s">
        <v>136</v>
      </c>
      <c r="G219" s="60" t="s">
        <v>137</v>
      </c>
      <c r="H219" s="33"/>
      <c r="I219" s="100" t="s">
        <v>194</v>
      </c>
      <c r="J219" s="102">
        <f t="shared" si="60"/>
        <v>2980</v>
      </c>
      <c r="K219" s="34"/>
      <c r="L219" s="94">
        <v>46388</v>
      </c>
      <c r="M219" s="94">
        <v>50040</v>
      </c>
      <c r="N219" s="35" t="s">
        <v>50</v>
      </c>
      <c r="O219" s="1"/>
      <c r="P219" s="2"/>
      <c r="Q219" s="2"/>
      <c r="R219" s="2"/>
      <c r="S219" s="2"/>
      <c r="T219" s="3">
        <v>298</v>
      </c>
      <c r="U219" s="3">
        <v>298</v>
      </c>
      <c r="V219" s="3">
        <v>298</v>
      </c>
      <c r="W219" s="3">
        <v>298</v>
      </c>
      <c r="X219" s="3">
        <v>298</v>
      </c>
      <c r="Y219" s="3">
        <v>298</v>
      </c>
      <c r="Z219" s="3">
        <v>298</v>
      </c>
      <c r="AA219" s="3">
        <v>298</v>
      </c>
      <c r="AB219" s="3">
        <v>298</v>
      </c>
      <c r="AC219" s="4">
        <v>298</v>
      </c>
    </row>
    <row r="220" spans="1:29" ht="60" x14ac:dyDescent="0.25">
      <c r="A220" s="166">
        <v>185</v>
      </c>
      <c r="B220" s="29"/>
      <c r="C220" s="58" t="s">
        <v>66</v>
      </c>
      <c r="D220" s="59" t="s">
        <v>203</v>
      </c>
      <c r="E220" s="60" t="s">
        <v>135</v>
      </c>
      <c r="F220" s="60" t="s">
        <v>136</v>
      </c>
      <c r="G220" s="60" t="s">
        <v>137</v>
      </c>
      <c r="H220" s="33"/>
      <c r="I220" s="100" t="s">
        <v>194</v>
      </c>
      <c r="J220" s="102">
        <f t="shared" ref="J220" si="61">SUM(O220:AC220)</f>
        <v>8494</v>
      </c>
      <c r="K220" s="34"/>
      <c r="L220" s="94">
        <v>46388</v>
      </c>
      <c r="M220" s="94">
        <v>50040</v>
      </c>
      <c r="N220" s="35" t="s">
        <v>50</v>
      </c>
      <c r="O220" s="1"/>
      <c r="P220" s="2"/>
      <c r="Q220" s="2"/>
      <c r="R220" s="2"/>
      <c r="S220" s="2"/>
      <c r="T220" s="3">
        <v>850</v>
      </c>
      <c r="U220" s="3">
        <v>849</v>
      </c>
      <c r="V220" s="3">
        <v>850</v>
      </c>
      <c r="W220" s="3">
        <v>849</v>
      </c>
      <c r="X220" s="3">
        <v>849</v>
      </c>
      <c r="Y220" s="3">
        <v>849</v>
      </c>
      <c r="Z220" s="3">
        <v>849</v>
      </c>
      <c r="AA220" s="3">
        <v>850</v>
      </c>
      <c r="AB220" s="3">
        <v>850</v>
      </c>
      <c r="AC220" s="4">
        <v>849</v>
      </c>
    </row>
    <row r="221" spans="1:29" ht="60" x14ac:dyDescent="0.25">
      <c r="A221" s="167">
        <v>186</v>
      </c>
      <c r="B221" s="137"/>
      <c r="C221" s="138" t="s">
        <v>70</v>
      </c>
      <c r="D221" s="59" t="s">
        <v>203</v>
      </c>
      <c r="E221" s="139" t="s">
        <v>135</v>
      </c>
      <c r="F221" s="139" t="s">
        <v>136</v>
      </c>
      <c r="G221" s="139" t="s">
        <v>137</v>
      </c>
      <c r="H221" s="140"/>
      <c r="I221" s="141" t="s">
        <v>194</v>
      </c>
      <c r="J221" s="142">
        <f t="shared" ref="J221" si="62">SUM(O221:AC221)</f>
        <v>1692</v>
      </c>
      <c r="K221" s="143"/>
      <c r="L221" s="144">
        <v>46388</v>
      </c>
      <c r="M221" s="144">
        <v>50040</v>
      </c>
      <c r="N221" s="145" t="s">
        <v>50</v>
      </c>
      <c r="O221" s="146"/>
      <c r="P221" s="147"/>
      <c r="Q221" s="147"/>
      <c r="R221" s="147"/>
      <c r="S221" s="147"/>
      <c r="T221" s="148">
        <v>169</v>
      </c>
      <c r="U221" s="148">
        <v>169</v>
      </c>
      <c r="V221" s="148">
        <v>170</v>
      </c>
      <c r="W221" s="148">
        <v>169</v>
      </c>
      <c r="X221" s="148">
        <v>169</v>
      </c>
      <c r="Y221" s="148">
        <v>169</v>
      </c>
      <c r="Z221" s="148">
        <v>170</v>
      </c>
      <c r="AA221" s="148">
        <v>169</v>
      </c>
      <c r="AB221" s="148">
        <v>169</v>
      </c>
      <c r="AC221" s="154">
        <v>169</v>
      </c>
    </row>
    <row r="222" spans="1:29" ht="60" x14ac:dyDescent="0.25">
      <c r="A222" s="166">
        <v>188</v>
      </c>
      <c r="B222" s="29"/>
      <c r="C222" s="58" t="s">
        <v>111</v>
      </c>
      <c r="D222" s="59" t="s">
        <v>203</v>
      </c>
      <c r="E222" s="60" t="s">
        <v>135</v>
      </c>
      <c r="F222" s="60" t="s">
        <v>136</v>
      </c>
      <c r="G222" s="60" t="s">
        <v>137</v>
      </c>
      <c r="H222" s="33"/>
      <c r="I222" s="100" t="s">
        <v>194</v>
      </c>
      <c r="J222" s="102">
        <f t="shared" si="59"/>
        <v>1584</v>
      </c>
      <c r="K222" s="33"/>
      <c r="L222" s="94">
        <v>46753</v>
      </c>
      <c r="M222" s="94">
        <v>47118</v>
      </c>
      <c r="N222" s="52" t="s">
        <v>50</v>
      </c>
      <c r="O222" s="1"/>
      <c r="P222" s="2"/>
      <c r="Q222" s="2"/>
      <c r="R222" s="2"/>
      <c r="S222" s="2"/>
      <c r="T222" s="3"/>
      <c r="U222" s="3">
        <v>1584</v>
      </c>
      <c r="V222" s="3"/>
      <c r="W222" s="3"/>
      <c r="X222" s="3"/>
      <c r="Y222" s="3"/>
      <c r="Z222" s="3"/>
      <c r="AA222" s="3"/>
      <c r="AB222" s="3"/>
      <c r="AC222" s="4"/>
    </row>
    <row r="223" spans="1:29" ht="60" x14ac:dyDescent="0.25">
      <c r="A223" s="166">
        <v>189</v>
      </c>
      <c r="B223" s="29"/>
      <c r="C223" s="58" t="s">
        <v>112</v>
      </c>
      <c r="D223" s="59" t="s">
        <v>203</v>
      </c>
      <c r="E223" s="60" t="s">
        <v>135</v>
      </c>
      <c r="F223" s="60" t="s">
        <v>136</v>
      </c>
      <c r="G223" s="60" t="s">
        <v>137</v>
      </c>
      <c r="H223" s="33"/>
      <c r="I223" s="100" t="s">
        <v>194</v>
      </c>
      <c r="J223" s="102">
        <f t="shared" ref="J223" si="63">SUM(O223:AC223)</f>
        <v>1584</v>
      </c>
      <c r="K223" s="33"/>
      <c r="L223" s="94">
        <v>46753</v>
      </c>
      <c r="M223" s="94">
        <v>47118</v>
      </c>
      <c r="N223" s="52" t="s">
        <v>50</v>
      </c>
      <c r="O223" s="1"/>
      <c r="P223" s="2"/>
      <c r="Q223" s="2"/>
      <c r="R223" s="2"/>
      <c r="S223" s="2"/>
      <c r="T223" s="3"/>
      <c r="U223" s="3">
        <v>1584</v>
      </c>
      <c r="V223" s="3"/>
      <c r="W223" s="3"/>
      <c r="X223" s="3"/>
      <c r="Y223" s="3"/>
      <c r="Z223" s="3"/>
      <c r="AA223" s="3"/>
      <c r="AB223" s="3"/>
      <c r="AC223" s="4"/>
    </row>
    <row r="224" spans="1:29" ht="60" x14ac:dyDescent="0.25">
      <c r="A224" s="166">
        <v>190</v>
      </c>
      <c r="B224" s="29"/>
      <c r="C224" s="58" t="s">
        <v>113</v>
      </c>
      <c r="D224" s="59" t="s">
        <v>203</v>
      </c>
      <c r="E224" s="60" t="s">
        <v>135</v>
      </c>
      <c r="F224" s="60" t="s">
        <v>136</v>
      </c>
      <c r="G224" s="60" t="s">
        <v>137</v>
      </c>
      <c r="H224" s="33"/>
      <c r="I224" s="101" t="s">
        <v>194</v>
      </c>
      <c r="J224" s="102">
        <f t="shared" ref="J224:J230" si="64">SUM(O224:AB224)</f>
        <v>1584</v>
      </c>
      <c r="K224" s="33"/>
      <c r="L224" s="94">
        <v>46753</v>
      </c>
      <c r="M224" s="94">
        <v>47118</v>
      </c>
      <c r="N224" s="52" t="s">
        <v>50</v>
      </c>
      <c r="O224" s="1"/>
      <c r="P224" s="2"/>
      <c r="Q224" s="2"/>
      <c r="R224" s="2"/>
      <c r="S224" s="2"/>
      <c r="T224" s="3"/>
      <c r="U224" s="3">
        <v>1584</v>
      </c>
      <c r="V224" s="3"/>
      <c r="W224" s="3"/>
      <c r="X224" s="3"/>
      <c r="Y224" s="3"/>
      <c r="Z224" s="3"/>
      <c r="AA224" s="3"/>
      <c r="AB224" s="3"/>
      <c r="AC224" s="4"/>
    </row>
    <row r="225" spans="1:29" ht="60" x14ac:dyDescent="0.25">
      <c r="A225" s="166">
        <v>191</v>
      </c>
      <c r="B225" s="29"/>
      <c r="C225" s="58" t="s">
        <v>114</v>
      </c>
      <c r="D225" s="59" t="s">
        <v>203</v>
      </c>
      <c r="E225" s="60" t="s">
        <v>135</v>
      </c>
      <c r="F225" s="60" t="s">
        <v>136</v>
      </c>
      <c r="G225" s="60" t="s">
        <v>137</v>
      </c>
      <c r="H225" s="33"/>
      <c r="I225" s="101" t="s">
        <v>194</v>
      </c>
      <c r="J225" s="102">
        <f t="shared" si="64"/>
        <v>1584</v>
      </c>
      <c r="K225" s="33"/>
      <c r="L225" s="94">
        <v>46753</v>
      </c>
      <c r="M225" s="94">
        <v>47118</v>
      </c>
      <c r="N225" s="52" t="s">
        <v>50</v>
      </c>
      <c r="O225" s="1"/>
      <c r="P225" s="2"/>
      <c r="Q225" s="2"/>
      <c r="R225" s="2"/>
      <c r="S225" s="2"/>
      <c r="T225" s="3"/>
      <c r="U225" s="3">
        <v>1584</v>
      </c>
      <c r="V225" s="3"/>
      <c r="W225" s="3"/>
      <c r="X225" s="3"/>
      <c r="Y225" s="3"/>
      <c r="Z225" s="3"/>
      <c r="AA225" s="3"/>
      <c r="AB225" s="3"/>
      <c r="AC225" s="4"/>
    </row>
    <row r="226" spans="1:29" ht="60" x14ac:dyDescent="0.25">
      <c r="A226" s="166">
        <v>194</v>
      </c>
      <c r="B226" s="29"/>
      <c r="C226" s="58" t="s">
        <v>116</v>
      </c>
      <c r="D226" s="59" t="s">
        <v>203</v>
      </c>
      <c r="E226" s="60" t="s">
        <v>135</v>
      </c>
      <c r="F226" s="60" t="s">
        <v>136</v>
      </c>
      <c r="G226" s="60" t="s">
        <v>137</v>
      </c>
      <c r="H226" s="33"/>
      <c r="I226" s="101" t="s">
        <v>194</v>
      </c>
      <c r="J226" s="102">
        <f t="shared" si="64"/>
        <v>936</v>
      </c>
      <c r="K226" s="33"/>
      <c r="L226" s="94">
        <v>47119</v>
      </c>
      <c r="M226" s="94">
        <v>47483</v>
      </c>
      <c r="N226" s="52" t="s">
        <v>50</v>
      </c>
      <c r="O226" s="1"/>
      <c r="P226" s="2"/>
      <c r="Q226" s="2"/>
      <c r="R226" s="2"/>
      <c r="S226" s="2"/>
      <c r="T226" s="3"/>
      <c r="U226" s="3"/>
      <c r="V226" s="3">
        <v>936</v>
      </c>
      <c r="W226" s="3"/>
      <c r="X226" s="3"/>
      <c r="Y226" s="3"/>
      <c r="Z226" s="3"/>
      <c r="AA226" s="3"/>
      <c r="AB226" s="3"/>
      <c r="AC226" s="4"/>
    </row>
    <row r="227" spans="1:29" ht="60" x14ac:dyDescent="0.25">
      <c r="A227" s="166">
        <v>195</v>
      </c>
      <c r="B227" s="29"/>
      <c r="C227" s="58" t="s">
        <v>104</v>
      </c>
      <c r="D227" s="59" t="s">
        <v>203</v>
      </c>
      <c r="E227" s="60" t="s">
        <v>135</v>
      </c>
      <c r="F227" s="60" t="s">
        <v>136</v>
      </c>
      <c r="G227" s="60" t="s">
        <v>137</v>
      </c>
      <c r="H227" s="33"/>
      <c r="I227" s="101" t="s">
        <v>194</v>
      </c>
      <c r="J227" s="102">
        <f t="shared" si="64"/>
        <v>936</v>
      </c>
      <c r="K227" s="33"/>
      <c r="L227" s="94">
        <v>47119</v>
      </c>
      <c r="M227" s="94">
        <v>47483</v>
      </c>
      <c r="N227" s="52" t="s">
        <v>50</v>
      </c>
      <c r="O227" s="1"/>
      <c r="P227" s="2"/>
      <c r="Q227" s="2"/>
      <c r="R227" s="2"/>
      <c r="S227" s="2"/>
      <c r="T227" s="3"/>
      <c r="U227" s="3"/>
      <c r="V227" s="3">
        <v>936</v>
      </c>
      <c r="W227" s="3"/>
      <c r="X227" s="3"/>
      <c r="Y227" s="3"/>
      <c r="Z227" s="3"/>
      <c r="AA227" s="3"/>
      <c r="AB227" s="3"/>
      <c r="AC227" s="4"/>
    </row>
    <row r="228" spans="1:29" ht="60" x14ac:dyDescent="0.25">
      <c r="A228" s="166">
        <v>216</v>
      </c>
      <c r="B228" s="29"/>
      <c r="C228" s="58" t="s">
        <v>117</v>
      </c>
      <c r="D228" s="59" t="s">
        <v>203</v>
      </c>
      <c r="E228" s="60" t="s">
        <v>135</v>
      </c>
      <c r="F228" s="60" t="s">
        <v>136</v>
      </c>
      <c r="G228" s="60" t="s">
        <v>137</v>
      </c>
      <c r="H228" s="33"/>
      <c r="I228" s="101" t="s">
        <v>194</v>
      </c>
      <c r="J228" s="102">
        <f t="shared" si="64"/>
        <v>936</v>
      </c>
      <c r="K228" s="33"/>
      <c r="L228" s="94">
        <v>47849</v>
      </c>
      <c r="M228" s="94">
        <v>48213</v>
      </c>
      <c r="N228" s="52" t="s">
        <v>50</v>
      </c>
      <c r="O228" s="1"/>
      <c r="P228" s="2"/>
      <c r="Q228" s="2"/>
      <c r="R228" s="2"/>
      <c r="S228" s="2"/>
      <c r="T228" s="3"/>
      <c r="U228" s="3"/>
      <c r="V228" s="3"/>
      <c r="W228" s="3"/>
      <c r="X228" s="3">
        <v>936</v>
      </c>
      <c r="Y228" s="3"/>
      <c r="Z228" s="3"/>
      <c r="AA228" s="3"/>
      <c r="AB228" s="3"/>
      <c r="AC228" s="4"/>
    </row>
    <row r="229" spans="1:29" ht="60" x14ac:dyDescent="0.25">
      <c r="A229" s="166">
        <v>226</v>
      </c>
      <c r="B229" s="29"/>
      <c r="C229" s="58" t="s">
        <v>118</v>
      </c>
      <c r="D229" s="59" t="s">
        <v>203</v>
      </c>
      <c r="E229" s="60" t="s">
        <v>135</v>
      </c>
      <c r="F229" s="60" t="s">
        <v>136</v>
      </c>
      <c r="G229" s="60" t="s">
        <v>137</v>
      </c>
      <c r="H229" s="33"/>
      <c r="I229" s="101" t="s">
        <v>194</v>
      </c>
      <c r="J229" s="102">
        <f t="shared" si="64"/>
        <v>1584</v>
      </c>
      <c r="K229" s="33"/>
      <c r="L229" s="94">
        <v>48214</v>
      </c>
      <c r="M229" s="94">
        <v>48579</v>
      </c>
      <c r="N229" s="52" t="s">
        <v>50</v>
      </c>
      <c r="O229" s="1"/>
      <c r="P229" s="2"/>
      <c r="Q229" s="2"/>
      <c r="R229" s="2"/>
      <c r="S229" s="2"/>
      <c r="T229" s="3"/>
      <c r="U229" s="3"/>
      <c r="V229" s="3"/>
      <c r="W229" s="3"/>
      <c r="X229" s="3"/>
      <c r="Y229" s="3">
        <v>1584</v>
      </c>
      <c r="Z229" s="3"/>
      <c r="AA229" s="3"/>
      <c r="AB229" s="3"/>
      <c r="AC229" s="4"/>
    </row>
    <row r="230" spans="1:29" ht="60" x14ac:dyDescent="0.25">
      <c r="A230" s="166">
        <v>236</v>
      </c>
      <c r="B230" s="29"/>
      <c r="C230" s="58" t="s">
        <v>119</v>
      </c>
      <c r="D230" s="59" t="s">
        <v>203</v>
      </c>
      <c r="E230" s="60" t="s">
        <v>135</v>
      </c>
      <c r="F230" s="60" t="s">
        <v>136</v>
      </c>
      <c r="G230" s="60" t="s">
        <v>137</v>
      </c>
      <c r="H230" s="33"/>
      <c r="I230" s="101" t="s">
        <v>194</v>
      </c>
      <c r="J230" s="102">
        <f t="shared" si="64"/>
        <v>1870</v>
      </c>
      <c r="K230" s="33"/>
      <c r="L230" s="94">
        <v>48580</v>
      </c>
      <c r="M230" s="94">
        <v>49309</v>
      </c>
      <c r="N230" s="52" t="s">
        <v>50</v>
      </c>
      <c r="O230" s="1"/>
      <c r="P230" s="2"/>
      <c r="Q230" s="2"/>
      <c r="R230" s="2"/>
      <c r="S230" s="2"/>
      <c r="T230" s="3"/>
      <c r="U230" s="3"/>
      <c r="V230" s="3"/>
      <c r="W230" s="3"/>
      <c r="X230" s="3"/>
      <c r="Y230" s="3"/>
      <c r="Z230" s="3">
        <v>935</v>
      </c>
      <c r="AA230" s="3">
        <v>935</v>
      </c>
      <c r="AB230" s="3"/>
      <c r="AC230" s="4"/>
    </row>
    <row r="231" spans="1:29" x14ac:dyDescent="0.25">
      <c r="A231" s="55"/>
      <c r="B231" s="33" t="s">
        <v>0</v>
      </c>
      <c r="C231" s="33"/>
      <c r="D231" s="33"/>
      <c r="E231" s="33"/>
      <c r="F231" s="33"/>
      <c r="G231" s="33"/>
      <c r="H231" s="33"/>
      <c r="I231" s="101"/>
      <c r="J231" s="100">
        <f>SUM(J12:J230)</f>
        <v>745518.75</v>
      </c>
      <c r="K231" s="33"/>
      <c r="L231" s="94"/>
      <c r="M231" s="94"/>
      <c r="N231" s="63"/>
      <c r="O231" s="151"/>
      <c r="P231" s="152"/>
      <c r="Q231" s="152"/>
      <c r="R231" s="152"/>
      <c r="S231" s="152"/>
      <c r="T231" s="153"/>
      <c r="U231" s="153"/>
      <c r="V231" s="153"/>
      <c r="W231" s="153"/>
      <c r="X231" s="153"/>
      <c r="Y231" s="153"/>
      <c r="Z231" s="153"/>
      <c r="AA231" s="153"/>
      <c r="AB231" s="153"/>
      <c r="AC231" s="155"/>
    </row>
    <row r="232" spans="1:29" x14ac:dyDescent="0.25">
      <c r="A232" s="149" t="s">
        <v>7</v>
      </c>
      <c r="B232" s="54"/>
      <c r="C232" s="54"/>
      <c r="D232" s="33"/>
      <c r="E232" s="33"/>
      <c r="F232" s="33"/>
      <c r="G232" s="33"/>
      <c r="H232" s="33"/>
      <c r="I232" s="105"/>
      <c r="J232" s="150"/>
      <c r="K232" s="63"/>
      <c r="L232" s="125"/>
      <c r="M232" s="125"/>
      <c r="N232" s="63"/>
      <c r="O232" s="20"/>
      <c r="P232" s="107"/>
      <c r="Q232" s="107"/>
      <c r="R232" s="107"/>
      <c r="S232" s="107"/>
      <c r="T232" s="19"/>
      <c r="U232" s="19"/>
      <c r="V232" s="19"/>
      <c r="W232" s="19"/>
      <c r="X232" s="19"/>
      <c r="Y232" s="19"/>
      <c r="Z232" s="19"/>
      <c r="AA232" s="19"/>
      <c r="AB232" s="19"/>
      <c r="AC232" s="21"/>
    </row>
    <row r="233" spans="1:29" x14ac:dyDescent="0.25">
      <c r="A233" s="37"/>
      <c r="B233" s="38" t="s">
        <v>8</v>
      </c>
      <c r="C233" s="39"/>
      <c r="D233" s="39"/>
      <c r="E233" s="39"/>
      <c r="F233" s="39"/>
      <c r="G233" s="39"/>
      <c r="H233" s="40"/>
      <c r="I233" s="103"/>
      <c r="J233" s="99"/>
      <c r="K233" s="41"/>
      <c r="L233" s="96"/>
      <c r="M233" s="97"/>
      <c r="N233" s="41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  <c r="AC233" s="48"/>
    </row>
    <row r="234" spans="1:29" x14ac:dyDescent="0.25">
      <c r="A234" s="45"/>
      <c r="B234" s="46" t="s">
        <v>1</v>
      </c>
      <c r="C234" s="41"/>
      <c r="D234" s="41"/>
      <c r="E234" s="41"/>
      <c r="F234" s="41"/>
      <c r="G234" s="41"/>
      <c r="H234" s="40"/>
      <c r="I234" s="104"/>
      <c r="J234" s="99"/>
      <c r="K234" s="47"/>
      <c r="L234" s="96"/>
      <c r="M234" s="9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  <c r="AC234" s="48"/>
    </row>
    <row r="235" spans="1:29" ht="45" x14ac:dyDescent="0.25">
      <c r="A235" s="166">
        <v>21</v>
      </c>
      <c r="B235" s="29"/>
      <c r="C235" s="64" t="s">
        <v>76</v>
      </c>
      <c r="D235" s="30" t="s">
        <v>168</v>
      </c>
      <c r="E235" s="18" t="s">
        <v>169</v>
      </c>
      <c r="F235" s="50" t="s">
        <v>138</v>
      </c>
      <c r="G235" s="65" t="s">
        <v>139</v>
      </c>
      <c r="H235" s="33"/>
      <c r="I235" s="100" t="s">
        <v>66</v>
      </c>
      <c r="J235" s="102">
        <f t="shared" ref="J235" si="65">SUM(O235:AC235)</f>
        <v>60091</v>
      </c>
      <c r="K235" s="33"/>
      <c r="L235" s="94">
        <v>44927</v>
      </c>
      <c r="M235" s="94">
        <v>46387</v>
      </c>
      <c r="N235" s="35" t="s">
        <v>74</v>
      </c>
      <c r="O235" s="1"/>
      <c r="P235" s="2">
        <v>15023</v>
      </c>
      <c r="Q235" s="2">
        <v>15023</v>
      </c>
      <c r="R235" s="2">
        <v>15022</v>
      </c>
      <c r="S235" s="2">
        <v>15023</v>
      </c>
      <c r="T235" s="3"/>
      <c r="U235" s="3"/>
      <c r="V235" s="3"/>
      <c r="W235" s="3"/>
      <c r="X235" s="3"/>
      <c r="Y235" s="3"/>
      <c r="Z235" s="3"/>
      <c r="AA235" s="3"/>
      <c r="AB235" s="3"/>
      <c r="AC235" s="4"/>
    </row>
    <row r="236" spans="1:29" ht="45" x14ac:dyDescent="0.25">
      <c r="A236" s="166">
        <v>150</v>
      </c>
      <c r="B236" s="29"/>
      <c r="C236" s="64" t="s">
        <v>76</v>
      </c>
      <c r="D236" s="30" t="s">
        <v>168</v>
      </c>
      <c r="E236" s="18" t="s">
        <v>169</v>
      </c>
      <c r="F236" s="50" t="s">
        <v>138</v>
      </c>
      <c r="G236" s="65" t="s">
        <v>139</v>
      </c>
      <c r="H236" s="33"/>
      <c r="I236" s="100" t="s">
        <v>66</v>
      </c>
      <c r="J236" s="102">
        <f t="shared" ref="J236" si="66">SUM(O236:AC236)</f>
        <v>113100</v>
      </c>
      <c r="K236" s="33"/>
      <c r="L236" s="94">
        <v>46388</v>
      </c>
      <c r="M236" s="94">
        <v>50040</v>
      </c>
      <c r="N236" s="35" t="s">
        <v>50</v>
      </c>
      <c r="O236" s="1"/>
      <c r="P236" s="2"/>
      <c r="Q236" s="2"/>
      <c r="R236" s="2"/>
      <c r="S236" s="2"/>
      <c r="T236" s="3">
        <v>11310</v>
      </c>
      <c r="U236" s="3">
        <v>11310</v>
      </c>
      <c r="V236" s="3">
        <v>11310</v>
      </c>
      <c r="W236" s="3">
        <v>11310</v>
      </c>
      <c r="X236" s="3">
        <v>11310</v>
      </c>
      <c r="Y236" s="3">
        <v>11310</v>
      </c>
      <c r="Z236" s="3">
        <v>11310</v>
      </c>
      <c r="AA236" s="3">
        <v>11310</v>
      </c>
      <c r="AB236" s="3">
        <v>11310</v>
      </c>
      <c r="AC236" s="4">
        <v>11310</v>
      </c>
    </row>
    <row r="237" spans="1:29" ht="30" x14ac:dyDescent="0.25">
      <c r="A237" s="166">
        <v>192</v>
      </c>
      <c r="B237" s="29"/>
      <c r="C237" s="64" t="s">
        <v>76</v>
      </c>
      <c r="D237" s="30" t="s">
        <v>92</v>
      </c>
      <c r="E237" s="18" t="s">
        <v>142</v>
      </c>
      <c r="F237" s="50" t="s">
        <v>138</v>
      </c>
      <c r="G237" s="65" t="s">
        <v>139</v>
      </c>
      <c r="H237" s="33"/>
      <c r="I237" s="100" t="s">
        <v>66</v>
      </c>
      <c r="J237" s="102">
        <f t="shared" ref="J237" si="67">SUM(O237:AC237)</f>
        <v>40000</v>
      </c>
      <c r="K237" s="33"/>
      <c r="L237" s="94">
        <v>47119</v>
      </c>
      <c r="M237" s="94">
        <v>48579</v>
      </c>
      <c r="N237" s="35" t="s">
        <v>50</v>
      </c>
      <c r="O237" s="1"/>
      <c r="P237" s="2"/>
      <c r="Q237" s="2"/>
      <c r="R237" s="2"/>
      <c r="S237" s="2"/>
      <c r="T237" s="3"/>
      <c r="U237" s="3"/>
      <c r="V237" s="3">
        <v>10000</v>
      </c>
      <c r="W237" s="3">
        <v>10000</v>
      </c>
      <c r="X237" s="3">
        <v>10000</v>
      </c>
      <c r="Y237" s="3">
        <v>10000</v>
      </c>
      <c r="Z237" s="3"/>
      <c r="AA237" s="3"/>
      <c r="AB237" s="3"/>
      <c r="AC237" s="4"/>
    </row>
    <row r="238" spans="1:29" x14ac:dyDescent="0.25">
      <c r="A238" s="45"/>
      <c r="B238" s="46" t="s">
        <v>2</v>
      </c>
      <c r="C238" s="41"/>
      <c r="D238" s="41"/>
      <c r="E238" s="41"/>
      <c r="F238" s="41"/>
      <c r="G238" s="41"/>
      <c r="H238" s="47"/>
      <c r="I238" s="104"/>
      <c r="J238" s="99"/>
      <c r="K238" s="47"/>
      <c r="L238" s="97"/>
      <c r="M238" s="9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8"/>
    </row>
    <row r="239" spans="1:29" ht="60" x14ac:dyDescent="0.25">
      <c r="A239" s="166">
        <v>22</v>
      </c>
      <c r="B239" s="29"/>
      <c r="C239" s="32" t="s">
        <v>76</v>
      </c>
      <c r="D239" s="30" t="s">
        <v>73</v>
      </c>
      <c r="E239" s="67" t="s">
        <v>140</v>
      </c>
      <c r="F239" s="66" t="s">
        <v>141</v>
      </c>
      <c r="G239" s="65" t="s">
        <v>139</v>
      </c>
      <c r="H239" s="33"/>
      <c r="I239" s="100" t="s">
        <v>66</v>
      </c>
      <c r="J239" s="102">
        <f t="shared" ref="J239" si="68">SUM(O239:AC239)</f>
        <v>3000</v>
      </c>
      <c r="K239" s="34"/>
      <c r="L239" s="94">
        <v>44927</v>
      </c>
      <c r="M239" s="94">
        <v>45291</v>
      </c>
      <c r="N239" s="35" t="s">
        <v>74</v>
      </c>
      <c r="O239" s="1"/>
      <c r="P239" s="2">
        <v>3000</v>
      </c>
      <c r="Q239" s="2"/>
      <c r="R239" s="2"/>
      <c r="S239" s="2"/>
      <c r="T239" s="3"/>
      <c r="U239" s="3"/>
      <c r="V239" s="3"/>
      <c r="W239" s="3"/>
      <c r="X239" s="3"/>
      <c r="Y239" s="3"/>
      <c r="Z239" s="3"/>
      <c r="AA239" s="3"/>
      <c r="AB239" s="3"/>
      <c r="AC239" s="4"/>
    </row>
    <row r="240" spans="1:29" ht="45" x14ac:dyDescent="0.25">
      <c r="A240" s="166">
        <v>23</v>
      </c>
      <c r="B240" s="29"/>
      <c r="C240" s="32" t="s">
        <v>76</v>
      </c>
      <c r="D240" s="30" t="s">
        <v>78</v>
      </c>
      <c r="E240" s="49" t="s">
        <v>143</v>
      </c>
      <c r="F240" s="66" t="s">
        <v>144</v>
      </c>
      <c r="G240" s="65" t="s">
        <v>139</v>
      </c>
      <c r="H240" s="33"/>
      <c r="I240" s="100" t="s">
        <v>66</v>
      </c>
      <c r="J240" s="102">
        <f t="shared" ref="J240:J241" si="69">SUM(O240:AC240)</f>
        <v>1200</v>
      </c>
      <c r="K240" s="34"/>
      <c r="L240" s="94">
        <v>44927</v>
      </c>
      <c r="M240" s="94">
        <v>45291</v>
      </c>
      <c r="N240" s="35" t="s">
        <v>74</v>
      </c>
      <c r="O240" s="1"/>
      <c r="P240" s="2">
        <v>1200</v>
      </c>
      <c r="Q240" s="2"/>
      <c r="R240" s="2"/>
      <c r="S240" s="2"/>
      <c r="T240" s="3"/>
      <c r="U240" s="3"/>
      <c r="V240" s="3"/>
      <c r="W240" s="3"/>
      <c r="X240" s="3"/>
      <c r="Y240" s="3"/>
      <c r="Z240" s="3"/>
      <c r="AA240" s="3"/>
      <c r="AB240" s="3"/>
      <c r="AC240" s="4"/>
    </row>
    <row r="241" spans="1:29" ht="60" x14ac:dyDescent="0.25">
      <c r="A241" s="166">
        <v>24</v>
      </c>
      <c r="B241" s="29"/>
      <c r="C241" s="32" t="s">
        <v>76</v>
      </c>
      <c r="D241" s="30" t="s">
        <v>73</v>
      </c>
      <c r="E241" s="67" t="s">
        <v>140</v>
      </c>
      <c r="F241" s="66" t="s">
        <v>141</v>
      </c>
      <c r="G241" s="65" t="s">
        <v>139</v>
      </c>
      <c r="H241" s="33"/>
      <c r="I241" s="100" t="s">
        <v>66</v>
      </c>
      <c r="J241" s="102">
        <f t="shared" si="69"/>
        <v>3000</v>
      </c>
      <c r="K241" s="34"/>
      <c r="L241" s="94">
        <v>44927</v>
      </c>
      <c r="M241" s="94">
        <v>45291</v>
      </c>
      <c r="N241" s="35" t="s">
        <v>74</v>
      </c>
      <c r="O241" s="1"/>
      <c r="P241" s="2">
        <v>3000</v>
      </c>
      <c r="Q241" s="2"/>
      <c r="R241" s="2"/>
      <c r="S241" s="2"/>
      <c r="T241" s="3"/>
      <c r="U241" s="3"/>
      <c r="V241" s="3"/>
      <c r="W241" s="3"/>
      <c r="X241" s="3"/>
      <c r="Y241" s="3"/>
      <c r="Z241" s="3"/>
      <c r="AA241" s="3"/>
      <c r="AB241" s="3"/>
      <c r="AC241" s="4"/>
    </row>
    <row r="242" spans="1:29" ht="30" x14ac:dyDescent="0.25">
      <c r="A242" s="166">
        <v>25</v>
      </c>
      <c r="B242" s="29"/>
      <c r="C242" s="32" t="s">
        <v>79</v>
      </c>
      <c r="D242" s="30" t="s">
        <v>80</v>
      </c>
      <c r="E242" s="49" t="s">
        <v>145</v>
      </c>
      <c r="F242" s="66" t="s">
        <v>146</v>
      </c>
      <c r="G242" s="65" t="s">
        <v>139</v>
      </c>
      <c r="H242" s="33"/>
      <c r="I242" s="100" t="s">
        <v>66</v>
      </c>
      <c r="J242" s="102">
        <f t="shared" ref="J242" si="70">SUM(O242:AC242)</f>
        <v>2500</v>
      </c>
      <c r="K242" s="34"/>
      <c r="L242" s="94">
        <v>44927</v>
      </c>
      <c r="M242" s="94">
        <v>45291</v>
      </c>
      <c r="N242" s="35" t="s">
        <v>74</v>
      </c>
      <c r="O242" s="1"/>
      <c r="P242" s="2">
        <v>2500</v>
      </c>
      <c r="Q242" s="2"/>
      <c r="R242" s="2"/>
      <c r="S242" s="2"/>
      <c r="T242" s="3"/>
      <c r="U242" s="3"/>
      <c r="V242" s="3"/>
      <c r="W242" s="3"/>
      <c r="X242" s="3"/>
      <c r="Y242" s="3"/>
      <c r="Z242" s="3"/>
      <c r="AA242" s="3"/>
      <c r="AB242" s="3"/>
      <c r="AC242" s="4"/>
    </row>
    <row r="243" spans="1:29" ht="75" x14ac:dyDescent="0.25">
      <c r="A243" s="166">
        <v>26</v>
      </c>
      <c r="B243" s="29"/>
      <c r="C243" s="32" t="s">
        <v>76</v>
      </c>
      <c r="D243" s="30" t="s">
        <v>81</v>
      </c>
      <c r="E243" s="18" t="s">
        <v>156</v>
      </c>
      <c r="F243" s="18" t="s">
        <v>75</v>
      </c>
      <c r="G243" s="18" t="s">
        <v>72</v>
      </c>
      <c r="H243" s="33"/>
      <c r="I243" s="100" t="s">
        <v>66</v>
      </c>
      <c r="J243" s="102">
        <f t="shared" ref="J243:J248" si="71">SUM(O243:AC243)</f>
        <v>650</v>
      </c>
      <c r="K243" s="34"/>
      <c r="L243" s="94">
        <v>44927</v>
      </c>
      <c r="M243" s="94">
        <v>45291</v>
      </c>
      <c r="N243" s="35" t="s">
        <v>74</v>
      </c>
      <c r="O243" s="1"/>
      <c r="P243" s="2">
        <v>650</v>
      </c>
      <c r="Q243" s="2"/>
      <c r="R243" s="2"/>
      <c r="S243" s="2"/>
      <c r="T243" s="3"/>
      <c r="U243" s="3"/>
      <c r="V243" s="3"/>
      <c r="W243" s="3"/>
      <c r="X243" s="3"/>
      <c r="Y243" s="3"/>
      <c r="Z243" s="3"/>
      <c r="AA243" s="3"/>
      <c r="AB243" s="3"/>
      <c r="AC243" s="4"/>
    </row>
    <row r="244" spans="1:29" ht="75" x14ac:dyDescent="0.25">
      <c r="A244" s="166">
        <v>27</v>
      </c>
      <c r="B244" s="29"/>
      <c r="C244" s="32" t="s">
        <v>76</v>
      </c>
      <c r="D244" s="30" t="s">
        <v>82</v>
      </c>
      <c r="E244" s="18" t="s">
        <v>156</v>
      </c>
      <c r="F244" s="18" t="s">
        <v>75</v>
      </c>
      <c r="G244" s="18" t="s">
        <v>72</v>
      </c>
      <c r="H244" s="33"/>
      <c r="I244" s="100" t="s">
        <v>66</v>
      </c>
      <c r="J244" s="102">
        <f t="shared" si="71"/>
        <v>750</v>
      </c>
      <c r="K244" s="34"/>
      <c r="L244" s="94">
        <v>44927</v>
      </c>
      <c r="M244" s="94">
        <v>45291</v>
      </c>
      <c r="N244" s="35" t="s">
        <v>74</v>
      </c>
      <c r="O244" s="1"/>
      <c r="P244" s="2">
        <v>750</v>
      </c>
      <c r="Q244" s="2"/>
      <c r="R244" s="2"/>
      <c r="S244" s="2"/>
      <c r="T244" s="3"/>
      <c r="U244" s="3"/>
      <c r="V244" s="3"/>
      <c r="W244" s="3"/>
      <c r="X244" s="3"/>
      <c r="Y244" s="3"/>
      <c r="Z244" s="3"/>
      <c r="AA244" s="3"/>
      <c r="AB244" s="3"/>
      <c r="AC244" s="4"/>
    </row>
    <row r="245" spans="1:29" ht="75" x14ac:dyDescent="0.25">
      <c r="A245" s="166">
        <v>28</v>
      </c>
      <c r="B245" s="29"/>
      <c r="C245" s="32" t="s">
        <v>76</v>
      </c>
      <c r="D245" s="30" t="s">
        <v>84</v>
      </c>
      <c r="E245" s="18" t="s">
        <v>156</v>
      </c>
      <c r="F245" s="18" t="s">
        <v>75</v>
      </c>
      <c r="G245" s="18" t="s">
        <v>72</v>
      </c>
      <c r="H245" s="33"/>
      <c r="I245" s="100" t="s">
        <v>66</v>
      </c>
      <c r="J245" s="102">
        <f t="shared" ref="J245" si="72">SUM(O245:AC245)</f>
        <v>1600</v>
      </c>
      <c r="K245" s="34"/>
      <c r="L245" s="94">
        <v>44927</v>
      </c>
      <c r="M245" s="94">
        <v>45291</v>
      </c>
      <c r="N245" s="35" t="s">
        <v>74</v>
      </c>
      <c r="O245" s="1"/>
      <c r="P245" s="2">
        <v>1600</v>
      </c>
      <c r="Q245" s="2"/>
      <c r="R245" s="2"/>
      <c r="S245" s="2"/>
      <c r="T245" s="3"/>
      <c r="U245" s="3"/>
      <c r="V245" s="3"/>
      <c r="W245" s="3"/>
      <c r="X245" s="3"/>
      <c r="Y245" s="3"/>
      <c r="Z245" s="3"/>
      <c r="AA245" s="3"/>
      <c r="AB245" s="3"/>
      <c r="AC245" s="4"/>
    </row>
    <row r="246" spans="1:29" ht="30" x14ac:dyDescent="0.25">
      <c r="A246" s="166">
        <v>29</v>
      </c>
      <c r="B246" s="29"/>
      <c r="C246" s="32" t="s">
        <v>83</v>
      </c>
      <c r="D246" s="30" t="s">
        <v>80</v>
      </c>
      <c r="E246" s="49" t="s">
        <v>145</v>
      </c>
      <c r="F246" s="66" t="s">
        <v>146</v>
      </c>
      <c r="G246" s="65" t="s">
        <v>139</v>
      </c>
      <c r="H246" s="33"/>
      <c r="I246" s="100" t="s">
        <v>66</v>
      </c>
      <c r="J246" s="102">
        <f t="shared" si="71"/>
        <v>3200</v>
      </c>
      <c r="K246" s="34"/>
      <c r="L246" s="94">
        <v>44927</v>
      </c>
      <c r="M246" s="94">
        <v>45291</v>
      </c>
      <c r="N246" s="35" t="s">
        <v>74</v>
      </c>
      <c r="O246" s="1"/>
      <c r="P246" s="2">
        <v>3200</v>
      </c>
      <c r="Q246" s="2"/>
      <c r="R246" s="2"/>
      <c r="S246" s="2"/>
      <c r="T246" s="3"/>
      <c r="U246" s="3"/>
      <c r="V246" s="3"/>
      <c r="W246" s="3"/>
      <c r="X246" s="3"/>
      <c r="Y246" s="3"/>
      <c r="Z246" s="3"/>
      <c r="AA246" s="3"/>
      <c r="AB246" s="3"/>
      <c r="AC246" s="4"/>
    </row>
    <row r="247" spans="1:29" ht="45" x14ac:dyDescent="0.25">
      <c r="A247" s="166">
        <v>30</v>
      </c>
      <c r="B247" s="29"/>
      <c r="C247" s="32" t="s">
        <v>76</v>
      </c>
      <c r="D247" s="30" t="s">
        <v>170</v>
      </c>
      <c r="E247" s="49" t="s">
        <v>143</v>
      </c>
      <c r="F247" s="66" t="s">
        <v>144</v>
      </c>
      <c r="G247" s="65" t="s">
        <v>139</v>
      </c>
      <c r="H247" s="33"/>
      <c r="I247" s="100" t="s">
        <v>66</v>
      </c>
      <c r="J247" s="102">
        <f t="shared" ref="J247" si="73">SUM(O247:AC247)</f>
        <v>60091</v>
      </c>
      <c r="K247" s="34"/>
      <c r="L247" s="94">
        <v>44927</v>
      </c>
      <c r="M247" s="94">
        <v>46387</v>
      </c>
      <c r="N247" s="35" t="s">
        <v>74</v>
      </c>
      <c r="O247" s="1"/>
      <c r="P247" s="2">
        <v>15023</v>
      </c>
      <c r="Q247" s="2">
        <v>15023</v>
      </c>
      <c r="R247" s="2">
        <v>15022</v>
      </c>
      <c r="S247" s="2">
        <v>15023</v>
      </c>
      <c r="T247" s="3"/>
      <c r="U247" s="3"/>
      <c r="V247" s="3"/>
      <c r="W247" s="3"/>
      <c r="X247" s="3"/>
      <c r="Y247" s="3"/>
      <c r="Z247" s="3"/>
      <c r="AA247" s="3"/>
      <c r="AB247" s="3"/>
      <c r="AC247" s="4"/>
    </row>
    <row r="248" spans="1:29" ht="60" x14ac:dyDescent="0.25">
      <c r="A248" s="166">
        <v>120</v>
      </c>
      <c r="B248" s="29"/>
      <c r="C248" s="64" t="s">
        <v>86</v>
      </c>
      <c r="D248" s="30" t="s">
        <v>89</v>
      </c>
      <c r="E248" s="67" t="s">
        <v>140</v>
      </c>
      <c r="F248" s="66" t="s">
        <v>141</v>
      </c>
      <c r="G248" s="65" t="s">
        <v>139</v>
      </c>
      <c r="H248" s="33"/>
      <c r="I248" s="100" t="s">
        <v>66</v>
      </c>
      <c r="J248" s="102">
        <f t="shared" si="71"/>
        <v>1500</v>
      </c>
      <c r="K248" s="34"/>
      <c r="L248" s="94">
        <v>45658</v>
      </c>
      <c r="M248" s="94">
        <v>46022</v>
      </c>
      <c r="N248" s="35" t="s">
        <v>74</v>
      </c>
      <c r="O248" s="1"/>
      <c r="P248" s="2"/>
      <c r="Q248" s="2"/>
      <c r="R248" s="2">
        <v>1500</v>
      </c>
      <c r="S248" s="2"/>
      <c r="T248" s="3"/>
      <c r="U248" s="3"/>
      <c r="V248" s="3"/>
      <c r="W248" s="3"/>
      <c r="X248" s="3"/>
      <c r="Y248" s="3"/>
      <c r="Z248" s="3"/>
      <c r="AA248" s="3"/>
      <c r="AB248" s="3"/>
      <c r="AC248" s="4"/>
    </row>
    <row r="249" spans="1:29" ht="45" x14ac:dyDescent="0.25">
      <c r="A249" s="166">
        <v>137</v>
      </c>
      <c r="B249" s="29"/>
      <c r="C249" s="64" t="s">
        <v>76</v>
      </c>
      <c r="D249" s="30" t="s">
        <v>78</v>
      </c>
      <c r="E249" s="49" t="s">
        <v>143</v>
      </c>
      <c r="F249" s="66" t="s">
        <v>144</v>
      </c>
      <c r="G249" s="65" t="s">
        <v>139</v>
      </c>
      <c r="H249" s="33"/>
      <c r="I249" s="100" t="s">
        <v>66</v>
      </c>
      <c r="J249" s="102">
        <f t="shared" ref="J249:J250" si="74">SUM(O249:AC249)</f>
        <v>3000</v>
      </c>
      <c r="K249" s="34"/>
      <c r="L249" s="94">
        <v>46023</v>
      </c>
      <c r="M249" s="94">
        <v>46387</v>
      </c>
      <c r="N249" s="35" t="s">
        <v>74</v>
      </c>
      <c r="O249" s="1"/>
      <c r="P249" s="2"/>
      <c r="Q249" s="2"/>
      <c r="R249" s="2"/>
      <c r="S249" s="2">
        <v>3000</v>
      </c>
      <c r="T249" s="3"/>
      <c r="U249" s="3"/>
      <c r="V249" s="3"/>
      <c r="W249" s="3"/>
      <c r="X249" s="3"/>
      <c r="Y249" s="3"/>
      <c r="Z249" s="3"/>
      <c r="AA249" s="3"/>
      <c r="AB249" s="3"/>
      <c r="AC249" s="4"/>
    </row>
    <row r="250" spans="1:29" ht="45" x14ac:dyDescent="0.25">
      <c r="A250" s="166">
        <v>138</v>
      </c>
      <c r="B250" s="29"/>
      <c r="C250" s="64" t="s">
        <v>76</v>
      </c>
      <c r="D250" s="30" t="s">
        <v>90</v>
      </c>
      <c r="E250" s="49" t="s">
        <v>147</v>
      </c>
      <c r="F250" s="66" t="s">
        <v>148</v>
      </c>
      <c r="G250" s="65" t="s">
        <v>139</v>
      </c>
      <c r="H250" s="33"/>
      <c r="I250" s="100" t="s">
        <v>66</v>
      </c>
      <c r="J250" s="102">
        <f t="shared" si="74"/>
        <v>2200</v>
      </c>
      <c r="K250" s="34"/>
      <c r="L250" s="94">
        <v>46023</v>
      </c>
      <c r="M250" s="94">
        <v>46387</v>
      </c>
      <c r="N250" s="35" t="s">
        <v>74</v>
      </c>
      <c r="O250" s="1"/>
      <c r="P250" s="2"/>
      <c r="Q250" s="2"/>
      <c r="R250" s="2"/>
      <c r="S250" s="2">
        <v>2200</v>
      </c>
      <c r="T250" s="3"/>
      <c r="U250" s="3"/>
      <c r="V250" s="3"/>
      <c r="W250" s="3"/>
      <c r="X250" s="3"/>
      <c r="Y250" s="3"/>
      <c r="Z250" s="3"/>
      <c r="AA250" s="3"/>
      <c r="AB250" s="3"/>
      <c r="AC250" s="4"/>
    </row>
    <row r="251" spans="1:29" ht="45" x14ac:dyDescent="0.25">
      <c r="A251" s="166">
        <v>151</v>
      </c>
      <c r="B251" s="29"/>
      <c r="C251" s="64" t="s">
        <v>76</v>
      </c>
      <c r="D251" s="30" t="s">
        <v>90</v>
      </c>
      <c r="E251" s="49" t="s">
        <v>147</v>
      </c>
      <c r="F251" s="66" t="s">
        <v>148</v>
      </c>
      <c r="G251" s="65" t="s">
        <v>139</v>
      </c>
      <c r="H251" s="33"/>
      <c r="I251" s="100" t="s">
        <v>66</v>
      </c>
      <c r="J251" s="102">
        <f t="shared" ref="J251" si="75">SUM(O251:AC251)</f>
        <v>2200</v>
      </c>
      <c r="K251" s="34"/>
      <c r="L251" s="94">
        <v>46388</v>
      </c>
      <c r="M251" s="94">
        <v>46752</v>
      </c>
      <c r="N251" s="35" t="s">
        <v>50</v>
      </c>
      <c r="O251" s="1"/>
      <c r="P251" s="2"/>
      <c r="Q251" s="2"/>
      <c r="R251" s="2"/>
      <c r="S251" s="2"/>
      <c r="T251" s="3">
        <v>2200</v>
      </c>
      <c r="U251" s="3"/>
      <c r="V251" s="3"/>
      <c r="W251" s="3"/>
      <c r="X251" s="3"/>
      <c r="Y251" s="3"/>
      <c r="Z251" s="3"/>
      <c r="AA251" s="3"/>
      <c r="AB251" s="3"/>
      <c r="AC251" s="4"/>
    </row>
    <row r="252" spans="1:29" ht="45" x14ac:dyDescent="0.25">
      <c r="A252" s="166">
        <v>152</v>
      </c>
      <c r="B252" s="29"/>
      <c r="C252" s="32" t="s">
        <v>76</v>
      </c>
      <c r="D252" s="30" t="s">
        <v>170</v>
      </c>
      <c r="E252" s="49" t="s">
        <v>143</v>
      </c>
      <c r="F252" s="66" t="s">
        <v>144</v>
      </c>
      <c r="G252" s="65" t="s">
        <v>139</v>
      </c>
      <c r="H252" s="33"/>
      <c r="I252" s="100" t="s">
        <v>66</v>
      </c>
      <c r="J252" s="102">
        <f t="shared" ref="J252" si="76">SUM(O252:AC252)</f>
        <v>113100</v>
      </c>
      <c r="K252" s="34"/>
      <c r="L252" s="94">
        <v>46388</v>
      </c>
      <c r="M252" s="94">
        <v>50040</v>
      </c>
      <c r="N252" s="35" t="s">
        <v>50</v>
      </c>
      <c r="O252" s="1"/>
      <c r="P252" s="2"/>
      <c r="Q252" s="2"/>
      <c r="R252" s="2"/>
      <c r="S252" s="2"/>
      <c r="T252" s="3">
        <v>11310</v>
      </c>
      <c r="U252" s="3">
        <v>11310</v>
      </c>
      <c r="V252" s="3">
        <v>11310</v>
      </c>
      <c r="W252" s="3">
        <v>11310</v>
      </c>
      <c r="X252" s="3">
        <v>11310</v>
      </c>
      <c r="Y252" s="3">
        <v>11310</v>
      </c>
      <c r="Z252" s="3">
        <v>11310</v>
      </c>
      <c r="AA252" s="3">
        <v>11310</v>
      </c>
      <c r="AB252" s="3">
        <v>11310</v>
      </c>
      <c r="AC252" s="4">
        <v>11310</v>
      </c>
    </row>
    <row r="253" spans="1:29" ht="60" x14ac:dyDescent="0.25">
      <c r="A253" s="166">
        <v>187</v>
      </c>
      <c r="B253" s="29"/>
      <c r="C253" s="64" t="s">
        <v>76</v>
      </c>
      <c r="D253" s="30" t="s">
        <v>73</v>
      </c>
      <c r="E253" s="67" t="s">
        <v>140</v>
      </c>
      <c r="F253" s="66" t="s">
        <v>141</v>
      </c>
      <c r="G253" s="65" t="s">
        <v>139</v>
      </c>
      <c r="H253" s="33"/>
      <c r="I253" s="100" t="s">
        <v>66</v>
      </c>
      <c r="J253" s="102">
        <f>SUM(O253:AC253)</f>
        <v>1000</v>
      </c>
      <c r="K253" s="34"/>
      <c r="L253" s="94">
        <v>46753</v>
      </c>
      <c r="M253" s="94">
        <v>47118</v>
      </c>
      <c r="N253" s="35" t="s">
        <v>50</v>
      </c>
      <c r="O253" s="1"/>
      <c r="P253" s="2"/>
      <c r="Q253" s="2"/>
      <c r="R253" s="2"/>
      <c r="S253" s="2"/>
      <c r="T253" s="3"/>
      <c r="U253" s="3">
        <v>1000</v>
      </c>
      <c r="V253" s="3"/>
      <c r="W253" s="3"/>
      <c r="X253" s="3"/>
      <c r="Y253" s="3"/>
      <c r="Z253" s="3"/>
      <c r="AA253" s="3"/>
      <c r="AB253" s="3"/>
      <c r="AC253" s="4"/>
    </row>
    <row r="254" spans="1:29" ht="45" x14ac:dyDescent="0.25">
      <c r="A254" s="166">
        <v>193</v>
      </c>
      <c r="B254" s="29"/>
      <c r="C254" s="68" t="s">
        <v>76</v>
      </c>
      <c r="D254" s="55" t="s">
        <v>91</v>
      </c>
      <c r="E254" s="69" t="s">
        <v>149</v>
      </c>
      <c r="F254" s="66" t="s">
        <v>150</v>
      </c>
      <c r="G254" s="70" t="s">
        <v>139</v>
      </c>
      <c r="H254" s="33"/>
      <c r="I254" s="100" t="s">
        <v>66</v>
      </c>
      <c r="J254" s="102">
        <f>SUM(O254:AC254)</f>
        <v>10000</v>
      </c>
      <c r="K254" s="34"/>
      <c r="L254" s="94">
        <v>47119</v>
      </c>
      <c r="M254" s="94">
        <v>47483</v>
      </c>
      <c r="N254" s="35" t="s">
        <v>50</v>
      </c>
      <c r="O254" s="1"/>
      <c r="P254" s="2"/>
      <c r="Q254" s="2"/>
      <c r="R254" s="2"/>
      <c r="S254" s="2"/>
      <c r="T254" s="3"/>
      <c r="U254" s="3"/>
      <c r="V254" s="3">
        <v>10000</v>
      </c>
      <c r="W254" s="3"/>
      <c r="X254" s="3"/>
      <c r="Y254" s="3"/>
      <c r="Z254" s="3"/>
      <c r="AA254" s="3"/>
      <c r="AB254" s="3"/>
      <c r="AC254" s="4"/>
    </row>
    <row r="255" spans="1:29" x14ac:dyDescent="0.25">
      <c r="A255" s="45"/>
      <c r="B255" s="46" t="s">
        <v>3</v>
      </c>
      <c r="C255" s="71"/>
      <c r="D255" s="71"/>
      <c r="E255" s="71"/>
      <c r="F255" s="71"/>
      <c r="G255" s="71"/>
      <c r="H255" s="47"/>
      <c r="I255" s="104"/>
      <c r="J255" s="110"/>
      <c r="K255" s="47"/>
      <c r="L255" s="97"/>
      <c r="M255" s="9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  <c r="AC255" s="48"/>
    </row>
    <row r="256" spans="1:29" ht="45" x14ac:dyDescent="0.25">
      <c r="A256" s="166">
        <v>31</v>
      </c>
      <c r="B256" s="29"/>
      <c r="C256" s="64" t="s">
        <v>76</v>
      </c>
      <c r="D256" s="30" t="s">
        <v>85</v>
      </c>
      <c r="E256" s="50" t="s">
        <v>151</v>
      </c>
      <c r="F256" s="50" t="s">
        <v>154</v>
      </c>
      <c r="G256" s="65" t="s">
        <v>139</v>
      </c>
      <c r="H256" s="33"/>
      <c r="I256" s="100" t="s">
        <v>66</v>
      </c>
      <c r="J256" s="102">
        <f t="shared" ref="J256" si="77">SUM(O256:AC256)</f>
        <v>5000</v>
      </c>
      <c r="K256" s="34"/>
      <c r="L256" s="94">
        <v>44927</v>
      </c>
      <c r="M256" s="94">
        <v>45291</v>
      </c>
      <c r="N256" s="35" t="s">
        <v>74</v>
      </c>
      <c r="O256" s="1"/>
      <c r="P256" s="2">
        <v>5000</v>
      </c>
      <c r="Q256" s="2"/>
      <c r="R256" s="2"/>
      <c r="S256" s="2"/>
      <c r="T256" s="3"/>
      <c r="U256" s="3"/>
      <c r="V256" s="3"/>
      <c r="W256" s="3"/>
      <c r="X256" s="3"/>
      <c r="Y256" s="3"/>
      <c r="Z256" s="3"/>
      <c r="AA256" s="3"/>
      <c r="AB256" s="3"/>
      <c r="AC256" s="4"/>
    </row>
    <row r="257" spans="1:29" ht="75" x14ac:dyDescent="0.25">
      <c r="A257" s="166">
        <v>32</v>
      </c>
      <c r="B257" s="29"/>
      <c r="C257" s="157" t="s">
        <v>86</v>
      </c>
      <c r="D257" s="30" t="s">
        <v>87</v>
      </c>
      <c r="E257" s="18" t="s">
        <v>156</v>
      </c>
      <c r="F257" s="18" t="s">
        <v>75</v>
      </c>
      <c r="G257" s="18" t="s">
        <v>72</v>
      </c>
      <c r="H257" s="33"/>
      <c r="I257" s="100" t="s">
        <v>66</v>
      </c>
      <c r="J257" s="102">
        <f t="shared" ref="J257" si="78">SUM(O257:AC257)</f>
        <v>1500</v>
      </c>
      <c r="K257" s="34"/>
      <c r="L257" s="94">
        <v>44927</v>
      </c>
      <c r="M257" s="94">
        <v>45291</v>
      </c>
      <c r="N257" s="35" t="s">
        <v>74</v>
      </c>
      <c r="O257" s="1"/>
      <c r="P257" s="2">
        <v>1500</v>
      </c>
      <c r="Q257" s="2"/>
      <c r="R257" s="2"/>
      <c r="S257" s="2"/>
      <c r="T257" s="3"/>
      <c r="U257" s="3"/>
      <c r="V257" s="3"/>
      <c r="W257" s="3"/>
      <c r="X257" s="3"/>
      <c r="Y257" s="3"/>
      <c r="Z257" s="3"/>
      <c r="AA257" s="3"/>
      <c r="AB257" s="3"/>
      <c r="AC257" s="4"/>
    </row>
    <row r="258" spans="1:29" ht="60" x14ac:dyDescent="0.25">
      <c r="A258" s="166">
        <v>33</v>
      </c>
      <c r="B258" s="29"/>
      <c r="C258" s="64" t="s">
        <v>76</v>
      </c>
      <c r="D258" s="30" t="s">
        <v>203</v>
      </c>
      <c r="E258" s="60" t="s">
        <v>135</v>
      </c>
      <c r="F258" s="60" t="s">
        <v>136</v>
      </c>
      <c r="G258" s="60" t="s">
        <v>137</v>
      </c>
      <c r="H258" s="33"/>
      <c r="I258" s="100" t="s">
        <v>66</v>
      </c>
      <c r="J258" s="102">
        <f t="shared" ref="J258" si="79">SUM(O258:AC258)</f>
        <v>2000</v>
      </c>
      <c r="K258" s="34"/>
      <c r="L258" s="94">
        <v>44927</v>
      </c>
      <c r="M258" s="94">
        <v>45291</v>
      </c>
      <c r="N258" s="35" t="s">
        <v>74</v>
      </c>
      <c r="O258" s="1"/>
      <c r="P258" s="2">
        <v>2000</v>
      </c>
      <c r="Q258" s="2"/>
      <c r="R258" s="2"/>
      <c r="S258" s="2"/>
      <c r="T258" s="3"/>
      <c r="U258" s="3"/>
      <c r="V258" s="3"/>
      <c r="W258" s="3"/>
      <c r="X258" s="3"/>
      <c r="Y258" s="3"/>
      <c r="Z258" s="3"/>
      <c r="AA258" s="3"/>
      <c r="AB258" s="3"/>
      <c r="AC258" s="4"/>
    </row>
    <row r="259" spans="1:29" ht="60" x14ac:dyDescent="0.25">
      <c r="A259" s="166">
        <v>34</v>
      </c>
      <c r="B259" s="29"/>
      <c r="C259" s="64" t="s">
        <v>76</v>
      </c>
      <c r="D259" s="30" t="s">
        <v>203</v>
      </c>
      <c r="E259" s="60" t="s">
        <v>135</v>
      </c>
      <c r="F259" s="60" t="s">
        <v>136</v>
      </c>
      <c r="G259" s="60" t="s">
        <v>137</v>
      </c>
      <c r="H259" s="33"/>
      <c r="I259" s="100" t="s">
        <v>66</v>
      </c>
      <c r="J259" s="102">
        <f>SUM(O259:AC259)</f>
        <v>30043</v>
      </c>
      <c r="K259" s="34"/>
      <c r="L259" s="94">
        <v>44927</v>
      </c>
      <c r="M259" s="94">
        <v>46387</v>
      </c>
      <c r="N259" s="35" t="s">
        <v>74</v>
      </c>
      <c r="O259" s="1"/>
      <c r="P259" s="2">
        <v>7511</v>
      </c>
      <c r="Q259" s="2">
        <v>7511</v>
      </c>
      <c r="R259" s="2">
        <v>7510</v>
      </c>
      <c r="S259" s="2">
        <v>7511</v>
      </c>
      <c r="T259" s="3"/>
      <c r="U259" s="3"/>
      <c r="V259" s="3"/>
      <c r="W259" s="3"/>
      <c r="X259" s="3"/>
      <c r="Y259" s="3"/>
      <c r="Z259" s="3"/>
      <c r="AA259" s="3"/>
      <c r="AB259" s="3"/>
      <c r="AC259" s="4"/>
    </row>
    <row r="260" spans="1:29" ht="60" x14ac:dyDescent="0.25">
      <c r="A260" s="166">
        <v>98</v>
      </c>
      <c r="B260" s="29"/>
      <c r="C260" s="64" t="s">
        <v>76</v>
      </c>
      <c r="D260" s="30" t="s">
        <v>88</v>
      </c>
      <c r="E260" s="50" t="s">
        <v>151</v>
      </c>
      <c r="F260" s="50" t="s">
        <v>152</v>
      </c>
      <c r="G260" s="50" t="s">
        <v>153</v>
      </c>
      <c r="H260" s="33"/>
      <c r="I260" s="100" t="s">
        <v>66</v>
      </c>
      <c r="J260" s="102">
        <f t="shared" ref="J260" si="80">SUM(O260:AC260)</f>
        <v>7250</v>
      </c>
      <c r="K260" s="34"/>
      <c r="L260" s="94">
        <v>45292</v>
      </c>
      <c r="M260" s="94">
        <v>45657</v>
      </c>
      <c r="N260" s="35" t="s">
        <v>74</v>
      </c>
      <c r="O260" s="1"/>
      <c r="P260" s="2"/>
      <c r="Q260" s="2">
        <v>7250</v>
      </c>
      <c r="R260" s="2"/>
      <c r="S260" s="2"/>
      <c r="T260" s="3"/>
      <c r="U260" s="3"/>
      <c r="V260" s="3"/>
      <c r="W260" s="3"/>
      <c r="X260" s="3"/>
      <c r="Y260" s="3"/>
      <c r="Z260" s="3"/>
      <c r="AA260" s="3"/>
      <c r="AB260" s="3"/>
      <c r="AC260" s="4"/>
    </row>
    <row r="261" spans="1:29" ht="60" x14ac:dyDescent="0.25">
      <c r="A261" s="166">
        <v>153</v>
      </c>
      <c r="B261" s="29"/>
      <c r="C261" s="64" t="s">
        <v>76</v>
      </c>
      <c r="D261" s="30" t="s">
        <v>203</v>
      </c>
      <c r="E261" s="60" t="s">
        <v>135</v>
      </c>
      <c r="F261" s="60" t="s">
        <v>136</v>
      </c>
      <c r="G261" s="60" t="s">
        <v>137</v>
      </c>
      <c r="H261" s="33"/>
      <c r="I261" s="100" t="s">
        <v>66</v>
      </c>
      <c r="J261" s="102">
        <f t="shared" ref="J261" si="81">SUM(O261:AC261)</f>
        <v>56550</v>
      </c>
      <c r="K261" s="34"/>
      <c r="L261" s="94">
        <v>46388</v>
      </c>
      <c r="M261" s="94">
        <v>50040</v>
      </c>
      <c r="N261" s="35" t="s">
        <v>50</v>
      </c>
      <c r="O261" s="1"/>
      <c r="P261" s="2"/>
      <c r="Q261" s="2"/>
      <c r="R261" s="2"/>
      <c r="S261" s="2"/>
      <c r="T261" s="3">
        <v>5655</v>
      </c>
      <c r="U261" s="3">
        <v>5655</v>
      </c>
      <c r="V261" s="3">
        <v>5655</v>
      </c>
      <c r="W261" s="3">
        <v>5655</v>
      </c>
      <c r="X261" s="3">
        <v>5655</v>
      </c>
      <c r="Y261" s="3">
        <v>5655</v>
      </c>
      <c r="Z261" s="3">
        <v>5655</v>
      </c>
      <c r="AA261" s="3">
        <v>5655</v>
      </c>
      <c r="AB261" s="3">
        <v>5655</v>
      </c>
      <c r="AC261" s="4">
        <v>5655</v>
      </c>
    </row>
    <row r="262" spans="1:29" x14ac:dyDescent="0.25">
      <c r="A262" s="45"/>
      <c r="B262" s="47" t="s">
        <v>9</v>
      </c>
      <c r="C262" s="41"/>
      <c r="D262" s="41"/>
      <c r="E262" s="41"/>
      <c r="F262" s="41"/>
      <c r="G262" s="41"/>
      <c r="H262" s="47"/>
      <c r="I262" s="47"/>
      <c r="J262" s="47"/>
      <c r="K262" s="47"/>
      <c r="L262" s="43"/>
      <c r="M262" s="43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8"/>
    </row>
    <row r="263" spans="1:29" x14ac:dyDescent="0.25">
      <c r="A263" s="73"/>
      <c r="B263" s="74" t="s">
        <v>1</v>
      </c>
      <c r="C263" s="72"/>
      <c r="D263" s="72"/>
      <c r="E263" s="72"/>
      <c r="F263" s="72"/>
      <c r="G263" s="72"/>
      <c r="H263" s="75"/>
      <c r="I263" s="75"/>
      <c r="J263" s="75"/>
      <c r="K263" s="75"/>
      <c r="L263" s="76"/>
      <c r="M263" s="76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5"/>
      <c r="AA263" s="75"/>
      <c r="AB263" s="75"/>
      <c r="AC263" s="77"/>
    </row>
    <row r="264" spans="1:29" x14ac:dyDescent="0.25">
      <c r="A264" s="54"/>
      <c r="B264" s="29"/>
      <c r="C264" s="55"/>
      <c r="D264" s="55"/>
      <c r="E264" s="55"/>
      <c r="F264" s="55"/>
      <c r="G264" s="55"/>
      <c r="H264" s="33"/>
      <c r="I264" s="33"/>
      <c r="J264" s="33"/>
      <c r="K264" s="33"/>
      <c r="L264" s="56"/>
      <c r="M264" s="56"/>
      <c r="N264" s="63"/>
      <c r="O264" s="1"/>
      <c r="P264" s="2"/>
      <c r="Q264" s="2"/>
      <c r="R264" s="2"/>
      <c r="S264" s="2"/>
      <c r="T264" s="3"/>
      <c r="U264" s="3"/>
      <c r="V264" s="3"/>
      <c r="W264" s="3"/>
      <c r="X264" s="3"/>
      <c r="Y264" s="3"/>
      <c r="Z264" s="3"/>
      <c r="AA264" s="3"/>
      <c r="AB264" s="3"/>
      <c r="AC264" s="4"/>
    </row>
    <row r="265" spans="1:29" x14ac:dyDescent="0.25">
      <c r="A265" s="73"/>
      <c r="B265" s="74" t="s">
        <v>2</v>
      </c>
      <c r="C265" s="72"/>
      <c r="D265" s="72"/>
      <c r="E265" s="72"/>
      <c r="F265" s="72"/>
      <c r="G265" s="72"/>
      <c r="H265" s="75"/>
      <c r="I265" s="75"/>
      <c r="J265" s="75"/>
      <c r="K265" s="75"/>
      <c r="L265" s="76"/>
      <c r="M265" s="76"/>
      <c r="N265" s="78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5"/>
      <c r="AA265" s="75"/>
      <c r="AB265" s="75"/>
      <c r="AC265" s="77"/>
    </row>
    <row r="266" spans="1:29" x14ac:dyDescent="0.25">
      <c r="A266" s="54"/>
      <c r="B266" s="29"/>
      <c r="C266" s="55"/>
      <c r="D266" s="55"/>
      <c r="E266" s="55"/>
      <c r="F266" s="55"/>
      <c r="G266" s="55"/>
      <c r="H266" s="33"/>
      <c r="I266" s="33"/>
      <c r="J266" s="33"/>
      <c r="K266" s="33"/>
      <c r="L266" s="56"/>
      <c r="M266" s="56"/>
      <c r="N266" s="63"/>
      <c r="O266" s="1"/>
      <c r="P266" s="2"/>
      <c r="Q266" s="2"/>
      <c r="R266" s="2"/>
      <c r="S266" s="2"/>
      <c r="T266" s="3"/>
      <c r="U266" s="3"/>
      <c r="V266" s="3"/>
      <c r="W266" s="3"/>
      <c r="X266" s="3"/>
      <c r="Y266" s="3"/>
      <c r="Z266" s="3"/>
      <c r="AA266" s="3"/>
      <c r="AB266" s="3"/>
      <c r="AC266" s="4"/>
    </row>
    <row r="267" spans="1:29" x14ac:dyDescent="0.25">
      <c r="A267" s="73"/>
      <c r="B267" s="74" t="s">
        <v>3</v>
      </c>
      <c r="C267" s="72"/>
      <c r="D267" s="72"/>
      <c r="E267" s="72"/>
      <c r="F267" s="72"/>
      <c r="G267" s="72"/>
      <c r="H267" s="75"/>
      <c r="I267" s="75"/>
      <c r="J267" s="75"/>
      <c r="K267" s="75"/>
      <c r="L267" s="76"/>
      <c r="M267" s="76"/>
      <c r="N267" s="78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  <c r="AA267" s="75"/>
      <c r="AB267" s="75"/>
      <c r="AC267" s="77"/>
    </row>
    <row r="268" spans="1:29" x14ac:dyDescent="0.25">
      <c r="A268" s="54"/>
      <c r="B268" s="29"/>
      <c r="C268" s="55"/>
      <c r="D268" s="55"/>
      <c r="E268" s="55"/>
      <c r="F268" s="55"/>
      <c r="G268" s="55"/>
      <c r="H268" s="33"/>
      <c r="I268" s="33"/>
      <c r="J268" s="33"/>
      <c r="K268" s="33"/>
      <c r="L268" s="56"/>
      <c r="M268" s="56"/>
      <c r="N268" s="63"/>
      <c r="O268" s="1"/>
      <c r="P268" s="2"/>
      <c r="Q268" s="2"/>
      <c r="R268" s="2"/>
      <c r="S268" s="2"/>
      <c r="T268" s="3"/>
      <c r="U268" s="3"/>
      <c r="V268" s="3"/>
      <c r="W268" s="3"/>
      <c r="X268" s="3"/>
      <c r="Y268" s="3"/>
      <c r="Z268" s="3"/>
      <c r="AA268" s="3"/>
      <c r="AB268" s="3"/>
      <c r="AC268" s="4"/>
    </row>
    <row r="269" spans="1:29" x14ac:dyDescent="0.25">
      <c r="A269" s="45"/>
      <c r="B269" s="47" t="s">
        <v>10</v>
      </c>
      <c r="C269" s="41"/>
      <c r="D269" s="41"/>
      <c r="E269" s="41"/>
      <c r="F269" s="41"/>
      <c r="G269" s="41"/>
      <c r="H269" s="47"/>
      <c r="I269" s="47"/>
      <c r="J269" s="47"/>
      <c r="K269" s="47"/>
      <c r="L269" s="43"/>
      <c r="M269" s="43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8"/>
    </row>
    <row r="270" spans="1:29" x14ac:dyDescent="0.25">
      <c r="A270" s="73"/>
      <c r="B270" s="74" t="s">
        <v>1</v>
      </c>
      <c r="C270" s="72"/>
      <c r="D270" s="72"/>
      <c r="E270" s="72"/>
      <c r="F270" s="72"/>
      <c r="G270" s="72"/>
      <c r="H270" s="75"/>
      <c r="I270" s="75"/>
      <c r="J270" s="75"/>
      <c r="K270" s="75"/>
      <c r="L270" s="76"/>
      <c r="M270" s="76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  <c r="AA270" s="75"/>
      <c r="AB270" s="75"/>
      <c r="AC270" s="77"/>
    </row>
    <row r="271" spans="1:29" x14ac:dyDescent="0.25">
      <c r="A271" s="54"/>
      <c r="B271" s="29"/>
      <c r="C271" s="55"/>
      <c r="D271" s="55"/>
      <c r="E271" s="55"/>
      <c r="F271" s="55"/>
      <c r="G271" s="55"/>
      <c r="H271" s="33"/>
      <c r="I271" s="33"/>
      <c r="J271" s="33"/>
      <c r="K271" s="33"/>
      <c r="L271" s="56"/>
      <c r="M271" s="56"/>
      <c r="N271" s="63"/>
      <c r="O271" s="1"/>
      <c r="P271" s="2"/>
      <c r="Q271" s="2"/>
      <c r="R271" s="2"/>
      <c r="S271" s="2"/>
      <c r="T271" s="3"/>
      <c r="U271" s="3"/>
      <c r="V271" s="3"/>
      <c r="W271" s="3"/>
      <c r="X271" s="3"/>
      <c r="Y271" s="3"/>
      <c r="Z271" s="3"/>
      <c r="AA271" s="3"/>
      <c r="AB271" s="3"/>
      <c r="AC271" s="4"/>
    </row>
    <row r="272" spans="1:29" x14ac:dyDescent="0.25">
      <c r="A272" s="73"/>
      <c r="B272" s="74" t="s">
        <v>2</v>
      </c>
      <c r="C272" s="72"/>
      <c r="D272" s="72"/>
      <c r="E272" s="72"/>
      <c r="F272" s="72"/>
      <c r="G272" s="72"/>
      <c r="H272" s="75"/>
      <c r="I272" s="75"/>
      <c r="J272" s="75"/>
      <c r="K272" s="75"/>
      <c r="L272" s="76"/>
      <c r="M272" s="76"/>
      <c r="N272" s="78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  <c r="AA272" s="75"/>
      <c r="AB272" s="75"/>
      <c r="AC272" s="77"/>
    </row>
    <row r="273" spans="1:29" x14ac:dyDescent="0.25">
      <c r="A273" s="54"/>
      <c r="B273" s="29"/>
      <c r="C273" s="55"/>
      <c r="D273" s="55"/>
      <c r="E273" s="55"/>
      <c r="F273" s="55"/>
      <c r="G273" s="55"/>
      <c r="H273" s="33"/>
      <c r="I273" s="33"/>
      <c r="J273" s="33"/>
      <c r="K273" s="33"/>
      <c r="L273" s="56"/>
      <c r="M273" s="56"/>
      <c r="N273" s="63"/>
      <c r="O273" s="1"/>
      <c r="P273" s="2"/>
      <c r="Q273" s="2"/>
      <c r="R273" s="2"/>
      <c r="S273" s="2"/>
      <c r="T273" s="3"/>
      <c r="U273" s="3"/>
      <c r="V273" s="3"/>
      <c r="W273" s="3"/>
      <c r="X273" s="3"/>
      <c r="Y273" s="3"/>
      <c r="Z273" s="3"/>
      <c r="AA273" s="3"/>
      <c r="AB273" s="3"/>
      <c r="AC273" s="4"/>
    </row>
    <row r="274" spans="1:29" x14ac:dyDescent="0.25">
      <c r="A274" s="73"/>
      <c r="B274" s="74" t="s">
        <v>3</v>
      </c>
      <c r="C274" s="72"/>
      <c r="D274" s="72"/>
      <c r="E274" s="72"/>
      <c r="F274" s="72"/>
      <c r="G274" s="72"/>
      <c r="H274" s="75"/>
      <c r="I274" s="75"/>
      <c r="J274" s="75"/>
      <c r="K274" s="75"/>
      <c r="L274" s="76"/>
      <c r="M274" s="76"/>
      <c r="N274" s="78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  <c r="AA274" s="75"/>
      <c r="AB274" s="75"/>
      <c r="AC274" s="77"/>
    </row>
    <row r="275" spans="1:29" x14ac:dyDescent="0.25">
      <c r="A275" s="54"/>
      <c r="B275" s="29"/>
      <c r="C275" s="55"/>
      <c r="D275" s="55"/>
      <c r="E275" s="55"/>
      <c r="F275" s="55"/>
      <c r="G275" s="55"/>
      <c r="H275" s="33"/>
      <c r="I275" s="33"/>
      <c r="J275" s="63"/>
      <c r="K275" s="63"/>
      <c r="L275" s="79"/>
      <c r="M275" s="79"/>
      <c r="N275" s="63"/>
      <c r="O275" s="1"/>
      <c r="P275" s="2"/>
      <c r="Q275" s="2"/>
      <c r="R275" s="2"/>
      <c r="S275" s="2"/>
      <c r="T275" s="3"/>
      <c r="U275" s="3"/>
      <c r="V275" s="3"/>
      <c r="W275" s="3"/>
      <c r="X275" s="3"/>
      <c r="Y275" s="3"/>
      <c r="Z275" s="3"/>
      <c r="AA275" s="3"/>
      <c r="AB275" s="3"/>
      <c r="AC275" s="4"/>
    </row>
    <row r="276" spans="1:29" x14ac:dyDescent="0.25">
      <c r="A276" s="45"/>
      <c r="B276" s="47" t="s">
        <v>11</v>
      </c>
      <c r="C276" s="41"/>
      <c r="D276" s="41"/>
      <c r="E276" s="41"/>
      <c r="F276" s="41"/>
      <c r="G276" s="41"/>
      <c r="H276" s="47"/>
      <c r="I276" s="47"/>
      <c r="J276" s="80"/>
      <c r="K276" s="80"/>
      <c r="L276" s="81"/>
      <c r="M276" s="81"/>
      <c r="N276" s="80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8"/>
    </row>
    <row r="277" spans="1:29" x14ac:dyDescent="0.25">
      <c r="A277" s="73"/>
      <c r="B277" s="74" t="s">
        <v>1</v>
      </c>
      <c r="C277" s="72"/>
      <c r="D277" s="72"/>
      <c r="E277" s="72"/>
      <c r="F277" s="72"/>
      <c r="G277" s="72"/>
      <c r="H277" s="75"/>
      <c r="I277" s="75"/>
      <c r="J277" s="78"/>
      <c r="K277" s="78"/>
      <c r="L277" s="82"/>
      <c r="M277" s="82"/>
      <c r="N277" s="78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  <c r="AA277" s="75"/>
      <c r="AB277" s="75"/>
      <c r="AC277" s="77"/>
    </row>
    <row r="278" spans="1:29" x14ac:dyDescent="0.25">
      <c r="A278" s="54"/>
      <c r="B278" s="29"/>
      <c r="C278" s="55"/>
      <c r="D278" s="55"/>
      <c r="E278" s="55"/>
      <c r="F278" s="55"/>
      <c r="G278" s="55"/>
      <c r="H278" s="33"/>
      <c r="I278" s="33"/>
      <c r="J278" s="63"/>
      <c r="K278" s="63"/>
      <c r="L278" s="79"/>
      <c r="M278" s="79"/>
      <c r="N278" s="63"/>
      <c r="O278" s="1"/>
      <c r="P278" s="2"/>
      <c r="Q278" s="2"/>
      <c r="R278" s="2"/>
      <c r="S278" s="2"/>
      <c r="T278" s="3"/>
      <c r="U278" s="3"/>
      <c r="V278" s="3"/>
      <c r="W278" s="3"/>
      <c r="X278" s="3"/>
      <c r="Y278" s="3"/>
      <c r="Z278" s="3"/>
      <c r="AA278" s="3"/>
      <c r="AB278" s="3"/>
      <c r="AC278" s="4"/>
    </row>
    <row r="279" spans="1:29" x14ac:dyDescent="0.25">
      <c r="A279" s="73"/>
      <c r="B279" s="74" t="s">
        <v>2</v>
      </c>
      <c r="C279" s="72"/>
      <c r="D279" s="72"/>
      <c r="E279" s="72"/>
      <c r="F279" s="72"/>
      <c r="G279" s="72"/>
      <c r="H279" s="75"/>
      <c r="I279" s="75"/>
      <c r="J279" s="78"/>
      <c r="K279" s="78"/>
      <c r="L279" s="82"/>
      <c r="M279" s="82"/>
      <c r="N279" s="78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5"/>
      <c r="AA279" s="75"/>
      <c r="AB279" s="75"/>
      <c r="AC279" s="77"/>
    </row>
    <row r="280" spans="1:29" x14ac:dyDescent="0.25">
      <c r="A280" s="54"/>
      <c r="B280" s="29"/>
      <c r="C280" s="55"/>
      <c r="D280" s="55"/>
      <c r="E280" s="55"/>
      <c r="F280" s="55"/>
      <c r="G280" s="55"/>
      <c r="H280" s="33"/>
      <c r="I280" s="33"/>
      <c r="J280" s="63"/>
      <c r="K280" s="63"/>
      <c r="L280" s="79"/>
      <c r="M280" s="79"/>
      <c r="N280" s="63"/>
      <c r="O280" s="1"/>
      <c r="P280" s="2"/>
      <c r="Q280" s="2"/>
      <c r="R280" s="2"/>
      <c r="S280" s="2"/>
      <c r="T280" s="3"/>
      <c r="U280" s="3"/>
      <c r="V280" s="3"/>
      <c r="W280" s="3"/>
      <c r="X280" s="3"/>
      <c r="Y280" s="3"/>
      <c r="Z280" s="3"/>
      <c r="AA280" s="3"/>
      <c r="AB280" s="3"/>
      <c r="AC280" s="4"/>
    </row>
    <row r="281" spans="1:29" x14ac:dyDescent="0.25">
      <c r="A281" s="73"/>
      <c r="B281" s="74" t="s">
        <v>3</v>
      </c>
      <c r="C281" s="72"/>
      <c r="D281" s="72"/>
      <c r="E281" s="72"/>
      <c r="F281" s="72"/>
      <c r="G281" s="72"/>
      <c r="H281" s="75"/>
      <c r="I281" s="75"/>
      <c r="J281" s="78"/>
      <c r="K281" s="78"/>
      <c r="L281" s="82"/>
      <c r="M281" s="82"/>
      <c r="N281" s="78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5"/>
      <c r="AA281" s="75"/>
      <c r="AB281" s="75"/>
      <c r="AC281" s="77"/>
    </row>
    <row r="282" spans="1:29" ht="15.75" thickBot="1" x14ac:dyDescent="0.3">
      <c r="A282" s="54"/>
      <c r="B282" s="29"/>
      <c r="C282" s="55"/>
      <c r="D282" s="55"/>
      <c r="E282" s="55"/>
      <c r="F282" s="55"/>
      <c r="G282" s="55"/>
      <c r="H282" s="33"/>
      <c r="I282" s="33"/>
      <c r="J282" s="63"/>
      <c r="K282" s="63"/>
      <c r="L282" s="79"/>
      <c r="M282" s="79"/>
      <c r="N282" s="63"/>
      <c r="O282" s="1"/>
      <c r="P282" s="2"/>
      <c r="Q282" s="2"/>
      <c r="R282" s="2"/>
      <c r="S282" s="2"/>
      <c r="T282" s="3"/>
      <c r="U282" s="3"/>
      <c r="V282" s="3"/>
      <c r="W282" s="3"/>
      <c r="X282" s="3"/>
      <c r="Y282" s="3"/>
      <c r="Z282" s="3"/>
      <c r="AA282" s="3"/>
      <c r="AB282" s="3"/>
      <c r="AC282" s="17"/>
    </row>
    <row r="283" spans="1:29" s="86" customFormat="1" ht="15.75" thickBot="1" x14ac:dyDescent="0.3">
      <c r="A283" s="83"/>
      <c r="B283" s="84" t="s">
        <v>0</v>
      </c>
      <c r="C283" s="84"/>
      <c r="D283" s="84"/>
      <c r="E283" s="84"/>
      <c r="F283" s="84"/>
      <c r="G283" s="84"/>
      <c r="H283" s="84"/>
      <c r="I283" s="84"/>
      <c r="J283" s="84">
        <f>SUM(J231:J282)</f>
        <v>1270043.75</v>
      </c>
      <c r="K283" s="84">
        <f>C287+C288+C289</f>
        <v>23910</v>
      </c>
      <c r="L283" s="84"/>
      <c r="M283" s="84"/>
      <c r="N283" s="85"/>
      <c r="O283" s="13">
        <f t="shared" ref="O283:AC283" si="82">SUM(O12:O282)</f>
        <v>23909.85</v>
      </c>
      <c r="P283" s="14">
        <f t="shared" si="82"/>
        <v>232338.85</v>
      </c>
      <c r="Q283" s="14">
        <f t="shared" si="82"/>
        <v>168914.85</v>
      </c>
      <c r="R283" s="14">
        <f t="shared" si="82"/>
        <v>144747.85</v>
      </c>
      <c r="S283" s="14">
        <f t="shared" si="82"/>
        <v>138706.85</v>
      </c>
      <c r="T283" s="15">
        <f t="shared" si="82"/>
        <v>51391.85</v>
      </c>
      <c r="U283" s="15">
        <f t="shared" si="82"/>
        <v>52563.85</v>
      </c>
      <c r="V283" s="15">
        <f t="shared" si="82"/>
        <v>67101.850000000006</v>
      </c>
      <c r="W283" s="15">
        <f t="shared" si="82"/>
        <v>60875.85</v>
      </c>
      <c r="X283" s="15">
        <f t="shared" si="82"/>
        <v>72705.850000000006</v>
      </c>
      <c r="Y283" s="15">
        <f t="shared" si="82"/>
        <v>67182.850000000006</v>
      </c>
      <c r="Z283" s="15">
        <f t="shared" si="82"/>
        <v>52981.85</v>
      </c>
      <c r="AA283" s="15">
        <f t="shared" si="82"/>
        <v>46163.85</v>
      </c>
      <c r="AB283" s="15">
        <f t="shared" si="82"/>
        <v>45228.85</v>
      </c>
      <c r="AC283" s="16">
        <f t="shared" si="82"/>
        <v>45228.85</v>
      </c>
    </row>
    <row r="284" spans="1:29" ht="15.75" x14ac:dyDescent="0.25">
      <c r="K284" s="87" t="s">
        <v>219</v>
      </c>
    </row>
    <row r="285" spans="1:29" s="27" customFormat="1" ht="15.75" x14ac:dyDescent="0.25">
      <c r="K285" s="88"/>
    </row>
    <row r="286" spans="1:29" s="27" customFormat="1" ht="60" x14ac:dyDescent="0.25">
      <c r="A286" s="5"/>
      <c r="B286" s="6" t="s">
        <v>204</v>
      </c>
      <c r="C286" s="6" t="s">
        <v>56</v>
      </c>
      <c r="D286" s="92" t="s">
        <v>205</v>
      </c>
      <c r="K286" s="88"/>
    </row>
    <row r="287" spans="1:29" s="27" customFormat="1" ht="15.75" x14ac:dyDescent="0.25">
      <c r="A287" s="224" t="s">
        <v>57</v>
      </c>
      <c r="B287" s="227">
        <f>O283</f>
        <v>23909.85</v>
      </c>
      <c r="C287" s="8">
        <v>11339</v>
      </c>
      <c r="D287" s="162" t="s">
        <v>220</v>
      </c>
      <c r="K287" s="88"/>
    </row>
    <row r="288" spans="1:29" s="27" customFormat="1" ht="15.75" x14ac:dyDescent="0.25">
      <c r="A288" s="225"/>
      <c r="B288" s="228"/>
      <c r="C288" s="8">
        <v>9264</v>
      </c>
      <c r="D288" s="162" t="s">
        <v>268</v>
      </c>
      <c r="K288" s="88"/>
    </row>
    <row r="289" spans="1:11" s="27" customFormat="1" ht="15.75" x14ac:dyDescent="0.25">
      <c r="A289" s="226"/>
      <c r="B289" s="229"/>
      <c r="C289" s="8">
        <v>3307</v>
      </c>
      <c r="D289" s="162" t="s">
        <v>275</v>
      </c>
      <c r="K289" s="88"/>
    </row>
    <row r="290" spans="1:11" s="27" customFormat="1" ht="15.75" x14ac:dyDescent="0.25">
      <c r="A290" s="7" t="s">
        <v>58</v>
      </c>
      <c r="B290" s="8">
        <f>SUM(P283:S283)</f>
        <v>684708.4</v>
      </c>
      <c r="C290" s="8">
        <f>C287*4</f>
        <v>45356</v>
      </c>
      <c r="D290" s="162" t="s">
        <v>221</v>
      </c>
      <c r="K290" s="88"/>
    </row>
    <row r="291" spans="1:11" s="27" customFormat="1" ht="15.75" thickBot="1" x14ac:dyDescent="0.3">
      <c r="A291" s="9" t="s">
        <v>59</v>
      </c>
      <c r="B291" s="10">
        <f>SUM(T283:AC283)</f>
        <v>561425.49999999988</v>
      </c>
      <c r="C291" s="10">
        <f>C287*10</f>
        <v>113390</v>
      </c>
      <c r="D291" s="163" t="s">
        <v>222</v>
      </c>
    </row>
    <row r="292" spans="1:11" s="27" customFormat="1" x14ac:dyDescent="0.25">
      <c r="A292" s="11"/>
      <c r="B292" s="12"/>
      <c r="C292" s="12"/>
    </row>
    <row r="295" spans="1:11" ht="30" x14ac:dyDescent="0.25">
      <c r="B295" s="89" t="s">
        <v>16</v>
      </c>
    </row>
    <row r="296" spans="1:11" ht="90" x14ac:dyDescent="0.25">
      <c r="B296" s="90" t="s">
        <v>15</v>
      </c>
    </row>
    <row r="297" spans="1:11" ht="75" x14ac:dyDescent="0.25">
      <c r="B297" s="90" t="s">
        <v>19</v>
      </c>
    </row>
    <row r="298" spans="1:11" ht="60" x14ac:dyDescent="0.25">
      <c r="B298" s="90" t="s">
        <v>17</v>
      </c>
    </row>
    <row r="299" spans="1:11" ht="45" x14ac:dyDescent="0.25">
      <c r="B299" s="90" t="s">
        <v>18</v>
      </c>
    </row>
    <row r="301" spans="1:11" x14ac:dyDescent="0.25">
      <c r="B301" s="91" t="s">
        <v>186</v>
      </c>
    </row>
    <row r="302" spans="1:11" x14ac:dyDescent="0.25">
      <c r="B302" s="26" t="s">
        <v>24</v>
      </c>
    </row>
    <row r="303" spans="1:11" x14ac:dyDescent="0.25">
      <c r="B303" s="26" t="s">
        <v>25</v>
      </c>
    </row>
    <row r="304" spans="1:11" x14ac:dyDescent="0.25">
      <c r="B304" s="26" t="s">
        <v>26</v>
      </c>
    </row>
    <row r="305" spans="2:2" x14ac:dyDescent="0.25">
      <c r="B305" s="26" t="s">
        <v>27</v>
      </c>
    </row>
    <row r="306" spans="2:2" x14ac:dyDescent="0.25">
      <c r="B306" s="26" t="s">
        <v>28</v>
      </c>
    </row>
    <row r="307" spans="2:2" x14ac:dyDescent="0.25">
      <c r="B307" s="26" t="s">
        <v>29</v>
      </c>
    </row>
    <row r="309" spans="2:2" x14ac:dyDescent="0.25">
      <c r="B309" s="91" t="s">
        <v>187</v>
      </c>
    </row>
    <row r="310" spans="2:2" x14ac:dyDescent="0.25">
      <c r="B310" s="26" t="s">
        <v>21</v>
      </c>
    </row>
    <row r="311" spans="2:2" x14ac:dyDescent="0.25">
      <c r="B311" s="26" t="s">
        <v>22</v>
      </c>
    </row>
    <row r="312" spans="2:2" x14ac:dyDescent="0.25">
      <c r="B312" s="26" t="s">
        <v>23</v>
      </c>
    </row>
  </sheetData>
  <mergeCells count="50">
    <mergeCell ref="A287:A289"/>
    <mergeCell ref="B287:B289"/>
    <mergeCell ref="A8:AC8"/>
    <mergeCell ref="A9:A11"/>
    <mergeCell ref="G10:G11"/>
    <mergeCell ref="M10:M11"/>
    <mergeCell ref="B9:D10"/>
    <mergeCell ref="E9:G9"/>
    <mergeCell ref="H9:H11"/>
    <mergeCell ref="E10:E11"/>
    <mergeCell ref="F10:F11"/>
    <mergeCell ref="AA10:AA11"/>
    <mergeCell ref="N10:N11"/>
    <mergeCell ref="J10:J11"/>
    <mergeCell ref="I9:I11"/>
    <mergeCell ref="K9:K11"/>
    <mergeCell ref="L10:L11"/>
    <mergeCell ref="Q10:Q11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K5:Q5"/>
    <mergeCell ref="A6:J6"/>
    <mergeCell ref="K6:Q6"/>
    <mergeCell ref="L9:M9"/>
    <mergeCell ref="O9:AC9"/>
    <mergeCell ref="A1:AC1"/>
    <mergeCell ref="A2:AC2"/>
    <mergeCell ref="A3:J3"/>
    <mergeCell ref="K3:Q3"/>
    <mergeCell ref="R3:AC3"/>
    <mergeCell ref="AC10:AC11"/>
    <mergeCell ref="V10:V11"/>
    <mergeCell ref="AB10:AB11"/>
    <mergeCell ref="P10:P11"/>
    <mergeCell ref="S10:S11"/>
    <mergeCell ref="T10:T11"/>
    <mergeCell ref="W10:W11"/>
    <mergeCell ref="X10:X11"/>
    <mergeCell ref="O10:O11"/>
    <mergeCell ref="R10:R11"/>
    <mergeCell ref="Y10:Y11"/>
    <mergeCell ref="Z10:Z11"/>
    <mergeCell ref="U10:U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1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226"/>
  <sheetViews>
    <sheetView topLeftCell="A192" zoomScale="60" zoomScaleNormal="60" workbookViewId="0">
      <selection activeCell="E201" sqref="E201"/>
    </sheetView>
  </sheetViews>
  <sheetFormatPr defaultRowHeight="15" x14ac:dyDescent="0.25"/>
  <cols>
    <col min="1" max="1" width="8.7109375" style="26" customWidth="1"/>
    <col min="2" max="2" width="30.85546875" style="26" customWidth="1"/>
    <col min="3" max="3" width="24.5703125" style="26" customWidth="1"/>
    <col min="4" max="4" width="31.28515625" style="26" customWidth="1"/>
    <col min="5" max="5" width="35.85546875" style="26" customWidth="1"/>
    <col min="6" max="6" width="34.85546875" style="26" customWidth="1"/>
    <col min="7" max="7" width="32.42578125" style="26" customWidth="1"/>
    <col min="8" max="8" width="14.7109375" style="26" customWidth="1"/>
    <col min="9" max="9" width="16" style="26" customWidth="1"/>
    <col min="10" max="10" width="14" style="26" bestFit="1" customWidth="1"/>
    <col min="11" max="11" width="12.7109375" style="26" bestFit="1" customWidth="1"/>
    <col min="12" max="13" width="14" style="26" bestFit="1" customWidth="1"/>
    <col min="14" max="14" width="17.85546875" style="26" customWidth="1"/>
    <col min="15" max="15" width="12.140625" style="26" bestFit="1" customWidth="1"/>
    <col min="16" max="29" width="9.140625" style="26"/>
    <col min="30" max="30" width="10.28515625" style="26" customWidth="1"/>
    <col min="31" max="16384" width="9.140625" style="26"/>
  </cols>
  <sheetData>
    <row r="1" spans="1:29" x14ac:dyDescent="0.25">
      <c r="A1" s="197" t="s">
        <v>217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9"/>
    </row>
    <row r="2" spans="1:29" x14ac:dyDescent="0.25">
      <c r="A2" s="200" t="s">
        <v>46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2"/>
    </row>
    <row r="3" spans="1:29" x14ac:dyDescent="0.25">
      <c r="A3" s="190" t="s">
        <v>30</v>
      </c>
      <c r="B3" s="191"/>
      <c r="C3" s="191"/>
      <c r="D3" s="191"/>
      <c r="E3" s="191"/>
      <c r="F3" s="191"/>
      <c r="G3" s="191"/>
      <c r="H3" s="191"/>
      <c r="I3" s="191"/>
      <c r="J3" s="191"/>
      <c r="K3" s="203" t="s">
        <v>65</v>
      </c>
      <c r="L3" s="203"/>
      <c r="M3" s="203"/>
      <c r="N3" s="203"/>
      <c r="O3" s="203"/>
      <c r="P3" s="203"/>
      <c r="Q3" s="203"/>
      <c r="R3" s="203" t="s">
        <v>189</v>
      </c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4"/>
    </row>
    <row r="4" spans="1:29" x14ac:dyDescent="0.25">
      <c r="A4" s="190" t="s">
        <v>31</v>
      </c>
      <c r="B4" s="191"/>
      <c r="C4" s="191"/>
      <c r="D4" s="191"/>
      <c r="E4" s="191"/>
      <c r="F4" s="191"/>
      <c r="G4" s="191"/>
      <c r="H4" s="191"/>
      <c r="I4" s="191"/>
      <c r="J4" s="191"/>
      <c r="K4" s="212" t="s">
        <v>47</v>
      </c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4"/>
    </row>
    <row r="5" spans="1:29" x14ac:dyDescent="0.25">
      <c r="A5" s="190" t="s">
        <v>45</v>
      </c>
      <c r="B5" s="191"/>
      <c r="C5" s="191"/>
      <c r="D5" s="191"/>
      <c r="E5" s="191"/>
      <c r="F5" s="191"/>
      <c r="G5" s="191"/>
      <c r="H5" s="191"/>
      <c r="I5" s="191"/>
      <c r="J5" s="191"/>
      <c r="K5" s="203" t="s">
        <v>48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4"/>
    </row>
    <row r="6" spans="1:29" x14ac:dyDescent="0.25">
      <c r="A6" s="190" t="s">
        <v>32</v>
      </c>
      <c r="B6" s="191"/>
      <c r="C6" s="191"/>
      <c r="D6" s="191"/>
      <c r="E6" s="191"/>
      <c r="F6" s="191"/>
      <c r="G6" s="191"/>
      <c r="H6" s="191"/>
      <c r="I6" s="191"/>
      <c r="J6" s="191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4"/>
    </row>
    <row r="7" spans="1:29" x14ac:dyDescent="0.25">
      <c r="A7" s="190" t="s">
        <v>33</v>
      </c>
      <c r="B7" s="191"/>
      <c r="C7" s="191"/>
      <c r="D7" s="191"/>
      <c r="E7" s="191"/>
      <c r="F7" s="191"/>
      <c r="G7" s="191"/>
      <c r="H7" s="191"/>
      <c r="I7" s="191"/>
      <c r="J7" s="191"/>
      <c r="K7" s="203" t="s">
        <v>157</v>
      </c>
      <c r="L7" s="203"/>
      <c r="M7" s="203"/>
      <c r="N7" s="203"/>
      <c r="O7" s="203"/>
      <c r="P7" s="203"/>
      <c r="Q7" s="203"/>
      <c r="R7" s="238" t="s">
        <v>61</v>
      </c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40"/>
    </row>
    <row r="8" spans="1:29" x14ac:dyDescent="0.25">
      <c r="A8" s="190" t="s">
        <v>6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205"/>
    </row>
    <row r="9" spans="1:29" s="27" customFormat="1" ht="30" customHeight="1" x14ac:dyDescent="0.25">
      <c r="A9" s="194" t="s">
        <v>34</v>
      </c>
      <c r="B9" s="230" t="s">
        <v>51</v>
      </c>
      <c r="C9" s="231"/>
      <c r="D9" s="194"/>
      <c r="E9" s="234" t="s">
        <v>52</v>
      </c>
      <c r="F9" s="235"/>
      <c r="G9" s="236"/>
      <c r="H9" s="213" t="s">
        <v>35</v>
      </c>
      <c r="I9" s="213" t="s">
        <v>36</v>
      </c>
      <c r="J9" s="92" t="s">
        <v>37</v>
      </c>
      <c r="K9" s="213" t="s">
        <v>218</v>
      </c>
      <c r="L9" s="213" t="s">
        <v>38</v>
      </c>
      <c r="M9" s="213"/>
      <c r="N9" s="92" t="s">
        <v>39</v>
      </c>
      <c r="O9" s="213" t="s">
        <v>40</v>
      </c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4"/>
    </row>
    <row r="10" spans="1:29" s="27" customFormat="1" ht="30" customHeight="1" x14ac:dyDescent="0.25">
      <c r="A10" s="195"/>
      <c r="B10" s="232"/>
      <c r="C10" s="233"/>
      <c r="D10" s="195"/>
      <c r="E10" s="234" t="s">
        <v>53</v>
      </c>
      <c r="F10" s="234" t="s">
        <v>54</v>
      </c>
      <c r="G10" s="220" t="s">
        <v>55</v>
      </c>
      <c r="H10" s="213"/>
      <c r="I10" s="213"/>
      <c r="J10" s="222" t="s">
        <v>41</v>
      </c>
      <c r="K10" s="213"/>
      <c r="L10" s="215" t="s">
        <v>42</v>
      </c>
      <c r="M10" s="215" t="s">
        <v>43</v>
      </c>
      <c r="N10" s="208" t="s">
        <v>44</v>
      </c>
      <c r="O10" s="192">
        <v>1</v>
      </c>
      <c r="P10" s="210">
        <v>2</v>
      </c>
      <c r="Q10" s="210">
        <v>3</v>
      </c>
      <c r="R10" s="210">
        <v>4</v>
      </c>
      <c r="S10" s="210">
        <v>5</v>
      </c>
      <c r="T10" s="206">
        <v>6</v>
      </c>
      <c r="U10" s="206">
        <v>7</v>
      </c>
      <c r="V10" s="206">
        <v>8</v>
      </c>
      <c r="W10" s="206">
        <v>9</v>
      </c>
      <c r="X10" s="206">
        <v>10</v>
      </c>
      <c r="Y10" s="206">
        <v>11</v>
      </c>
      <c r="Z10" s="206">
        <v>12</v>
      </c>
      <c r="AA10" s="206">
        <v>13</v>
      </c>
      <c r="AB10" s="206">
        <v>14</v>
      </c>
      <c r="AC10" s="217">
        <v>15</v>
      </c>
    </row>
    <row r="11" spans="1:29" s="27" customFormat="1" ht="15.75" customHeight="1" thickBot="1" x14ac:dyDescent="0.3">
      <c r="A11" s="196"/>
      <c r="B11" s="134" t="s">
        <v>12</v>
      </c>
      <c r="C11" s="134" t="s">
        <v>20</v>
      </c>
      <c r="D11" s="134" t="s">
        <v>13</v>
      </c>
      <c r="E11" s="237"/>
      <c r="F11" s="237"/>
      <c r="G11" s="221"/>
      <c r="H11" s="219"/>
      <c r="I11" s="219"/>
      <c r="J11" s="223"/>
      <c r="K11" s="219"/>
      <c r="L11" s="216"/>
      <c r="M11" s="216"/>
      <c r="N11" s="209"/>
      <c r="O11" s="193"/>
      <c r="P11" s="211"/>
      <c r="Q11" s="211"/>
      <c r="R11" s="211"/>
      <c r="S11" s="211"/>
      <c r="T11" s="207"/>
      <c r="U11" s="207"/>
      <c r="V11" s="207"/>
      <c r="W11" s="207"/>
      <c r="X11" s="207"/>
      <c r="Y11" s="207"/>
      <c r="Z11" s="207"/>
      <c r="AA11" s="207"/>
      <c r="AB11" s="207"/>
      <c r="AC11" s="218"/>
    </row>
    <row r="12" spans="1:29" ht="75" x14ac:dyDescent="0.25">
      <c r="A12" s="28">
        <v>1</v>
      </c>
      <c r="B12" s="131"/>
      <c r="C12" s="132" t="s">
        <v>70</v>
      </c>
      <c r="D12" s="133" t="s">
        <v>158</v>
      </c>
      <c r="E12" s="60" t="s">
        <v>120</v>
      </c>
      <c r="F12" s="60" t="s">
        <v>121</v>
      </c>
      <c r="G12" s="60" t="s">
        <v>122</v>
      </c>
      <c r="H12" s="128"/>
      <c r="I12" s="130" t="s">
        <v>70</v>
      </c>
      <c r="J12" s="129">
        <f t="shared" ref="J12" si="0">SUM(O12:AC12)</f>
        <v>7168</v>
      </c>
      <c r="K12" s="128"/>
      <c r="L12" s="126">
        <v>44562</v>
      </c>
      <c r="M12" s="126">
        <v>50040</v>
      </c>
      <c r="N12" s="52"/>
      <c r="O12" s="127">
        <v>490</v>
      </c>
      <c r="P12" s="135">
        <f t="shared" ref="P12:AC12" si="1">0.15*$K$198</f>
        <v>477</v>
      </c>
      <c r="Q12" s="135">
        <f t="shared" si="1"/>
        <v>477</v>
      </c>
      <c r="R12" s="135">
        <f t="shared" si="1"/>
        <v>477</v>
      </c>
      <c r="S12" s="135">
        <f t="shared" si="1"/>
        <v>477</v>
      </c>
      <c r="T12" s="136">
        <f t="shared" si="1"/>
        <v>477</v>
      </c>
      <c r="U12" s="136">
        <f t="shared" si="1"/>
        <v>477</v>
      </c>
      <c r="V12" s="136">
        <f t="shared" si="1"/>
        <v>477</v>
      </c>
      <c r="W12" s="136">
        <f t="shared" si="1"/>
        <v>477</v>
      </c>
      <c r="X12" s="136">
        <f t="shared" si="1"/>
        <v>477</v>
      </c>
      <c r="Y12" s="136">
        <f t="shared" si="1"/>
        <v>477</v>
      </c>
      <c r="Z12" s="136">
        <f t="shared" si="1"/>
        <v>477</v>
      </c>
      <c r="AA12" s="136">
        <f t="shared" si="1"/>
        <v>477</v>
      </c>
      <c r="AB12" s="136">
        <f t="shared" si="1"/>
        <v>477</v>
      </c>
      <c r="AC12" s="24">
        <f t="shared" si="1"/>
        <v>477</v>
      </c>
    </row>
    <row r="13" spans="1:29" x14ac:dyDescent="0.25">
      <c r="A13" s="37"/>
      <c r="B13" s="38" t="s">
        <v>4</v>
      </c>
      <c r="C13" s="39"/>
      <c r="D13" s="39"/>
      <c r="E13" s="39"/>
      <c r="F13" s="39"/>
      <c r="G13" s="39"/>
      <c r="H13" s="40"/>
      <c r="I13" s="114"/>
      <c r="J13" s="99"/>
      <c r="K13" s="41"/>
      <c r="L13" s="96"/>
      <c r="M13" s="97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4"/>
    </row>
    <row r="14" spans="1:29" ht="15" customHeight="1" x14ac:dyDescent="0.25">
      <c r="A14" s="45"/>
      <c r="B14" s="46" t="s">
        <v>1</v>
      </c>
      <c r="C14" s="41"/>
      <c r="D14" s="41"/>
      <c r="E14" s="41"/>
      <c r="F14" s="41"/>
      <c r="G14" s="41"/>
      <c r="H14" s="40"/>
      <c r="I14" s="99"/>
      <c r="J14" s="99"/>
      <c r="K14" s="47"/>
      <c r="L14" s="96"/>
      <c r="M14" s="9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8"/>
    </row>
    <row r="15" spans="1:29" ht="72.75" customHeight="1" x14ac:dyDescent="0.25">
      <c r="A15" s="28">
        <v>3</v>
      </c>
      <c r="B15" s="29"/>
      <c r="C15" s="49" t="s">
        <v>272</v>
      </c>
      <c r="D15" s="31" t="s">
        <v>273</v>
      </c>
      <c r="E15" s="31" t="s">
        <v>164</v>
      </c>
      <c r="F15" s="50" t="s">
        <v>163</v>
      </c>
      <c r="G15" s="50" t="s">
        <v>165</v>
      </c>
      <c r="H15" s="51"/>
      <c r="I15" s="100" t="s">
        <v>194</v>
      </c>
      <c r="J15" s="102">
        <f>SUM(O15:AC15)</f>
        <v>202</v>
      </c>
      <c r="K15" s="33"/>
      <c r="L15" s="95">
        <v>44562</v>
      </c>
      <c r="M15" s="94">
        <v>44926</v>
      </c>
      <c r="N15" s="52" t="s">
        <v>49</v>
      </c>
      <c r="O15" s="20">
        <v>202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5" x14ac:dyDescent="0.25">
      <c r="A16" s="28">
        <v>39</v>
      </c>
      <c r="B16" s="29"/>
      <c r="C16" s="122" t="s">
        <v>206</v>
      </c>
      <c r="D16" s="58" t="s">
        <v>208</v>
      </c>
      <c r="E16" s="32" t="s">
        <v>207</v>
      </c>
      <c r="F16" s="32" t="s">
        <v>129</v>
      </c>
      <c r="G16" s="32" t="s">
        <v>130</v>
      </c>
      <c r="H16" s="33"/>
      <c r="I16" s="100" t="s">
        <v>194</v>
      </c>
      <c r="J16" s="102">
        <f t="shared" ref="J16" si="2">SUM(O16:AC16)</f>
        <v>112</v>
      </c>
      <c r="K16" s="33"/>
      <c r="L16" s="94">
        <v>44927</v>
      </c>
      <c r="M16" s="94">
        <v>45291</v>
      </c>
      <c r="N16" s="52" t="s">
        <v>74</v>
      </c>
      <c r="O16" s="20"/>
      <c r="P16" s="2">
        <v>112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8">
        <v>40</v>
      </c>
      <c r="B17" s="29"/>
      <c r="C17" s="49" t="s">
        <v>68</v>
      </c>
      <c r="D17" s="36" t="s">
        <v>191</v>
      </c>
      <c r="E17" s="31" t="s">
        <v>164</v>
      </c>
      <c r="F17" s="50" t="s">
        <v>163</v>
      </c>
      <c r="G17" s="50" t="s">
        <v>165</v>
      </c>
      <c r="H17" s="51"/>
      <c r="I17" s="100" t="s">
        <v>194</v>
      </c>
      <c r="J17" s="102">
        <f>SUM(O17:AC17)</f>
        <v>117</v>
      </c>
      <c r="K17" s="33"/>
      <c r="L17" s="95">
        <v>44927</v>
      </c>
      <c r="M17" s="94">
        <v>45291</v>
      </c>
      <c r="N17" s="52" t="s">
        <v>74</v>
      </c>
      <c r="O17" s="20"/>
      <c r="P17" s="2">
        <v>117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8">
        <v>41</v>
      </c>
      <c r="B18" s="29"/>
      <c r="C18" s="49" t="s">
        <v>67</v>
      </c>
      <c r="D18" s="36" t="s">
        <v>192</v>
      </c>
      <c r="E18" s="31" t="s">
        <v>164</v>
      </c>
      <c r="F18" s="50" t="s">
        <v>163</v>
      </c>
      <c r="G18" s="50" t="s">
        <v>165</v>
      </c>
      <c r="H18" s="51"/>
      <c r="I18" s="100" t="s">
        <v>194</v>
      </c>
      <c r="J18" s="102">
        <f>SUM(O18:AC18)</f>
        <v>44</v>
      </c>
      <c r="K18" s="33"/>
      <c r="L18" s="95">
        <v>44927</v>
      </c>
      <c r="M18" s="94">
        <v>45291</v>
      </c>
      <c r="N18" s="52" t="s">
        <v>74</v>
      </c>
      <c r="O18" s="20"/>
      <c r="P18" s="2">
        <v>44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8">
        <v>42</v>
      </c>
      <c r="B19" s="29"/>
      <c r="C19" s="49" t="s">
        <v>69</v>
      </c>
      <c r="D19" s="53" t="s">
        <v>197</v>
      </c>
      <c r="E19" s="31" t="s">
        <v>164</v>
      </c>
      <c r="F19" s="50" t="s">
        <v>163</v>
      </c>
      <c r="G19" s="50" t="s">
        <v>165</v>
      </c>
      <c r="H19" s="51"/>
      <c r="I19" s="100" t="s">
        <v>194</v>
      </c>
      <c r="J19" s="102">
        <f>SUM(O19:AC19)</f>
        <v>35</v>
      </c>
      <c r="K19" s="33"/>
      <c r="L19" s="95">
        <v>44927</v>
      </c>
      <c r="M19" s="94">
        <v>45291</v>
      </c>
      <c r="N19" s="52" t="s">
        <v>74</v>
      </c>
      <c r="O19" s="20"/>
      <c r="P19" s="2">
        <v>35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x14ac:dyDescent="0.25">
      <c r="A20" s="45"/>
      <c r="B20" s="47" t="s">
        <v>14</v>
      </c>
      <c r="C20" s="41"/>
      <c r="D20" s="41"/>
      <c r="E20" s="41"/>
      <c r="F20" s="41"/>
      <c r="G20" s="41"/>
      <c r="H20" s="47"/>
      <c r="I20" s="99"/>
      <c r="J20" s="110"/>
      <c r="K20" s="47"/>
      <c r="L20" s="97"/>
      <c r="M20" s="9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8"/>
    </row>
    <row r="21" spans="1:29" x14ac:dyDescent="0.25">
      <c r="A21" s="45"/>
      <c r="B21" s="46" t="s">
        <v>1</v>
      </c>
      <c r="C21" s="41"/>
      <c r="D21" s="41"/>
      <c r="E21" s="41"/>
      <c r="F21" s="41"/>
      <c r="G21" s="41"/>
      <c r="H21" s="47"/>
      <c r="I21" s="99"/>
      <c r="J21" s="110"/>
      <c r="K21" s="47"/>
      <c r="L21" s="97"/>
      <c r="M21" s="9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8"/>
    </row>
    <row r="22" spans="1:29" x14ac:dyDescent="0.25">
      <c r="A22" s="54"/>
      <c r="B22" s="29"/>
      <c r="C22" s="55"/>
      <c r="D22" s="36"/>
      <c r="E22" s="69"/>
      <c r="F22" s="118"/>
      <c r="G22" s="119"/>
      <c r="H22" s="33"/>
      <c r="I22" s="100"/>
      <c r="J22" s="102"/>
      <c r="K22" s="33"/>
      <c r="L22" s="94"/>
      <c r="M22" s="94"/>
      <c r="N22" s="52"/>
      <c r="O22" s="1"/>
      <c r="P22" s="2"/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x14ac:dyDescent="0.25">
      <c r="A23" s="45"/>
      <c r="B23" s="47" t="s">
        <v>5</v>
      </c>
      <c r="C23" s="41"/>
      <c r="D23" s="41"/>
      <c r="E23" s="41"/>
      <c r="F23" s="41"/>
      <c r="G23" s="41"/>
      <c r="H23" s="47"/>
      <c r="I23" s="99"/>
      <c r="J23" s="110"/>
      <c r="K23" s="47"/>
      <c r="L23" s="97"/>
      <c r="M23" s="9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8"/>
    </row>
    <row r="24" spans="1:29" x14ac:dyDescent="0.25">
      <c r="A24" s="45"/>
      <c r="B24" s="46" t="s">
        <v>1</v>
      </c>
      <c r="C24" s="41"/>
      <c r="D24" s="41"/>
      <c r="E24" s="41"/>
      <c r="F24" s="41"/>
      <c r="G24" s="41"/>
      <c r="H24" s="47"/>
      <c r="I24" s="99"/>
      <c r="J24" s="110"/>
      <c r="K24" s="47"/>
      <c r="L24" s="97"/>
      <c r="M24" s="9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8"/>
    </row>
    <row r="25" spans="1:29" ht="75" x14ac:dyDescent="0.25">
      <c r="A25" s="28">
        <v>53</v>
      </c>
      <c r="B25" s="29"/>
      <c r="C25" s="122" t="s">
        <v>209</v>
      </c>
      <c r="D25" s="58" t="s">
        <v>210</v>
      </c>
      <c r="E25" s="32" t="s">
        <v>155</v>
      </c>
      <c r="F25" s="32" t="s">
        <v>129</v>
      </c>
      <c r="G25" s="32" t="s">
        <v>130</v>
      </c>
      <c r="H25" s="33"/>
      <c r="I25" s="100" t="s">
        <v>194</v>
      </c>
      <c r="J25" s="102">
        <f t="shared" ref="J25:J39" si="3">SUM(O25:AC25)</f>
        <v>280</v>
      </c>
      <c r="K25" s="33"/>
      <c r="L25" s="94">
        <v>44927</v>
      </c>
      <c r="M25" s="94">
        <v>45291</v>
      </c>
      <c r="N25" s="52" t="s">
        <v>74</v>
      </c>
      <c r="O25" s="20"/>
      <c r="P25" s="2">
        <v>280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166">
        <v>54</v>
      </c>
      <c r="B26" s="29"/>
      <c r="C26" s="122" t="s">
        <v>225</v>
      </c>
      <c r="D26" s="122" t="s">
        <v>210</v>
      </c>
      <c r="E26" s="32" t="s">
        <v>155</v>
      </c>
      <c r="F26" s="32" t="s">
        <v>129</v>
      </c>
      <c r="G26" s="32" t="s">
        <v>130</v>
      </c>
      <c r="H26" s="33"/>
      <c r="I26" s="100" t="s">
        <v>194</v>
      </c>
      <c r="J26" s="102">
        <f t="shared" si="3"/>
        <v>280</v>
      </c>
      <c r="K26" s="33"/>
      <c r="L26" s="94">
        <v>44927</v>
      </c>
      <c r="M26" s="94">
        <v>45291</v>
      </c>
      <c r="N26" s="52" t="s">
        <v>74</v>
      </c>
      <c r="O26" s="20"/>
      <c r="P26" s="2">
        <v>280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8">
        <v>55</v>
      </c>
      <c r="B27" s="29"/>
      <c r="C27" s="58" t="s">
        <v>103</v>
      </c>
      <c r="D27" s="58" t="s">
        <v>71</v>
      </c>
      <c r="E27" s="32" t="s">
        <v>155</v>
      </c>
      <c r="F27" s="32" t="s">
        <v>129</v>
      </c>
      <c r="G27" s="32" t="s">
        <v>130</v>
      </c>
      <c r="H27" s="33"/>
      <c r="I27" s="100" t="s">
        <v>194</v>
      </c>
      <c r="J27" s="102">
        <f t="shared" si="3"/>
        <v>130</v>
      </c>
      <c r="K27" s="33"/>
      <c r="L27" s="94">
        <v>44927</v>
      </c>
      <c r="M27" s="94">
        <v>45291</v>
      </c>
      <c r="N27" s="52" t="s">
        <v>74</v>
      </c>
      <c r="O27" s="1"/>
      <c r="P27" s="2">
        <v>130</v>
      </c>
      <c r="Q27" s="2"/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8">
        <v>56</v>
      </c>
      <c r="B28" s="29"/>
      <c r="C28" s="58" t="s">
        <v>67</v>
      </c>
      <c r="D28" s="58" t="s">
        <v>159</v>
      </c>
      <c r="E28" s="32" t="s">
        <v>155</v>
      </c>
      <c r="F28" s="32" t="s">
        <v>129</v>
      </c>
      <c r="G28" s="32" t="s">
        <v>128</v>
      </c>
      <c r="H28" s="33"/>
      <c r="I28" s="100" t="s">
        <v>194</v>
      </c>
      <c r="J28" s="102">
        <f t="shared" ref="J28:J37" si="4">SUM(O28:AC28)</f>
        <v>140</v>
      </c>
      <c r="K28" s="34"/>
      <c r="L28" s="94">
        <v>44927</v>
      </c>
      <c r="M28" s="94">
        <v>46387</v>
      </c>
      <c r="N28" s="52" t="s">
        <v>74</v>
      </c>
      <c r="O28" s="1"/>
      <c r="P28" s="2">
        <v>35</v>
      </c>
      <c r="Q28" s="2">
        <v>35</v>
      </c>
      <c r="R28" s="2">
        <v>35</v>
      </c>
      <c r="S28" s="2">
        <v>35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8">
        <v>57</v>
      </c>
      <c r="B29" s="29"/>
      <c r="C29" s="58" t="s">
        <v>67</v>
      </c>
      <c r="D29" s="58" t="s">
        <v>161</v>
      </c>
      <c r="E29" s="32" t="s">
        <v>155</v>
      </c>
      <c r="F29" s="32" t="s">
        <v>129</v>
      </c>
      <c r="G29" s="32" t="s">
        <v>128</v>
      </c>
      <c r="H29" s="33"/>
      <c r="I29" s="100" t="s">
        <v>194</v>
      </c>
      <c r="J29" s="102">
        <f t="shared" si="4"/>
        <v>140</v>
      </c>
      <c r="K29" s="34"/>
      <c r="L29" s="94">
        <v>44927</v>
      </c>
      <c r="M29" s="94">
        <v>46387</v>
      </c>
      <c r="N29" s="52" t="s">
        <v>74</v>
      </c>
      <c r="O29" s="1"/>
      <c r="P29" s="2">
        <v>35</v>
      </c>
      <c r="Q29" s="2">
        <v>35</v>
      </c>
      <c r="R29" s="2">
        <v>35</v>
      </c>
      <c r="S29" s="2">
        <v>35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8">
        <v>58</v>
      </c>
      <c r="B30" s="29"/>
      <c r="C30" s="58" t="s">
        <v>68</v>
      </c>
      <c r="D30" s="58" t="s">
        <v>159</v>
      </c>
      <c r="E30" s="32" t="s">
        <v>155</v>
      </c>
      <c r="F30" s="32" t="s">
        <v>129</v>
      </c>
      <c r="G30" s="32" t="s">
        <v>128</v>
      </c>
      <c r="H30" s="33"/>
      <c r="I30" s="100" t="s">
        <v>194</v>
      </c>
      <c r="J30" s="102">
        <f t="shared" si="4"/>
        <v>128</v>
      </c>
      <c r="K30" s="34"/>
      <c r="L30" s="95">
        <v>44927</v>
      </c>
      <c r="M30" s="94">
        <v>46387</v>
      </c>
      <c r="N30" s="52" t="s">
        <v>74</v>
      </c>
      <c r="O30" s="1"/>
      <c r="P30" s="2">
        <v>32</v>
      </c>
      <c r="Q30" s="2">
        <v>32</v>
      </c>
      <c r="R30" s="2">
        <v>32</v>
      </c>
      <c r="S30" s="2">
        <v>32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8">
        <v>59</v>
      </c>
      <c r="B31" s="29"/>
      <c r="C31" s="58" t="s">
        <v>68</v>
      </c>
      <c r="D31" s="58" t="s">
        <v>161</v>
      </c>
      <c r="E31" s="32" t="s">
        <v>155</v>
      </c>
      <c r="F31" s="32" t="s">
        <v>129</v>
      </c>
      <c r="G31" s="32" t="s">
        <v>128</v>
      </c>
      <c r="H31" s="33"/>
      <c r="I31" s="100" t="s">
        <v>194</v>
      </c>
      <c r="J31" s="102">
        <f t="shared" si="4"/>
        <v>128</v>
      </c>
      <c r="K31" s="34"/>
      <c r="L31" s="95">
        <v>44927</v>
      </c>
      <c r="M31" s="94">
        <v>46387</v>
      </c>
      <c r="N31" s="52" t="s">
        <v>74</v>
      </c>
      <c r="O31" s="1"/>
      <c r="P31" s="2">
        <v>32</v>
      </c>
      <c r="Q31" s="2">
        <v>32</v>
      </c>
      <c r="R31" s="2">
        <v>32</v>
      </c>
      <c r="S31" s="2">
        <v>32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28">
        <v>60</v>
      </c>
      <c r="B32" s="29"/>
      <c r="C32" s="58" t="s">
        <v>69</v>
      </c>
      <c r="D32" s="58" t="s">
        <v>159</v>
      </c>
      <c r="E32" s="32" t="s">
        <v>155</v>
      </c>
      <c r="F32" s="32" t="s">
        <v>129</v>
      </c>
      <c r="G32" s="32" t="s">
        <v>128</v>
      </c>
      <c r="H32" s="33"/>
      <c r="I32" s="100" t="s">
        <v>194</v>
      </c>
      <c r="J32" s="102">
        <f t="shared" si="4"/>
        <v>276</v>
      </c>
      <c r="K32" s="34"/>
      <c r="L32" s="94">
        <v>44927</v>
      </c>
      <c r="M32" s="94">
        <v>46387</v>
      </c>
      <c r="N32" s="52" t="s">
        <v>74</v>
      </c>
      <c r="O32" s="1"/>
      <c r="P32" s="2">
        <v>69</v>
      </c>
      <c r="Q32" s="2">
        <v>69</v>
      </c>
      <c r="R32" s="2">
        <v>69</v>
      </c>
      <c r="S32" s="2">
        <v>69</v>
      </c>
      <c r="T32" s="3"/>
      <c r="U32" s="3"/>
      <c r="V32" s="3"/>
      <c r="W32" s="3"/>
      <c r="X32" s="3"/>
      <c r="Y32" s="3"/>
      <c r="Z32" s="3"/>
      <c r="AA32" s="3"/>
      <c r="AB32" s="3"/>
      <c r="AC32" s="22"/>
    </row>
    <row r="33" spans="1:29" ht="75" x14ac:dyDescent="0.25">
      <c r="A33" s="28">
        <v>61</v>
      </c>
      <c r="B33" s="29"/>
      <c r="C33" s="58" t="s">
        <v>69</v>
      </c>
      <c r="D33" s="58" t="s">
        <v>161</v>
      </c>
      <c r="E33" s="32" t="s">
        <v>155</v>
      </c>
      <c r="F33" s="32" t="s">
        <v>129</v>
      </c>
      <c r="G33" s="32" t="s">
        <v>128</v>
      </c>
      <c r="H33" s="33"/>
      <c r="I33" s="100" t="s">
        <v>194</v>
      </c>
      <c r="J33" s="102">
        <f t="shared" si="4"/>
        <v>276</v>
      </c>
      <c r="K33" s="34"/>
      <c r="L33" s="94">
        <v>44927</v>
      </c>
      <c r="M33" s="94">
        <v>46387</v>
      </c>
      <c r="N33" s="52" t="s">
        <v>74</v>
      </c>
      <c r="O33" s="1"/>
      <c r="P33" s="2">
        <v>69</v>
      </c>
      <c r="Q33" s="2">
        <v>69</v>
      </c>
      <c r="R33" s="2">
        <v>69</v>
      </c>
      <c r="S33" s="2">
        <v>69</v>
      </c>
      <c r="T33" s="3"/>
      <c r="U33" s="3"/>
      <c r="V33" s="3"/>
      <c r="W33" s="3"/>
      <c r="X33" s="3"/>
      <c r="Y33" s="3"/>
      <c r="Z33" s="3"/>
      <c r="AA33" s="3"/>
      <c r="AB33" s="3"/>
      <c r="AC33" s="22"/>
    </row>
    <row r="34" spans="1:29" ht="75" x14ac:dyDescent="0.25">
      <c r="A34" s="28">
        <v>62</v>
      </c>
      <c r="B34" s="29"/>
      <c r="C34" s="58" t="s">
        <v>66</v>
      </c>
      <c r="D34" s="58" t="s">
        <v>159</v>
      </c>
      <c r="E34" s="32" t="s">
        <v>155</v>
      </c>
      <c r="F34" s="32" t="s">
        <v>129</v>
      </c>
      <c r="G34" s="32" t="s">
        <v>128</v>
      </c>
      <c r="H34" s="33"/>
      <c r="I34" s="100" t="s">
        <v>194</v>
      </c>
      <c r="J34" s="102">
        <f t="shared" si="4"/>
        <v>620</v>
      </c>
      <c r="K34" s="34"/>
      <c r="L34" s="94">
        <v>44927</v>
      </c>
      <c r="M34" s="94">
        <v>46387</v>
      </c>
      <c r="N34" s="52" t="s">
        <v>74</v>
      </c>
      <c r="O34" s="1"/>
      <c r="P34" s="2">
        <v>155</v>
      </c>
      <c r="Q34" s="2">
        <v>155</v>
      </c>
      <c r="R34" s="2">
        <v>155</v>
      </c>
      <c r="S34" s="2">
        <v>155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8">
        <v>63</v>
      </c>
      <c r="B35" s="29"/>
      <c r="C35" s="58" t="s">
        <v>66</v>
      </c>
      <c r="D35" s="58" t="s">
        <v>161</v>
      </c>
      <c r="E35" s="32" t="s">
        <v>155</v>
      </c>
      <c r="F35" s="32" t="s">
        <v>129</v>
      </c>
      <c r="G35" s="32" t="s">
        <v>128</v>
      </c>
      <c r="H35" s="33"/>
      <c r="I35" s="100" t="s">
        <v>194</v>
      </c>
      <c r="J35" s="102">
        <f t="shared" si="4"/>
        <v>620</v>
      </c>
      <c r="K35" s="34"/>
      <c r="L35" s="94">
        <v>44927</v>
      </c>
      <c r="M35" s="94">
        <v>46387</v>
      </c>
      <c r="N35" s="52" t="s">
        <v>74</v>
      </c>
      <c r="O35" s="1"/>
      <c r="P35" s="2">
        <v>155</v>
      </c>
      <c r="Q35" s="2">
        <v>155</v>
      </c>
      <c r="R35" s="2">
        <v>155</v>
      </c>
      <c r="S35" s="2">
        <v>155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8">
        <v>64</v>
      </c>
      <c r="B36" s="29"/>
      <c r="C36" s="58" t="s">
        <v>70</v>
      </c>
      <c r="D36" s="58" t="s">
        <v>159</v>
      </c>
      <c r="E36" s="32" t="s">
        <v>155</v>
      </c>
      <c r="F36" s="32" t="s">
        <v>129</v>
      </c>
      <c r="G36" s="32" t="s">
        <v>128</v>
      </c>
      <c r="H36" s="33"/>
      <c r="I36" s="100" t="s">
        <v>194</v>
      </c>
      <c r="J36" s="102">
        <f t="shared" si="4"/>
        <v>156</v>
      </c>
      <c r="K36" s="34"/>
      <c r="L36" s="94">
        <v>44927</v>
      </c>
      <c r="M36" s="94">
        <v>46387</v>
      </c>
      <c r="N36" s="52" t="s">
        <v>74</v>
      </c>
      <c r="O36" s="1"/>
      <c r="P36" s="2">
        <v>39</v>
      </c>
      <c r="Q36" s="2">
        <v>39</v>
      </c>
      <c r="R36" s="2">
        <v>39</v>
      </c>
      <c r="S36" s="2">
        <v>39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28">
        <v>65</v>
      </c>
      <c r="B37" s="29"/>
      <c r="C37" s="58" t="s">
        <v>70</v>
      </c>
      <c r="D37" s="58" t="s">
        <v>161</v>
      </c>
      <c r="E37" s="32" t="s">
        <v>155</v>
      </c>
      <c r="F37" s="32" t="s">
        <v>129</v>
      </c>
      <c r="G37" s="32" t="s">
        <v>128</v>
      </c>
      <c r="H37" s="33"/>
      <c r="I37" s="100" t="s">
        <v>194</v>
      </c>
      <c r="J37" s="102">
        <f t="shared" si="4"/>
        <v>156</v>
      </c>
      <c r="K37" s="34"/>
      <c r="L37" s="94">
        <v>44927</v>
      </c>
      <c r="M37" s="94">
        <v>46387</v>
      </c>
      <c r="N37" s="52" t="s">
        <v>74</v>
      </c>
      <c r="O37" s="1"/>
      <c r="P37" s="2">
        <v>39</v>
      </c>
      <c r="Q37" s="2">
        <v>39</v>
      </c>
      <c r="R37" s="2">
        <v>39</v>
      </c>
      <c r="S37" s="2">
        <v>39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8">
        <v>100</v>
      </c>
      <c r="B38" s="29"/>
      <c r="C38" s="58" t="s">
        <v>103</v>
      </c>
      <c r="D38" s="58" t="s">
        <v>184</v>
      </c>
      <c r="E38" s="32" t="s">
        <v>125</v>
      </c>
      <c r="F38" s="32" t="s">
        <v>126</v>
      </c>
      <c r="G38" s="32" t="s">
        <v>127</v>
      </c>
      <c r="H38" s="33"/>
      <c r="I38" s="100" t="s">
        <v>194</v>
      </c>
      <c r="J38" s="102">
        <f t="shared" si="3"/>
        <v>47</v>
      </c>
      <c r="K38" s="33"/>
      <c r="L38" s="94">
        <v>45292</v>
      </c>
      <c r="M38" s="94">
        <v>45657</v>
      </c>
      <c r="N38" s="35" t="s">
        <v>74</v>
      </c>
      <c r="O38" s="1"/>
      <c r="P38" s="2"/>
      <c r="Q38" s="2">
        <v>47</v>
      </c>
      <c r="R38" s="2"/>
      <c r="S38" s="2"/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60" x14ac:dyDescent="0.25">
      <c r="A39" s="28">
        <v>139</v>
      </c>
      <c r="B39" s="29"/>
      <c r="C39" s="58" t="s">
        <v>95</v>
      </c>
      <c r="D39" s="58" t="s">
        <v>184</v>
      </c>
      <c r="E39" s="32" t="s">
        <v>125</v>
      </c>
      <c r="F39" s="32" t="s">
        <v>126</v>
      </c>
      <c r="G39" s="32" t="s">
        <v>127</v>
      </c>
      <c r="H39" s="33"/>
      <c r="I39" s="100" t="s">
        <v>194</v>
      </c>
      <c r="J39" s="102">
        <f t="shared" si="3"/>
        <v>47</v>
      </c>
      <c r="K39" s="33"/>
      <c r="L39" s="94">
        <v>46023</v>
      </c>
      <c r="M39" s="94">
        <v>46387</v>
      </c>
      <c r="N39" s="52" t="s">
        <v>74</v>
      </c>
      <c r="O39" s="1"/>
      <c r="P39" s="2"/>
      <c r="Q39" s="2"/>
      <c r="R39" s="2"/>
      <c r="S39" s="2">
        <v>47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75" x14ac:dyDescent="0.25">
      <c r="A40" s="28">
        <v>159</v>
      </c>
      <c r="B40" s="29"/>
      <c r="C40" s="58" t="s">
        <v>67</v>
      </c>
      <c r="D40" s="58" t="s">
        <v>159</v>
      </c>
      <c r="E40" s="32" t="s">
        <v>155</v>
      </c>
      <c r="F40" s="32" t="s">
        <v>129</v>
      </c>
      <c r="G40" s="32" t="s">
        <v>128</v>
      </c>
      <c r="H40" s="33"/>
      <c r="I40" s="100" t="s">
        <v>194</v>
      </c>
      <c r="J40" s="102">
        <f t="shared" ref="J40:J45" si="5">SUM(O40:AC40)</f>
        <v>300</v>
      </c>
      <c r="K40" s="34"/>
      <c r="L40" s="94">
        <v>46388</v>
      </c>
      <c r="M40" s="94">
        <v>50040</v>
      </c>
      <c r="N40" s="35" t="s">
        <v>50</v>
      </c>
      <c r="O40" s="1"/>
      <c r="P40" s="2"/>
      <c r="Q40" s="2"/>
      <c r="R40" s="2"/>
      <c r="S40" s="2"/>
      <c r="T40" s="3">
        <v>30</v>
      </c>
      <c r="U40" s="3">
        <v>30</v>
      </c>
      <c r="V40" s="3">
        <v>30</v>
      </c>
      <c r="W40" s="3">
        <v>30</v>
      </c>
      <c r="X40" s="3">
        <v>30</v>
      </c>
      <c r="Y40" s="3">
        <v>30</v>
      </c>
      <c r="Z40" s="3">
        <v>30</v>
      </c>
      <c r="AA40" s="3">
        <v>30</v>
      </c>
      <c r="AB40" s="3">
        <v>30</v>
      </c>
      <c r="AC40" s="4">
        <v>30</v>
      </c>
    </row>
    <row r="41" spans="1:29" ht="65.25" customHeight="1" x14ac:dyDescent="0.25">
      <c r="A41" s="28">
        <v>160</v>
      </c>
      <c r="B41" s="29"/>
      <c r="C41" s="58" t="s">
        <v>67</v>
      </c>
      <c r="D41" s="58" t="s">
        <v>161</v>
      </c>
      <c r="E41" s="32" t="s">
        <v>155</v>
      </c>
      <c r="F41" s="32" t="s">
        <v>129</v>
      </c>
      <c r="G41" s="32" t="s">
        <v>128</v>
      </c>
      <c r="H41" s="33"/>
      <c r="I41" s="100" t="s">
        <v>194</v>
      </c>
      <c r="J41" s="102">
        <f t="shared" si="5"/>
        <v>300</v>
      </c>
      <c r="K41" s="34"/>
      <c r="L41" s="94">
        <v>46388</v>
      </c>
      <c r="M41" s="94">
        <v>50040</v>
      </c>
      <c r="N41" s="35" t="s">
        <v>50</v>
      </c>
      <c r="O41" s="1"/>
      <c r="P41" s="2"/>
      <c r="Q41" s="2"/>
      <c r="R41" s="2"/>
      <c r="S41" s="2"/>
      <c r="T41" s="3">
        <v>30</v>
      </c>
      <c r="U41" s="3">
        <v>30</v>
      </c>
      <c r="V41" s="3">
        <v>30</v>
      </c>
      <c r="W41" s="3">
        <v>30</v>
      </c>
      <c r="X41" s="3">
        <v>30</v>
      </c>
      <c r="Y41" s="3">
        <v>30</v>
      </c>
      <c r="Z41" s="3">
        <v>30</v>
      </c>
      <c r="AA41" s="3">
        <v>30</v>
      </c>
      <c r="AB41" s="3">
        <v>30</v>
      </c>
      <c r="AC41" s="4">
        <v>30</v>
      </c>
    </row>
    <row r="42" spans="1:29" ht="75" x14ac:dyDescent="0.25">
      <c r="A42" s="28">
        <v>161</v>
      </c>
      <c r="B42" s="29"/>
      <c r="C42" s="58" t="s">
        <v>68</v>
      </c>
      <c r="D42" s="58" t="s">
        <v>159</v>
      </c>
      <c r="E42" s="32" t="s">
        <v>155</v>
      </c>
      <c r="F42" s="32" t="s">
        <v>129</v>
      </c>
      <c r="G42" s="32" t="s">
        <v>128</v>
      </c>
      <c r="H42" s="33"/>
      <c r="I42" s="100" t="s">
        <v>194</v>
      </c>
      <c r="J42" s="102">
        <f t="shared" si="5"/>
        <v>670</v>
      </c>
      <c r="K42" s="34"/>
      <c r="L42" s="94">
        <v>46388</v>
      </c>
      <c r="M42" s="94">
        <v>50040</v>
      </c>
      <c r="N42" s="35" t="s">
        <v>50</v>
      </c>
      <c r="O42" s="1"/>
      <c r="P42" s="2"/>
      <c r="Q42" s="2"/>
      <c r="R42" s="2"/>
      <c r="S42" s="2"/>
      <c r="T42" s="3">
        <v>67</v>
      </c>
      <c r="U42" s="3">
        <v>67</v>
      </c>
      <c r="V42" s="3">
        <v>67</v>
      </c>
      <c r="W42" s="3">
        <v>67</v>
      </c>
      <c r="X42" s="3">
        <v>67</v>
      </c>
      <c r="Y42" s="3">
        <v>67</v>
      </c>
      <c r="Z42" s="3">
        <v>67</v>
      </c>
      <c r="AA42" s="3">
        <v>67</v>
      </c>
      <c r="AB42" s="3">
        <v>67</v>
      </c>
      <c r="AC42" s="4">
        <v>67</v>
      </c>
    </row>
    <row r="43" spans="1:29" ht="75" x14ac:dyDescent="0.25">
      <c r="A43" s="28">
        <v>162</v>
      </c>
      <c r="B43" s="29"/>
      <c r="C43" s="58" t="s">
        <v>68</v>
      </c>
      <c r="D43" s="58" t="s">
        <v>161</v>
      </c>
      <c r="E43" s="32" t="s">
        <v>155</v>
      </c>
      <c r="F43" s="32" t="s">
        <v>129</v>
      </c>
      <c r="G43" s="32" t="s">
        <v>128</v>
      </c>
      <c r="H43" s="33"/>
      <c r="I43" s="100" t="s">
        <v>194</v>
      </c>
      <c r="J43" s="102">
        <f t="shared" si="5"/>
        <v>670</v>
      </c>
      <c r="K43" s="34"/>
      <c r="L43" s="94">
        <v>46388</v>
      </c>
      <c r="M43" s="94">
        <v>50040</v>
      </c>
      <c r="N43" s="35" t="s">
        <v>50</v>
      </c>
      <c r="O43" s="1"/>
      <c r="P43" s="2"/>
      <c r="Q43" s="2"/>
      <c r="R43" s="2"/>
      <c r="S43" s="2"/>
      <c r="T43" s="3">
        <v>67</v>
      </c>
      <c r="U43" s="3">
        <v>67</v>
      </c>
      <c r="V43" s="3">
        <v>67</v>
      </c>
      <c r="W43" s="3">
        <v>67</v>
      </c>
      <c r="X43" s="3">
        <v>67</v>
      </c>
      <c r="Y43" s="3">
        <v>67</v>
      </c>
      <c r="Z43" s="3">
        <v>67</v>
      </c>
      <c r="AA43" s="3">
        <v>67</v>
      </c>
      <c r="AB43" s="3">
        <v>67</v>
      </c>
      <c r="AC43" s="4">
        <v>67</v>
      </c>
    </row>
    <row r="44" spans="1:29" ht="75" x14ac:dyDescent="0.25">
      <c r="A44" s="28">
        <v>163</v>
      </c>
      <c r="B44" s="29"/>
      <c r="C44" s="58" t="s">
        <v>69</v>
      </c>
      <c r="D44" s="58" t="s">
        <v>159</v>
      </c>
      <c r="E44" s="32" t="s">
        <v>155</v>
      </c>
      <c r="F44" s="32" t="s">
        <v>129</v>
      </c>
      <c r="G44" s="32" t="s">
        <v>128</v>
      </c>
      <c r="H44" s="33"/>
      <c r="I44" s="100" t="s">
        <v>194</v>
      </c>
      <c r="J44" s="102">
        <f t="shared" si="5"/>
        <v>590</v>
      </c>
      <c r="K44" s="34"/>
      <c r="L44" s="94">
        <v>46388</v>
      </c>
      <c r="M44" s="94">
        <v>50040</v>
      </c>
      <c r="N44" s="35" t="s">
        <v>50</v>
      </c>
      <c r="O44" s="1"/>
      <c r="P44" s="2"/>
      <c r="Q44" s="2"/>
      <c r="R44" s="2"/>
      <c r="S44" s="2"/>
      <c r="T44" s="3">
        <v>59</v>
      </c>
      <c r="U44" s="3">
        <v>59</v>
      </c>
      <c r="V44" s="3">
        <v>59</v>
      </c>
      <c r="W44" s="3">
        <v>59</v>
      </c>
      <c r="X44" s="3">
        <v>59</v>
      </c>
      <c r="Y44" s="3">
        <v>59</v>
      </c>
      <c r="Z44" s="3">
        <v>59</v>
      </c>
      <c r="AA44" s="3">
        <v>59</v>
      </c>
      <c r="AB44" s="3">
        <v>59</v>
      </c>
      <c r="AC44" s="4">
        <v>59</v>
      </c>
    </row>
    <row r="45" spans="1:29" ht="75" x14ac:dyDescent="0.25">
      <c r="A45" s="28">
        <v>164</v>
      </c>
      <c r="B45" s="29"/>
      <c r="C45" s="58" t="s">
        <v>69</v>
      </c>
      <c r="D45" s="58" t="s">
        <v>161</v>
      </c>
      <c r="E45" s="32" t="s">
        <v>155</v>
      </c>
      <c r="F45" s="32" t="s">
        <v>129</v>
      </c>
      <c r="G45" s="32" t="s">
        <v>128</v>
      </c>
      <c r="H45" s="33"/>
      <c r="I45" s="100" t="s">
        <v>194</v>
      </c>
      <c r="J45" s="102">
        <f t="shared" si="5"/>
        <v>590</v>
      </c>
      <c r="K45" s="34"/>
      <c r="L45" s="94">
        <v>46388</v>
      </c>
      <c r="M45" s="94">
        <v>50040</v>
      </c>
      <c r="N45" s="35" t="s">
        <v>50</v>
      </c>
      <c r="O45" s="1"/>
      <c r="P45" s="2"/>
      <c r="Q45" s="2"/>
      <c r="R45" s="2"/>
      <c r="S45" s="2"/>
      <c r="T45" s="3">
        <v>59</v>
      </c>
      <c r="U45" s="3">
        <v>59</v>
      </c>
      <c r="V45" s="3">
        <v>59</v>
      </c>
      <c r="W45" s="3">
        <v>59</v>
      </c>
      <c r="X45" s="3">
        <v>59</v>
      </c>
      <c r="Y45" s="3">
        <v>59</v>
      </c>
      <c r="Z45" s="3">
        <v>59</v>
      </c>
      <c r="AA45" s="3">
        <v>59</v>
      </c>
      <c r="AB45" s="3">
        <v>59</v>
      </c>
      <c r="AC45" s="4">
        <v>59</v>
      </c>
    </row>
    <row r="46" spans="1:29" ht="75" x14ac:dyDescent="0.25">
      <c r="A46" s="28">
        <v>165</v>
      </c>
      <c r="B46" s="29"/>
      <c r="C46" s="58" t="s">
        <v>66</v>
      </c>
      <c r="D46" s="58" t="s">
        <v>159</v>
      </c>
      <c r="E46" s="32" t="s">
        <v>155</v>
      </c>
      <c r="F46" s="32" t="s">
        <v>129</v>
      </c>
      <c r="G46" s="32" t="s">
        <v>128</v>
      </c>
      <c r="H46" s="33"/>
      <c r="I46" s="100" t="s">
        <v>194</v>
      </c>
      <c r="J46" s="102">
        <f t="shared" ref="J46:J47" si="6">SUM(O46:AC46)</f>
        <v>1690</v>
      </c>
      <c r="K46" s="34"/>
      <c r="L46" s="94">
        <v>46388</v>
      </c>
      <c r="M46" s="94">
        <v>50040</v>
      </c>
      <c r="N46" s="35" t="s">
        <v>50</v>
      </c>
      <c r="O46" s="1"/>
      <c r="P46" s="2"/>
      <c r="Q46" s="2"/>
      <c r="R46" s="2"/>
      <c r="S46" s="2"/>
      <c r="T46" s="3">
        <v>169</v>
      </c>
      <c r="U46" s="3">
        <v>169</v>
      </c>
      <c r="V46" s="3">
        <v>169</v>
      </c>
      <c r="W46" s="3">
        <v>169</v>
      </c>
      <c r="X46" s="3">
        <v>169</v>
      </c>
      <c r="Y46" s="3">
        <v>169</v>
      </c>
      <c r="Z46" s="3">
        <v>169</v>
      </c>
      <c r="AA46" s="3">
        <v>169</v>
      </c>
      <c r="AB46" s="3">
        <v>169</v>
      </c>
      <c r="AC46" s="4">
        <v>169</v>
      </c>
    </row>
    <row r="47" spans="1:29" ht="75" x14ac:dyDescent="0.25">
      <c r="A47" s="28">
        <v>166</v>
      </c>
      <c r="B47" s="29"/>
      <c r="C47" s="58" t="s">
        <v>66</v>
      </c>
      <c r="D47" s="58" t="s">
        <v>161</v>
      </c>
      <c r="E47" s="32" t="s">
        <v>155</v>
      </c>
      <c r="F47" s="32" t="s">
        <v>129</v>
      </c>
      <c r="G47" s="32" t="s">
        <v>128</v>
      </c>
      <c r="H47" s="33"/>
      <c r="I47" s="100" t="s">
        <v>194</v>
      </c>
      <c r="J47" s="102">
        <f t="shared" si="6"/>
        <v>1690</v>
      </c>
      <c r="K47" s="34"/>
      <c r="L47" s="94">
        <v>46388</v>
      </c>
      <c r="M47" s="94">
        <v>50040</v>
      </c>
      <c r="N47" s="35" t="s">
        <v>50</v>
      </c>
      <c r="O47" s="1"/>
      <c r="P47" s="2"/>
      <c r="Q47" s="2"/>
      <c r="R47" s="2"/>
      <c r="S47" s="2"/>
      <c r="T47" s="3">
        <v>169</v>
      </c>
      <c r="U47" s="3">
        <v>169</v>
      </c>
      <c r="V47" s="3">
        <v>169</v>
      </c>
      <c r="W47" s="3">
        <v>169</v>
      </c>
      <c r="X47" s="3">
        <v>169</v>
      </c>
      <c r="Y47" s="3">
        <v>169</v>
      </c>
      <c r="Z47" s="3">
        <v>169</v>
      </c>
      <c r="AA47" s="3">
        <v>169</v>
      </c>
      <c r="AB47" s="3">
        <v>169</v>
      </c>
      <c r="AC47" s="4">
        <v>169</v>
      </c>
    </row>
    <row r="48" spans="1:29" ht="75" x14ac:dyDescent="0.25">
      <c r="A48" s="28">
        <v>167</v>
      </c>
      <c r="B48" s="29"/>
      <c r="C48" s="58" t="s">
        <v>70</v>
      </c>
      <c r="D48" s="58" t="s">
        <v>159</v>
      </c>
      <c r="E48" s="32" t="s">
        <v>155</v>
      </c>
      <c r="F48" s="32" t="s">
        <v>129</v>
      </c>
      <c r="G48" s="32" t="s">
        <v>128</v>
      </c>
      <c r="H48" s="33"/>
      <c r="I48" s="100" t="s">
        <v>194</v>
      </c>
      <c r="J48" s="102">
        <f t="shared" ref="J48" si="7">SUM(O48:AC48)</f>
        <v>340</v>
      </c>
      <c r="K48" s="34"/>
      <c r="L48" s="94">
        <v>46388</v>
      </c>
      <c r="M48" s="94">
        <v>50040</v>
      </c>
      <c r="N48" s="35" t="s">
        <v>50</v>
      </c>
      <c r="O48" s="1"/>
      <c r="P48" s="2"/>
      <c r="Q48" s="2"/>
      <c r="R48" s="2"/>
      <c r="S48" s="2"/>
      <c r="T48" s="3">
        <v>34</v>
      </c>
      <c r="U48" s="3">
        <v>34</v>
      </c>
      <c r="V48" s="3">
        <v>34</v>
      </c>
      <c r="W48" s="3">
        <v>34</v>
      </c>
      <c r="X48" s="3">
        <v>34</v>
      </c>
      <c r="Y48" s="3">
        <v>34</v>
      </c>
      <c r="Z48" s="3">
        <v>34</v>
      </c>
      <c r="AA48" s="3">
        <v>34</v>
      </c>
      <c r="AB48" s="3">
        <v>34</v>
      </c>
      <c r="AC48" s="4">
        <v>34</v>
      </c>
    </row>
    <row r="49" spans="1:29" ht="75" x14ac:dyDescent="0.25">
      <c r="A49" s="28">
        <v>168</v>
      </c>
      <c r="B49" s="29"/>
      <c r="C49" s="58" t="s">
        <v>70</v>
      </c>
      <c r="D49" s="58" t="s">
        <v>161</v>
      </c>
      <c r="E49" s="32" t="s">
        <v>155</v>
      </c>
      <c r="F49" s="32" t="s">
        <v>129</v>
      </c>
      <c r="G49" s="32" t="s">
        <v>128</v>
      </c>
      <c r="H49" s="33"/>
      <c r="I49" s="100" t="s">
        <v>194</v>
      </c>
      <c r="J49" s="102">
        <f t="shared" ref="J49" si="8">SUM(O49:AC49)</f>
        <v>340</v>
      </c>
      <c r="K49" s="34"/>
      <c r="L49" s="94">
        <v>46388</v>
      </c>
      <c r="M49" s="94">
        <v>50040</v>
      </c>
      <c r="N49" s="35" t="s">
        <v>50</v>
      </c>
      <c r="O49" s="1"/>
      <c r="P49" s="2"/>
      <c r="Q49" s="2"/>
      <c r="R49" s="2"/>
      <c r="S49" s="2"/>
      <c r="T49" s="3">
        <v>34</v>
      </c>
      <c r="U49" s="3">
        <v>34</v>
      </c>
      <c r="V49" s="3">
        <v>34</v>
      </c>
      <c r="W49" s="3">
        <v>34</v>
      </c>
      <c r="X49" s="3">
        <v>34</v>
      </c>
      <c r="Y49" s="3">
        <v>34</v>
      </c>
      <c r="Z49" s="3">
        <v>34</v>
      </c>
      <c r="AA49" s="3">
        <v>34</v>
      </c>
      <c r="AB49" s="3">
        <v>34</v>
      </c>
      <c r="AC49" s="4">
        <v>34</v>
      </c>
    </row>
    <row r="50" spans="1:29" x14ac:dyDescent="0.25">
      <c r="A50" s="45"/>
      <c r="B50" s="46" t="s">
        <v>2</v>
      </c>
      <c r="C50" s="41"/>
      <c r="D50" s="41"/>
      <c r="E50" s="41"/>
      <c r="F50" s="41"/>
      <c r="G50" s="41"/>
      <c r="H50" s="47"/>
      <c r="I50" s="99"/>
      <c r="J50" s="110"/>
      <c r="K50" s="47"/>
      <c r="L50" s="97"/>
      <c r="M50" s="9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8"/>
    </row>
    <row r="51" spans="1:29" ht="60" x14ac:dyDescent="0.25">
      <c r="A51" s="166">
        <v>5</v>
      </c>
      <c r="B51" s="29"/>
      <c r="C51" s="122" t="s">
        <v>237</v>
      </c>
      <c r="D51" s="122" t="s">
        <v>267</v>
      </c>
      <c r="E51" s="32" t="s">
        <v>131</v>
      </c>
      <c r="F51" s="32" t="s">
        <v>132</v>
      </c>
      <c r="G51" s="32" t="s">
        <v>133</v>
      </c>
      <c r="H51" s="33"/>
      <c r="I51" s="100" t="s">
        <v>194</v>
      </c>
      <c r="J51" s="102">
        <f t="shared" ref="J51:J65" si="9">SUM(O51:AC51)</f>
        <v>471</v>
      </c>
      <c r="K51" s="34"/>
      <c r="L51" s="95">
        <v>44562</v>
      </c>
      <c r="M51" s="94">
        <v>44926</v>
      </c>
      <c r="N51" s="35" t="s">
        <v>49</v>
      </c>
      <c r="O51" s="20">
        <v>471</v>
      </c>
      <c r="P51" s="2"/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66">
        <v>6</v>
      </c>
      <c r="B52" s="29"/>
      <c r="C52" s="122" t="s">
        <v>245</v>
      </c>
      <c r="D52" s="122" t="s">
        <v>267</v>
      </c>
      <c r="E52" s="32" t="s">
        <v>131</v>
      </c>
      <c r="F52" s="32" t="s">
        <v>132</v>
      </c>
      <c r="G52" s="32" t="s">
        <v>133</v>
      </c>
      <c r="H52" s="33"/>
      <c r="I52" s="100" t="s">
        <v>194</v>
      </c>
      <c r="J52" s="102">
        <f>SUM(O52:AC52)</f>
        <v>231</v>
      </c>
      <c r="K52" s="33"/>
      <c r="L52" s="94">
        <v>44562</v>
      </c>
      <c r="M52" s="94">
        <v>44926</v>
      </c>
      <c r="N52" s="35" t="s">
        <v>49</v>
      </c>
      <c r="O52" s="1">
        <v>231</v>
      </c>
      <c r="P52" s="2"/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66">
        <v>7</v>
      </c>
      <c r="B53" s="29"/>
      <c r="C53" s="122" t="s">
        <v>246</v>
      </c>
      <c r="D53" s="122" t="s">
        <v>267</v>
      </c>
      <c r="E53" s="32" t="s">
        <v>131</v>
      </c>
      <c r="F53" s="32" t="s">
        <v>132</v>
      </c>
      <c r="G53" s="32" t="s">
        <v>133</v>
      </c>
      <c r="H53" s="33"/>
      <c r="I53" s="100" t="s">
        <v>194</v>
      </c>
      <c r="J53" s="102">
        <f>SUM(O53:AC53)</f>
        <v>231</v>
      </c>
      <c r="K53" s="33"/>
      <c r="L53" s="94">
        <v>44562</v>
      </c>
      <c r="M53" s="94">
        <v>44926</v>
      </c>
      <c r="N53" s="35" t="s">
        <v>49</v>
      </c>
      <c r="O53" s="1">
        <v>231</v>
      </c>
      <c r="P53" s="2"/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66">
        <v>8</v>
      </c>
      <c r="B54" s="29"/>
      <c r="C54" s="122" t="s">
        <v>238</v>
      </c>
      <c r="D54" s="122" t="s">
        <v>267</v>
      </c>
      <c r="E54" s="32" t="s">
        <v>131</v>
      </c>
      <c r="F54" s="32" t="s">
        <v>132</v>
      </c>
      <c r="G54" s="32" t="s">
        <v>133</v>
      </c>
      <c r="H54" s="33"/>
      <c r="I54" s="100" t="s">
        <v>194</v>
      </c>
      <c r="J54" s="102">
        <f>SUM(O54:AC54)</f>
        <v>109</v>
      </c>
      <c r="K54" s="33"/>
      <c r="L54" s="95">
        <v>44562</v>
      </c>
      <c r="M54" s="94">
        <v>44926</v>
      </c>
      <c r="N54" s="35" t="s">
        <v>49</v>
      </c>
      <c r="O54" s="1">
        <v>109</v>
      </c>
      <c r="P54" s="2"/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66">
        <v>9</v>
      </c>
      <c r="B55" s="29"/>
      <c r="C55" s="122" t="s">
        <v>239</v>
      </c>
      <c r="D55" s="122" t="s">
        <v>267</v>
      </c>
      <c r="E55" s="32" t="s">
        <v>131</v>
      </c>
      <c r="F55" s="32" t="s">
        <v>132</v>
      </c>
      <c r="G55" s="32" t="s">
        <v>133</v>
      </c>
      <c r="H55" s="33"/>
      <c r="I55" s="100" t="s">
        <v>194</v>
      </c>
      <c r="J55" s="102">
        <f>SUM(O55:AC55)</f>
        <v>109</v>
      </c>
      <c r="K55" s="33"/>
      <c r="L55" s="95">
        <v>44562</v>
      </c>
      <c r="M55" s="94">
        <v>44926</v>
      </c>
      <c r="N55" s="35" t="s">
        <v>49</v>
      </c>
      <c r="O55" s="1">
        <v>109</v>
      </c>
      <c r="P55" s="2"/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66">
        <v>10</v>
      </c>
      <c r="B56" s="29"/>
      <c r="C56" s="122" t="s">
        <v>228</v>
      </c>
      <c r="D56" s="122" t="s">
        <v>267</v>
      </c>
      <c r="E56" s="32" t="s">
        <v>131</v>
      </c>
      <c r="F56" s="32" t="s">
        <v>132</v>
      </c>
      <c r="G56" s="32" t="s">
        <v>133</v>
      </c>
      <c r="H56" s="33"/>
      <c r="I56" s="101" t="s">
        <v>194</v>
      </c>
      <c r="J56" s="102">
        <f>SUM(O56:AC56)</f>
        <v>109</v>
      </c>
      <c r="K56" s="33"/>
      <c r="L56" s="95">
        <v>44562</v>
      </c>
      <c r="M56" s="94">
        <v>44926</v>
      </c>
      <c r="N56" s="35" t="s">
        <v>49</v>
      </c>
      <c r="O56" s="1">
        <v>109</v>
      </c>
      <c r="P56" s="2"/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66">
        <v>11</v>
      </c>
      <c r="B57" s="29"/>
      <c r="C57" s="122" t="s">
        <v>230</v>
      </c>
      <c r="D57" s="122" t="s">
        <v>267</v>
      </c>
      <c r="E57" s="32" t="s">
        <v>131</v>
      </c>
      <c r="F57" s="32" t="s">
        <v>132</v>
      </c>
      <c r="G57" s="32" t="s">
        <v>133</v>
      </c>
      <c r="H57" s="33"/>
      <c r="I57" s="100" t="s">
        <v>194</v>
      </c>
      <c r="J57" s="102">
        <f t="shared" ref="J57" si="10">SUM(O57:AC57)</f>
        <v>471</v>
      </c>
      <c r="K57" s="33"/>
      <c r="L57" s="94">
        <v>44562</v>
      </c>
      <c r="M57" s="94">
        <v>44926</v>
      </c>
      <c r="N57" s="35" t="s">
        <v>49</v>
      </c>
      <c r="O57" s="1">
        <v>471</v>
      </c>
      <c r="P57" s="2"/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66">
        <v>12</v>
      </c>
      <c r="B58" s="29"/>
      <c r="C58" s="122" t="s">
        <v>240</v>
      </c>
      <c r="D58" s="122" t="s">
        <v>267</v>
      </c>
      <c r="E58" s="32" t="s">
        <v>131</v>
      </c>
      <c r="F58" s="32" t="s">
        <v>132</v>
      </c>
      <c r="G58" s="32" t="s">
        <v>133</v>
      </c>
      <c r="H58" s="33"/>
      <c r="I58" s="100" t="s">
        <v>194</v>
      </c>
      <c r="J58" s="102">
        <f t="shared" ref="J58:J64" si="11">SUM(O58:AC58)</f>
        <v>231</v>
      </c>
      <c r="K58" s="33"/>
      <c r="L58" s="95">
        <v>44562</v>
      </c>
      <c r="M58" s="94">
        <v>44926</v>
      </c>
      <c r="N58" s="35" t="s">
        <v>49</v>
      </c>
      <c r="O58" s="1">
        <v>231</v>
      </c>
      <c r="P58" s="2"/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66">
        <v>14</v>
      </c>
      <c r="B59" s="29"/>
      <c r="C59" s="122" t="s">
        <v>269</v>
      </c>
      <c r="D59" s="122" t="s">
        <v>271</v>
      </c>
      <c r="E59" s="32" t="s">
        <v>131</v>
      </c>
      <c r="F59" s="32" t="s">
        <v>132</v>
      </c>
      <c r="G59" s="32" t="s">
        <v>133</v>
      </c>
      <c r="H59" s="33"/>
      <c r="I59" s="100" t="s">
        <v>194</v>
      </c>
      <c r="J59" s="102">
        <f t="shared" si="11"/>
        <v>112</v>
      </c>
      <c r="K59" s="33"/>
      <c r="L59" s="95">
        <v>44562</v>
      </c>
      <c r="M59" s="94">
        <v>44926</v>
      </c>
      <c r="N59" s="35" t="s">
        <v>49</v>
      </c>
      <c r="O59" s="1">
        <v>112</v>
      </c>
      <c r="P59" s="2"/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66">
        <v>15</v>
      </c>
      <c r="B60" s="29"/>
      <c r="C60" s="122" t="s">
        <v>270</v>
      </c>
      <c r="D60" s="122" t="s">
        <v>271</v>
      </c>
      <c r="E60" s="32" t="s">
        <v>131</v>
      </c>
      <c r="F60" s="32" t="s">
        <v>132</v>
      </c>
      <c r="G60" s="32" t="s">
        <v>133</v>
      </c>
      <c r="H60" s="33"/>
      <c r="I60" s="100" t="s">
        <v>194</v>
      </c>
      <c r="J60" s="102">
        <f t="shared" si="11"/>
        <v>62</v>
      </c>
      <c r="K60" s="33"/>
      <c r="L60" s="95">
        <v>44562</v>
      </c>
      <c r="M60" s="94">
        <v>44926</v>
      </c>
      <c r="N60" s="35" t="s">
        <v>49</v>
      </c>
      <c r="O60" s="1">
        <v>62</v>
      </c>
      <c r="P60" s="2"/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66">
        <v>16</v>
      </c>
      <c r="B61" s="29"/>
      <c r="C61" s="122" t="s">
        <v>68</v>
      </c>
      <c r="D61" s="122" t="s">
        <v>271</v>
      </c>
      <c r="E61" s="32" t="s">
        <v>131</v>
      </c>
      <c r="F61" s="32" t="s">
        <v>132</v>
      </c>
      <c r="G61" s="32" t="s">
        <v>133</v>
      </c>
      <c r="H61" s="33"/>
      <c r="I61" s="100" t="s">
        <v>194</v>
      </c>
      <c r="J61" s="102">
        <f t="shared" si="11"/>
        <v>92</v>
      </c>
      <c r="K61" s="33"/>
      <c r="L61" s="95">
        <v>44562</v>
      </c>
      <c r="M61" s="94">
        <v>44926</v>
      </c>
      <c r="N61" s="35" t="s">
        <v>49</v>
      </c>
      <c r="O61" s="1">
        <v>92</v>
      </c>
      <c r="P61" s="2"/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66">
        <v>17</v>
      </c>
      <c r="B62" s="29"/>
      <c r="C62" s="122" t="s">
        <v>69</v>
      </c>
      <c r="D62" s="122" t="s">
        <v>271</v>
      </c>
      <c r="E62" s="32" t="s">
        <v>131</v>
      </c>
      <c r="F62" s="32" t="s">
        <v>132</v>
      </c>
      <c r="G62" s="32" t="s">
        <v>133</v>
      </c>
      <c r="H62" s="33"/>
      <c r="I62" s="100" t="s">
        <v>194</v>
      </c>
      <c r="J62" s="102">
        <f t="shared" si="11"/>
        <v>36</v>
      </c>
      <c r="K62" s="33"/>
      <c r="L62" s="95">
        <v>44562</v>
      </c>
      <c r="M62" s="94">
        <v>44926</v>
      </c>
      <c r="N62" s="35" t="s">
        <v>49</v>
      </c>
      <c r="O62" s="1">
        <v>36</v>
      </c>
      <c r="P62" s="2"/>
      <c r="Q62" s="2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66">
        <v>18</v>
      </c>
      <c r="B63" s="29"/>
      <c r="C63" s="122" t="s">
        <v>67</v>
      </c>
      <c r="D63" s="122" t="s">
        <v>271</v>
      </c>
      <c r="E63" s="32" t="s">
        <v>131</v>
      </c>
      <c r="F63" s="32" t="s">
        <v>132</v>
      </c>
      <c r="G63" s="32" t="s">
        <v>133</v>
      </c>
      <c r="H63" s="33"/>
      <c r="I63" s="100" t="s">
        <v>194</v>
      </c>
      <c r="J63" s="102">
        <f t="shared" si="11"/>
        <v>56</v>
      </c>
      <c r="K63" s="33"/>
      <c r="L63" s="95">
        <v>44562</v>
      </c>
      <c r="M63" s="94">
        <v>44926</v>
      </c>
      <c r="N63" s="35" t="s">
        <v>49</v>
      </c>
      <c r="O63" s="1">
        <v>56</v>
      </c>
      <c r="P63" s="2"/>
      <c r="Q63" s="2"/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60" x14ac:dyDescent="0.25">
      <c r="A64" s="166">
        <v>19</v>
      </c>
      <c r="B64" s="29"/>
      <c r="C64" s="122" t="s">
        <v>70</v>
      </c>
      <c r="D64" s="122" t="s">
        <v>271</v>
      </c>
      <c r="E64" s="32" t="s">
        <v>131</v>
      </c>
      <c r="F64" s="32" t="s">
        <v>132</v>
      </c>
      <c r="G64" s="32" t="s">
        <v>133</v>
      </c>
      <c r="H64" s="33"/>
      <c r="I64" s="100" t="s">
        <v>194</v>
      </c>
      <c r="J64" s="102">
        <f t="shared" si="11"/>
        <v>126</v>
      </c>
      <c r="K64" s="33"/>
      <c r="L64" s="95">
        <v>44562</v>
      </c>
      <c r="M64" s="94">
        <v>44926</v>
      </c>
      <c r="N64" s="35" t="s">
        <v>49</v>
      </c>
      <c r="O64" s="1">
        <v>126</v>
      </c>
      <c r="P64" s="2"/>
      <c r="Q64" s="2"/>
      <c r="R64" s="2"/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60" x14ac:dyDescent="0.25">
      <c r="A65" s="166">
        <v>66</v>
      </c>
      <c r="B65" s="29"/>
      <c r="C65" s="122" t="s">
        <v>262</v>
      </c>
      <c r="D65" s="122" t="s">
        <v>89</v>
      </c>
      <c r="E65" s="32" t="s">
        <v>131</v>
      </c>
      <c r="F65" s="32" t="s">
        <v>132</v>
      </c>
      <c r="G65" s="32" t="s">
        <v>133</v>
      </c>
      <c r="H65" s="33"/>
      <c r="I65" s="100" t="s">
        <v>194</v>
      </c>
      <c r="J65" s="102">
        <f t="shared" si="9"/>
        <v>75</v>
      </c>
      <c r="K65" s="33"/>
      <c r="L65" s="95">
        <v>44927</v>
      </c>
      <c r="M65" s="94">
        <v>45291</v>
      </c>
      <c r="N65" s="35" t="s">
        <v>74</v>
      </c>
      <c r="O65" s="1"/>
      <c r="P65" s="2">
        <v>75</v>
      </c>
      <c r="Q65" s="2"/>
      <c r="R65" s="2"/>
      <c r="S65" s="2"/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166">
        <v>67</v>
      </c>
      <c r="B66" s="29"/>
      <c r="C66" s="58" t="s">
        <v>93</v>
      </c>
      <c r="D66" s="58" t="s">
        <v>195</v>
      </c>
      <c r="E66" s="32" t="s">
        <v>134</v>
      </c>
      <c r="F66" s="32" t="s">
        <v>132</v>
      </c>
      <c r="G66" s="32" t="s">
        <v>133</v>
      </c>
      <c r="H66" s="33"/>
      <c r="I66" s="100" t="s">
        <v>194</v>
      </c>
      <c r="J66" s="102">
        <f t="shared" ref="J66:J67" si="12">SUM(O66:AC66)</f>
        <v>130</v>
      </c>
      <c r="K66" s="34"/>
      <c r="L66" s="95">
        <v>44927</v>
      </c>
      <c r="M66" s="94">
        <v>45291</v>
      </c>
      <c r="N66" s="35" t="s">
        <v>74</v>
      </c>
      <c r="O66" s="1"/>
      <c r="P66" s="2">
        <v>130</v>
      </c>
      <c r="Q66" s="2"/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66">
        <v>68</v>
      </c>
      <c r="B67" s="29"/>
      <c r="C67" s="58" t="s">
        <v>95</v>
      </c>
      <c r="D67" s="122" t="s">
        <v>196</v>
      </c>
      <c r="E67" s="32" t="s">
        <v>134</v>
      </c>
      <c r="F67" s="32" t="s">
        <v>132</v>
      </c>
      <c r="G67" s="32" t="s">
        <v>133</v>
      </c>
      <c r="H67" s="33"/>
      <c r="I67" s="100" t="s">
        <v>194</v>
      </c>
      <c r="J67" s="102">
        <f t="shared" si="12"/>
        <v>47</v>
      </c>
      <c r="K67" s="34"/>
      <c r="L67" s="95">
        <v>44927</v>
      </c>
      <c r="M67" s="94">
        <v>45291</v>
      </c>
      <c r="N67" s="35" t="s">
        <v>74</v>
      </c>
      <c r="O67" s="1"/>
      <c r="P67" s="2">
        <v>47</v>
      </c>
      <c r="Q67" s="2"/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66">
        <v>70</v>
      </c>
      <c r="B68" s="29"/>
      <c r="C68" s="58" t="s">
        <v>94</v>
      </c>
      <c r="D68" s="58" t="s">
        <v>185</v>
      </c>
      <c r="E68" s="32" t="s">
        <v>134</v>
      </c>
      <c r="F68" s="32" t="s">
        <v>132</v>
      </c>
      <c r="G68" s="32" t="s">
        <v>133</v>
      </c>
      <c r="H68" s="33"/>
      <c r="I68" s="100" t="s">
        <v>194</v>
      </c>
      <c r="J68" s="102">
        <f t="shared" ref="J68" si="13">SUM(O68:AC68)</f>
        <v>54</v>
      </c>
      <c r="K68" s="33"/>
      <c r="L68" s="95">
        <v>44927</v>
      </c>
      <c r="M68" s="94">
        <v>45291</v>
      </c>
      <c r="N68" s="35" t="s">
        <v>74</v>
      </c>
      <c r="O68" s="1"/>
      <c r="P68" s="2">
        <v>54</v>
      </c>
      <c r="Q68" s="2"/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66">
        <v>71</v>
      </c>
      <c r="B69" s="29"/>
      <c r="C69" s="58" t="s">
        <v>100</v>
      </c>
      <c r="D69" s="58" t="s">
        <v>185</v>
      </c>
      <c r="E69" s="32" t="s">
        <v>134</v>
      </c>
      <c r="F69" s="32" t="s">
        <v>132</v>
      </c>
      <c r="G69" s="32" t="s">
        <v>133</v>
      </c>
      <c r="H69" s="33"/>
      <c r="I69" s="100" t="s">
        <v>194</v>
      </c>
      <c r="J69" s="102">
        <f>SUM(O69:AC69)</f>
        <v>158</v>
      </c>
      <c r="K69" s="33"/>
      <c r="L69" s="95">
        <v>44927</v>
      </c>
      <c r="M69" s="94">
        <v>45291</v>
      </c>
      <c r="N69" s="35" t="s">
        <v>74</v>
      </c>
      <c r="O69" s="1"/>
      <c r="P69" s="2">
        <v>158</v>
      </c>
      <c r="Q69" s="2"/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66">
        <v>72</v>
      </c>
      <c r="B70" s="29"/>
      <c r="C70" s="58" t="s">
        <v>96</v>
      </c>
      <c r="D70" s="58" t="s">
        <v>185</v>
      </c>
      <c r="E70" s="32" t="s">
        <v>134</v>
      </c>
      <c r="F70" s="32" t="s">
        <v>132</v>
      </c>
      <c r="G70" s="32" t="s">
        <v>133</v>
      </c>
      <c r="H70" s="33"/>
      <c r="I70" s="100" t="s">
        <v>194</v>
      </c>
      <c r="J70" s="102">
        <f t="shared" ref="J70:J71" si="14">SUM(O70:AC70)</f>
        <v>54</v>
      </c>
      <c r="K70" s="33"/>
      <c r="L70" s="95">
        <v>44927</v>
      </c>
      <c r="M70" s="94">
        <v>45291</v>
      </c>
      <c r="N70" s="35" t="s">
        <v>74</v>
      </c>
      <c r="O70" s="1"/>
      <c r="P70" s="2">
        <v>54</v>
      </c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66">
        <v>73</v>
      </c>
      <c r="B71" s="29"/>
      <c r="C71" s="58" t="s">
        <v>103</v>
      </c>
      <c r="D71" s="58" t="s">
        <v>185</v>
      </c>
      <c r="E71" s="32" t="s">
        <v>134</v>
      </c>
      <c r="F71" s="32" t="s">
        <v>132</v>
      </c>
      <c r="G71" s="32" t="s">
        <v>133</v>
      </c>
      <c r="H71" s="33"/>
      <c r="I71" s="101" t="s">
        <v>194</v>
      </c>
      <c r="J71" s="102">
        <f t="shared" si="14"/>
        <v>158</v>
      </c>
      <c r="K71" s="33"/>
      <c r="L71" s="95">
        <v>44927</v>
      </c>
      <c r="M71" s="94">
        <v>45291</v>
      </c>
      <c r="N71" s="35" t="s">
        <v>74</v>
      </c>
      <c r="O71" s="1"/>
      <c r="P71" s="2">
        <v>158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66">
        <v>74</v>
      </c>
      <c r="B72" s="29"/>
      <c r="C72" s="58" t="s">
        <v>104</v>
      </c>
      <c r="D72" s="58" t="s">
        <v>185</v>
      </c>
      <c r="E72" s="32" t="s">
        <v>134</v>
      </c>
      <c r="F72" s="32" t="s">
        <v>132</v>
      </c>
      <c r="G72" s="32" t="s">
        <v>133</v>
      </c>
      <c r="H72" s="33"/>
      <c r="I72" s="100" t="s">
        <v>194</v>
      </c>
      <c r="J72" s="102">
        <f>SUM(O72:AC72)</f>
        <v>158</v>
      </c>
      <c r="K72" s="33"/>
      <c r="L72" s="95">
        <v>44927</v>
      </c>
      <c r="M72" s="94">
        <v>45291</v>
      </c>
      <c r="N72" s="35" t="s">
        <v>74</v>
      </c>
      <c r="O72" s="1"/>
      <c r="P72" s="2">
        <v>158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66">
        <v>75</v>
      </c>
      <c r="B73" s="29"/>
      <c r="C73" s="58" t="s">
        <v>102</v>
      </c>
      <c r="D73" s="58" t="s">
        <v>185</v>
      </c>
      <c r="E73" s="32" t="s">
        <v>134</v>
      </c>
      <c r="F73" s="32" t="s">
        <v>132</v>
      </c>
      <c r="G73" s="32" t="s">
        <v>133</v>
      </c>
      <c r="H73" s="33"/>
      <c r="I73" s="100" t="s">
        <v>194</v>
      </c>
      <c r="J73" s="102">
        <f t="shared" ref="J73:J89" si="15">SUM(O73:AC73)</f>
        <v>158</v>
      </c>
      <c r="K73" s="33"/>
      <c r="L73" s="95">
        <v>44927</v>
      </c>
      <c r="M73" s="94">
        <v>45291</v>
      </c>
      <c r="N73" s="35" t="s">
        <v>74</v>
      </c>
      <c r="O73" s="1"/>
      <c r="P73" s="2">
        <v>158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66">
        <v>76</v>
      </c>
      <c r="B74" s="29"/>
      <c r="C74" s="58" t="s">
        <v>67</v>
      </c>
      <c r="D74" s="58" t="s">
        <v>160</v>
      </c>
      <c r="E74" s="32" t="s">
        <v>134</v>
      </c>
      <c r="F74" s="32" t="s">
        <v>132</v>
      </c>
      <c r="G74" s="32" t="s">
        <v>133</v>
      </c>
      <c r="H74" s="33"/>
      <c r="I74" s="100" t="s">
        <v>194</v>
      </c>
      <c r="J74" s="102">
        <f t="shared" ref="J74:J83" si="16">SUM(O74:AC74)</f>
        <v>140</v>
      </c>
      <c r="K74" s="34"/>
      <c r="L74" s="94">
        <v>44927</v>
      </c>
      <c r="M74" s="94">
        <v>46387</v>
      </c>
      <c r="N74" s="52" t="s">
        <v>74</v>
      </c>
      <c r="O74" s="1"/>
      <c r="P74" s="2">
        <v>35</v>
      </c>
      <c r="Q74" s="2">
        <v>35</v>
      </c>
      <c r="R74" s="2">
        <v>35</v>
      </c>
      <c r="S74" s="2">
        <v>35</v>
      </c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66">
        <v>77</v>
      </c>
      <c r="B75" s="29"/>
      <c r="C75" s="58" t="s">
        <v>67</v>
      </c>
      <c r="D75" s="58" t="s">
        <v>162</v>
      </c>
      <c r="E75" s="32" t="s">
        <v>134</v>
      </c>
      <c r="F75" s="32" t="s">
        <v>132</v>
      </c>
      <c r="G75" s="32" t="s">
        <v>133</v>
      </c>
      <c r="H75" s="33"/>
      <c r="I75" s="100" t="s">
        <v>194</v>
      </c>
      <c r="J75" s="102">
        <f t="shared" si="16"/>
        <v>140</v>
      </c>
      <c r="K75" s="34"/>
      <c r="L75" s="94">
        <v>44927</v>
      </c>
      <c r="M75" s="94">
        <v>46387</v>
      </c>
      <c r="N75" s="52" t="s">
        <v>74</v>
      </c>
      <c r="O75" s="1"/>
      <c r="P75" s="2">
        <v>35</v>
      </c>
      <c r="Q75" s="2">
        <v>35</v>
      </c>
      <c r="R75" s="2">
        <v>35</v>
      </c>
      <c r="S75" s="2">
        <v>35</v>
      </c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66">
        <v>78</v>
      </c>
      <c r="B76" s="29"/>
      <c r="C76" s="58" t="s">
        <v>68</v>
      </c>
      <c r="D76" s="58" t="s">
        <v>160</v>
      </c>
      <c r="E76" s="32" t="s">
        <v>134</v>
      </c>
      <c r="F76" s="32" t="s">
        <v>132</v>
      </c>
      <c r="G76" s="32" t="s">
        <v>133</v>
      </c>
      <c r="H76" s="33"/>
      <c r="I76" s="100" t="s">
        <v>194</v>
      </c>
      <c r="J76" s="102">
        <f t="shared" si="16"/>
        <v>312</v>
      </c>
      <c r="K76" s="34"/>
      <c r="L76" s="94">
        <v>44927</v>
      </c>
      <c r="M76" s="94">
        <v>46387</v>
      </c>
      <c r="N76" s="52" t="s">
        <v>74</v>
      </c>
      <c r="O76" s="1"/>
      <c r="P76" s="2">
        <v>78</v>
      </c>
      <c r="Q76" s="2">
        <v>78</v>
      </c>
      <c r="R76" s="2">
        <v>78</v>
      </c>
      <c r="S76" s="2">
        <v>78</v>
      </c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66">
        <v>79</v>
      </c>
      <c r="B77" s="29"/>
      <c r="C77" s="58" t="s">
        <v>68</v>
      </c>
      <c r="D77" s="58" t="s">
        <v>162</v>
      </c>
      <c r="E77" s="32" t="s">
        <v>134</v>
      </c>
      <c r="F77" s="32" t="s">
        <v>132</v>
      </c>
      <c r="G77" s="32" t="s">
        <v>133</v>
      </c>
      <c r="H77" s="33"/>
      <c r="I77" s="100" t="s">
        <v>194</v>
      </c>
      <c r="J77" s="102">
        <f t="shared" si="16"/>
        <v>312</v>
      </c>
      <c r="K77" s="34"/>
      <c r="L77" s="94">
        <v>44927</v>
      </c>
      <c r="M77" s="94">
        <v>46387</v>
      </c>
      <c r="N77" s="52" t="s">
        <v>74</v>
      </c>
      <c r="O77" s="1"/>
      <c r="P77" s="2">
        <v>78</v>
      </c>
      <c r="Q77" s="2">
        <v>78</v>
      </c>
      <c r="R77" s="2">
        <v>78</v>
      </c>
      <c r="S77" s="2">
        <v>78</v>
      </c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66">
        <v>80</v>
      </c>
      <c r="B78" s="29"/>
      <c r="C78" s="58" t="s">
        <v>69</v>
      </c>
      <c r="D78" s="58" t="s">
        <v>160</v>
      </c>
      <c r="E78" s="32" t="s">
        <v>134</v>
      </c>
      <c r="F78" s="32" t="s">
        <v>132</v>
      </c>
      <c r="G78" s="32" t="s">
        <v>133</v>
      </c>
      <c r="H78" s="33"/>
      <c r="I78" s="100" t="s">
        <v>194</v>
      </c>
      <c r="J78" s="102">
        <f t="shared" si="16"/>
        <v>276</v>
      </c>
      <c r="K78" s="34"/>
      <c r="L78" s="94">
        <v>44927</v>
      </c>
      <c r="M78" s="94">
        <v>46387</v>
      </c>
      <c r="N78" s="52" t="s">
        <v>74</v>
      </c>
      <c r="O78" s="1"/>
      <c r="P78" s="2">
        <v>69</v>
      </c>
      <c r="Q78" s="2">
        <v>69</v>
      </c>
      <c r="R78" s="2">
        <v>69</v>
      </c>
      <c r="S78" s="2">
        <v>69</v>
      </c>
      <c r="T78" s="3"/>
      <c r="U78" s="3"/>
      <c r="V78" s="3"/>
      <c r="W78" s="3"/>
      <c r="X78" s="3"/>
      <c r="Y78" s="3"/>
      <c r="Z78" s="3"/>
      <c r="AA78" s="3"/>
      <c r="AB78" s="3"/>
      <c r="AC78" s="22"/>
    </row>
    <row r="79" spans="1:29" ht="60" x14ac:dyDescent="0.25">
      <c r="A79" s="166">
        <v>81</v>
      </c>
      <c r="B79" s="29"/>
      <c r="C79" s="58" t="s">
        <v>69</v>
      </c>
      <c r="D79" s="58" t="s">
        <v>162</v>
      </c>
      <c r="E79" s="32" t="s">
        <v>134</v>
      </c>
      <c r="F79" s="32" t="s">
        <v>132</v>
      </c>
      <c r="G79" s="32" t="s">
        <v>133</v>
      </c>
      <c r="H79" s="33"/>
      <c r="I79" s="100" t="s">
        <v>194</v>
      </c>
      <c r="J79" s="102">
        <f t="shared" si="16"/>
        <v>276</v>
      </c>
      <c r="K79" s="34"/>
      <c r="L79" s="94">
        <v>44927</v>
      </c>
      <c r="M79" s="94">
        <v>46387</v>
      </c>
      <c r="N79" s="52" t="s">
        <v>74</v>
      </c>
      <c r="O79" s="1"/>
      <c r="P79" s="2">
        <v>69</v>
      </c>
      <c r="Q79" s="2">
        <v>69</v>
      </c>
      <c r="R79" s="2">
        <v>69</v>
      </c>
      <c r="S79" s="2">
        <v>69</v>
      </c>
      <c r="T79" s="3"/>
      <c r="U79" s="3"/>
      <c r="V79" s="3"/>
      <c r="W79" s="3"/>
      <c r="X79" s="3"/>
      <c r="Y79" s="3"/>
      <c r="Z79" s="3"/>
      <c r="AA79" s="3"/>
      <c r="AB79" s="3"/>
      <c r="AC79" s="22"/>
    </row>
    <row r="80" spans="1:29" ht="60" x14ac:dyDescent="0.25">
      <c r="A80" s="166">
        <v>82</v>
      </c>
      <c r="B80" s="29"/>
      <c r="C80" s="58" t="s">
        <v>66</v>
      </c>
      <c r="D80" s="58" t="s">
        <v>160</v>
      </c>
      <c r="E80" s="32" t="s">
        <v>134</v>
      </c>
      <c r="F80" s="32" t="s">
        <v>132</v>
      </c>
      <c r="G80" s="32" t="s">
        <v>133</v>
      </c>
      <c r="H80" s="33"/>
      <c r="I80" s="100" t="s">
        <v>194</v>
      </c>
      <c r="J80" s="102">
        <f t="shared" si="16"/>
        <v>452</v>
      </c>
      <c r="K80" s="34"/>
      <c r="L80" s="94">
        <v>44927</v>
      </c>
      <c r="M80" s="94">
        <v>46387</v>
      </c>
      <c r="N80" s="52" t="s">
        <v>74</v>
      </c>
      <c r="O80" s="1"/>
      <c r="P80" s="2">
        <v>113</v>
      </c>
      <c r="Q80" s="2">
        <v>113</v>
      </c>
      <c r="R80" s="2">
        <v>113</v>
      </c>
      <c r="S80" s="2">
        <v>113</v>
      </c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66">
        <v>83</v>
      </c>
      <c r="B81" s="29"/>
      <c r="C81" s="58" t="s">
        <v>66</v>
      </c>
      <c r="D81" s="58" t="s">
        <v>162</v>
      </c>
      <c r="E81" s="32" t="s">
        <v>134</v>
      </c>
      <c r="F81" s="32" t="s">
        <v>132</v>
      </c>
      <c r="G81" s="32" t="s">
        <v>133</v>
      </c>
      <c r="H81" s="33"/>
      <c r="I81" s="100" t="s">
        <v>194</v>
      </c>
      <c r="J81" s="102">
        <f t="shared" si="16"/>
        <v>656</v>
      </c>
      <c r="K81" s="34"/>
      <c r="L81" s="94">
        <v>44927</v>
      </c>
      <c r="M81" s="94">
        <v>46387</v>
      </c>
      <c r="N81" s="52" t="s">
        <v>74</v>
      </c>
      <c r="O81" s="1"/>
      <c r="P81" s="2">
        <v>164</v>
      </c>
      <c r="Q81" s="2">
        <v>164</v>
      </c>
      <c r="R81" s="2">
        <v>164</v>
      </c>
      <c r="S81" s="2">
        <v>164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66">
        <v>84</v>
      </c>
      <c r="B82" s="29"/>
      <c r="C82" s="58" t="s">
        <v>70</v>
      </c>
      <c r="D82" s="58" t="s">
        <v>160</v>
      </c>
      <c r="E82" s="32" t="s">
        <v>134</v>
      </c>
      <c r="F82" s="32" t="s">
        <v>132</v>
      </c>
      <c r="G82" s="32" t="s">
        <v>133</v>
      </c>
      <c r="H82" s="33"/>
      <c r="I82" s="100" t="s">
        <v>194</v>
      </c>
      <c r="J82" s="102">
        <f t="shared" si="16"/>
        <v>156</v>
      </c>
      <c r="K82" s="34"/>
      <c r="L82" s="94">
        <v>44927</v>
      </c>
      <c r="M82" s="94">
        <v>46387</v>
      </c>
      <c r="N82" s="52" t="s">
        <v>74</v>
      </c>
      <c r="O82" s="1"/>
      <c r="P82" s="2">
        <v>39</v>
      </c>
      <c r="Q82" s="2">
        <v>39</v>
      </c>
      <c r="R82" s="2">
        <v>39</v>
      </c>
      <c r="S82" s="2">
        <v>39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66">
        <v>85</v>
      </c>
      <c r="B83" s="29"/>
      <c r="C83" s="58" t="s">
        <v>70</v>
      </c>
      <c r="D83" s="58" t="s">
        <v>162</v>
      </c>
      <c r="E83" s="32" t="s">
        <v>134</v>
      </c>
      <c r="F83" s="32" t="s">
        <v>132</v>
      </c>
      <c r="G83" s="32" t="s">
        <v>133</v>
      </c>
      <c r="H83" s="33"/>
      <c r="I83" s="100" t="s">
        <v>194</v>
      </c>
      <c r="J83" s="102">
        <f t="shared" si="16"/>
        <v>156</v>
      </c>
      <c r="K83" s="34"/>
      <c r="L83" s="94">
        <v>44927</v>
      </c>
      <c r="M83" s="94">
        <v>46387</v>
      </c>
      <c r="N83" s="52" t="s">
        <v>74</v>
      </c>
      <c r="O83" s="1"/>
      <c r="P83" s="2">
        <v>39</v>
      </c>
      <c r="Q83" s="2">
        <v>39</v>
      </c>
      <c r="R83" s="2">
        <v>39</v>
      </c>
      <c r="S83" s="2">
        <v>39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66">
        <v>101</v>
      </c>
      <c r="B84" s="29"/>
      <c r="C84" s="122" t="s">
        <v>248</v>
      </c>
      <c r="D84" s="122" t="s">
        <v>89</v>
      </c>
      <c r="E84" s="32" t="s">
        <v>131</v>
      </c>
      <c r="F84" s="32" t="s">
        <v>132</v>
      </c>
      <c r="G84" s="32" t="s">
        <v>133</v>
      </c>
      <c r="H84" s="33"/>
      <c r="I84" s="100" t="s">
        <v>194</v>
      </c>
      <c r="J84" s="102">
        <f t="shared" si="15"/>
        <v>140</v>
      </c>
      <c r="K84" s="33"/>
      <c r="L84" s="94">
        <v>45292</v>
      </c>
      <c r="M84" s="94">
        <v>45657</v>
      </c>
      <c r="N84" s="35" t="s">
        <v>74</v>
      </c>
      <c r="O84" s="1"/>
      <c r="P84" s="2"/>
      <c r="Q84" s="2">
        <v>140</v>
      </c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66">
        <v>102</v>
      </c>
      <c r="B85" s="29"/>
      <c r="C85" s="122" t="s">
        <v>249</v>
      </c>
      <c r="D85" s="122" t="s">
        <v>89</v>
      </c>
      <c r="E85" s="32" t="s">
        <v>131</v>
      </c>
      <c r="F85" s="32" t="s">
        <v>132</v>
      </c>
      <c r="G85" s="32" t="s">
        <v>133</v>
      </c>
      <c r="H85" s="33"/>
      <c r="I85" s="100" t="s">
        <v>194</v>
      </c>
      <c r="J85" s="102">
        <f t="shared" si="15"/>
        <v>75</v>
      </c>
      <c r="K85" s="33"/>
      <c r="L85" s="94">
        <v>45292</v>
      </c>
      <c r="M85" s="94">
        <v>45657</v>
      </c>
      <c r="N85" s="35" t="s">
        <v>74</v>
      </c>
      <c r="O85" s="1"/>
      <c r="P85" s="2"/>
      <c r="Q85" s="2">
        <v>75</v>
      </c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66">
        <v>103</v>
      </c>
      <c r="B86" s="29"/>
      <c r="C86" s="122" t="s">
        <v>250</v>
      </c>
      <c r="D86" s="122" t="s">
        <v>89</v>
      </c>
      <c r="E86" s="32" t="s">
        <v>131</v>
      </c>
      <c r="F86" s="32" t="s">
        <v>132</v>
      </c>
      <c r="G86" s="32" t="s">
        <v>133</v>
      </c>
      <c r="H86" s="33"/>
      <c r="I86" s="100" t="s">
        <v>194</v>
      </c>
      <c r="J86" s="102">
        <f t="shared" si="15"/>
        <v>75</v>
      </c>
      <c r="K86" s="33"/>
      <c r="L86" s="94">
        <v>45292</v>
      </c>
      <c r="M86" s="94">
        <v>45657</v>
      </c>
      <c r="N86" s="35" t="s">
        <v>74</v>
      </c>
      <c r="O86" s="1"/>
      <c r="P86" s="2"/>
      <c r="Q86" s="2">
        <v>75</v>
      </c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66">
        <v>104</v>
      </c>
      <c r="B87" s="29"/>
      <c r="C87" s="122" t="s">
        <v>233</v>
      </c>
      <c r="D87" s="122" t="s">
        <v>89</v>
      </c>
      <c r="E87" s="32" t="s">
        <v>131</v>
      </c>
      <c r="F87" s="32" t="s">
        <v>132</v>
      </c>
      <c r="G87" s="32" t="s">
        <v>133</v>
      </c>
      <c r="H87" s="33"/>
      <c r="I87" s="100" t="s">
        <v>194</v>
      </c>
      <c r="J87" s="102">
        <f t="shared" si="15"/>
        <v>75</v>
      </c>
      <c r="K87" s="33"/>
      <c r="L87" s="94">
        <v>45292</v>
      </c>
      <c r="M87" s="94">
        <v>45657</v>
      </c>
      <c r="N87" s="35" t="s">
        <v>74</v>
      </c>
      <c r="O87" s="1"/>
      <c r="P87" s="2"/>
      <c r="Q87" s="2">
        <v>75</v>
      </c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66">
        <v>105</v>
      </c>
      <c r="B88" s="29"/>
      <c r="C88" s="122" t="s">
        <v>251</v>
      </c>
      <c r="D88" s="122" t="s">
        <v>89</v>
      </c>
      <c r="E88" s="32" t="s">
        <v>131</v>
      </c>
      <c r="F88" s="32" t="s">
        <v>132</v>
      </c>
      <c r="G88" s="32" t="s">
        <v>133</v>
      </c>
      <c r="H88" s="33"/>
      <c r="I88" s="100" t="s">
        <v>194</v>
      </c>
      <c r="J88" s="102">
        <f t="shared" si="15"/>
        <v>75</v>
      </c>
      <c r="K88" s="33"/>
      <c r="L88" s="94">
        <v>45292</v>
      </c>
      <c r="M88" s="94">
        <v>45657</v>
      </c>
      <c r="N88" s="35" t="s">
        <v>74</v>
      </c>
      <c r="O88" s="1"/>
      <c r="P88" s="2"/>
      <c r="Q88" s="2">
        <v>75</v>
      </c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28">
        <v>106</v>
      </c>
      <c r="B89" s="29"/>
      <c r="C89" s="58" t="s">
        <v>105</v>
      </c>
      <c r="D89" s="58" t="s">
        <v>185</v>
      </c>
      <c r="E89" s="32" t="s">
        <v>134</v>
      </c>
      <c r="F89" s="32" t="s">
        <v>132</v>
      </c>
      <c r="G89" s="32" t="s">
        <v>133</v>
      </c>
      <c r="H89" s="33"/>
      <c r="I89" s="100" t="s">
        <v>194</v>
      </c>
      <c r="J89" s="102">
        <f t="shared" si="15"/>
        <v>158</v>
      </c>
      <c r="K89" s="33"/>
      <c r="L89" s="94">
        <v>45292</v>
      </c>
      <c r="M89" s="94">
        <v>45657</v>
      </c>
      <c r="N89" s="35" t="s">
        <v>74</v>
      </c>
      <c r="O89" s="1"/>
      <c r="P89" s="2"/>
      <c r="Q89" s="2">
        <v>158</v>
      </c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66">
        <v>107</v>
      </c>
      <c r="B90" s="29"/>
      <c r="C90" s="122" t="s">
        <v>252</v>
      </c>
      <c r="D90" s="122" t="s">
        <v>89</v>
      </c>
      <c r="E90" s="32" t="s">
        <v>131</v>
      </c>
      <c r="F90" s="32" t="s">
        <v>132</v>
      </c>
      <c r="G90" s="32" t="s">
        <v>133</v>
      </c>
      <c r="H90" s="33"/>
      <c r="I90" s="100" t="s">
        <v>194</v>
      </c>
      <c r="J90" s="102">
        <f t="shared" ref="J90:J93" si="17">SUM(O90:AC90)</f>
        <v>75</v>
      </c>
      <c r="K90" s="34"/>
      <c r="L90" s="94">
        <v>45292</v>
      </c>
      <c r="M90" s="94">
        <v>45657</v>
      </c>
      <c r="N90" s="35" t="s">
        <v>74</v>
      </c>
      <c r="O90" s="1"/>
      <c r="P90" s="2"/>
      <c r="Q90" s="2">
        <v>75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66">
        <v>108</v>
      </c>
      <c r="B91" s="29"/>
      <c r="C91" s="122" t="s">
        <v>263</v>
      </c>
      <c r="D91" s="122" t="s">
        <v>89</v>
      </c>
      <c r="E91" s="32" t="s">
        <v>131</v>
      </c>
      <c r="F91" s="32" t="s">
        <v>132</v>
      </c>
      <c r="G91" s="32" t="s">
        <v>133</v>
      </c>
      <c r="H91" s="33"/>
      <c r="I91" s="100" t="s">
        <v>194</v>
      </c>
      <c r="J91" s="102">
        <f t="shared" si="17"/>
        <v>932</v>
      </c>
      <c r="K91" s="34"/>
      <c r="L91" s="94">
        <v>45292</v>
      </c>
      <c r="M91" s="94">
        <v>45657</v>
      </c>
      <c r="N91" s="35" t="s">
        <v>74</v>
      </c>
      <c r="O91" s="1"/>
      <c r="P91" s="2"/>
      <c r="Q91" s="2">
        <v>932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66">
        <v>109</v>
      </c>
      <c r="B92" s="29"/>
      <c r="C92" s="122" t="s">
        <v>264</v>
      </c>
      <c r="D92" s="122" t="s">
        <v>89</v>
      </c>
      <c r="E92" s="32" t="s">
        <v>131</v>
      </c>
      <c r="F92" s="32" t="s">
        <v>132</v>
      </c>
      <c r="G92" s="32" t="s">
        <v>133</v>
      </c>
      <c r="H92" s="33"/>
      <c r="I92" s="100" t="s">
        <v>194</v>
      </c>
      <c r="J92" s="102">
        <f t="shared" si="17"/>
        <v>75</v>
      </c>
      <c r="K92" s="34"/>
      <c r="L92" s="94">
        <v>45292</v>
      </c>
      <c r="M92" s="94">
        <v>45657</v>
      </c>
      <c r="N92" s="35" t="s">
        <v>74</v>
      </c>
      <c r="O92" s="1"/>
      <c r="P92" s="2"/>
      <c r="Q92" s="2">
        <v>75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66">
        <v>110</v>
      </c>
      <c r="B93" s="29"/>
      <c r="C93" s="122" t="s">
        <v>265</v>
      </c>
      <c r="D93" s="122" t="s">
        <v>89</v>
      </c>
      <c r="E93" s="32" t="s">
        <v>131</v>
      </c>
      <c r="F93" s="32" t="s">
        <v>132</v>
      </c>
      <c r="G93" s="32" t="s">
        <v>133</v>
      </c>
      <c r="H93" s="33"/>
      <c r="I93" s="100" t="s">
        <v>194</v>
      </c>
      <c r="J93" s="102">
        <f t="shared" si="17"/>
        <v>75</v>
      </c>
      <c r="K93" s="34"/>
      <c r="L93" s="94">
        <v>45292</v>
      </c>
      <c r="M93" s="94">
        <v>45657</v>
      </c>
      <c r="N93" s="35" t="s">
        <v>74</v>
      </c>
      <c r="O93" s="1"/>
      <c r="P93" s="2"/>
      <c r="Q93" s="2">
        <v>75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66">
        <v>121</v>
      </c>
      <c r="B94" s="29"/>
      <c r="C94" s="58" t="s">
        <v>97</v>
      </c>
      <c r="D94" s="58" t="s">
        <v>185</v>
      </c>
      <c r="E94" s="32" t="s">
        <v>134</v>
      </c>
      <c r="F94" s="32" t="s">
        <v>132</v>
      </c>
      <c r="G94" s="32" t="s">
        <v>133</v>
      </c>
      <c r="H94" s="33"/>
      <c r="I94" s="100" t="s">
        <v>194</v>
      </c>
      <c r="J94" s="102">
        <f t="shared" ref="J94:J101" si="18">SUM(O94:AC94)</f>
        <v>54</v>
      </c>
      <c r="K94" s="33"/>
      <c r="L94" s="94">
        <v>45658</v>
      </c>
      <c r="M94" s="94">
        <v>46022</v>
      </c>
      <c r="N94" s="35" t="s">
        <v>74</v>
      </c>
      <c r="O94" s="1"/>
      <c r="P94" s="2"/>
      <c r="Q94" s="2"/>
      <c r="R94" s="2">
        <v>54</v>
      </c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66">
        <v>122</v>
      </c>
      <c r="B95" s="29"/>
      <c r="C95" s="122" t="s">
        <v>241</v>
      </c>
      <c r="D95" s="122" t="s">
        <v>73</v>
      </c>
      <c r="E95" s="32" t="s">
        <v>131</v>
      </c>
      <c r="F95" s="32" t="s">
        <v>132</v>
      </c>
      <c r="G95" s="32" t="s">
        <v>133</v>
      </c>
      <c r="H95" s="33"/>
      <c r="I95" s="100" t="s">
        <v>194</v>
      </c>
      <c r="J95" s="102">
        <f t="shared" si="18"/>
        <v>354</v>
      </c>
      <c r="K95" s="33"/>
      <c r="L95" s="94">
        <v>45658</v>
      </c>
      <c r="M95" s="94">
        <v>46022</v>
      </c>
      <c r="N95" s="35" t="s">
        <v>74</v>
      </c>
      <c r="O95" s="1"/>
      <c r="P95" s="2"/>
      <c r="Q95" s="2"/>
      <c r="R95" s="2">
        <v>354</v>
      </c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66">
        <v>123</v>
      </c>
      <c r="B96" s="29"/>
      <c r="C96" s="122" t="s">
        <v>253</v>
      </c>
      <c r="D96" s="122" t="s">
        <v>89</v>
      </c>
      <c r="E96" s="32" t="s">
        <v>131</v>
      </c>
      <c r="F96" s="32" t="s">
        <v>132</v>
      </c>
      <c r="G96" s="32" t="s">
        <v>133</v>
      </c>
      <c r="H96" s="33"/>
      <c r="I96" s="100" t="s">
        <v>194</v>
      </c>
      <c r="J96" s="102">
        <f t="shared" si="18"/>
        <v>75</v>
      </c>
      <c r="K96" s="33"/>
      <c r="L96" s="94">
        <v>45658</v>
      </c>
      <c r="M96" s="94">
        <v>46022</v>
      </c>
      <c r="N96" s="35" t="s">
        <v>74</v>
      </c>
      <c r="O96" s="1"/>
      <c r="P96" s="2"/>
      <c r="Q96" s="2"/>
      <c r="R96" s="2">
        <v>75</v>
      </c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66">
        <v>124</v>
      </c>
      <c r="B97" s="29"/>
      <c r="C97" s="122" t="s">
        <v>254</v>
      </c>
      <c r="D97" s="122" t="s">
        <v>89</v>
      </c>
      <c r="E97" s="32" t="s">
        <v>131</v>
      </c>
      <c r="F97" s="32" t="s">
        <v>132</v>
      </c>
      <c r="G97" s="32" t="s">
        <v>133</v>
      </c>
      <c r="H97" s="33"/>
      <c r="I97" s="100" t="s">
        <v>194</v>
      </c>
      <c r="J97" s="102">
        <f t="shared" si="18"/>
        <v>932</v>
      </c>
      <c r="K97" s="34"/>
      <c r="L97" s="94">
        <v>45658</v>
      </c>
      <c r="M97" s="94">
        <v>46022</v>
      </c>
      <c r="N97" s="35" t="s">
        <v>74</v>
      </c>
      <c r="O97" s="1"/>
      <c r="P97" s="2"/>
      <c r="Q97" s="2"/>
      <c r="R97" s="2">
        <v>932</v>
      </c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66">
        <v>125</v>
      </c>
      <c r="B98" s="29"/>
      <c r="C98" s="122" t="s">
        <v>255</v>
      </c>
      <c r="D98" s="122" t="s">
        <v>89</v>
      </c>
      <c r="E98" s="32" t="s">
        <v>131</v>
      </c>
      <c r="F98" s="32" t="s">
        <v>132</v>
      </c>
      <c r="G98" s="32" t="s">
        <v>133</v>
      </c>
      <c r="H98" s="33"/>
      <c r="I98" s="100" t="s">
        <v>194</v>
      </c>
      <c r="J98" s="102">
        <f t="shared" si="18"/>
        <v>140</v>
      </c>
      <c r="K98" s="34"/>
      <c r="L98" s="94">
        <v>45658</v>
      </c>
      <c r="M98" s="94">
        <v>46022</v>
      </c>
      <c r="N98" s="35" t="s">
        <v>74</v>
      </c>
      <c r="O98" s="1"/>
      <c r="P98" s="2"/>
      <c r="Q98" s="2"/>
      <c r="R98" s="2">
        <v>140</v>
      </c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166">
        <v>126</v>
      </c>
      <c r="B99" s="29"/>
      <c r="C99" s="122" t="s">
        <v>256</v>
      </c>
      <c r="D99" s="122" t="s">
        <v>89</v>
      </c>
      <c r="E99" s="32" t="s">
        <v>131</v>
      </c>
      <c r="F99" s="32" t="s">
        <v>132</v>
      </c>
      <c r="G99" s="32" t="s">
        <v>133</v>
      </c>
      <c r="H99" s="33"/>
      <c r="I99" s="100" t="s">
        <v>194</v>
      </c>
      <c r="J99" s="102">
        <f t="shared" si="18"/>
        <v>75</v>
      </c>
      <c r="K99" s="34"/>
      <c r="L99" s="94">
        <v>45658</v>
      </c>
      <c r="M99" s="94">
        <v>46022</v>
      </c>
      <c r="N99" s="35" t="s">
        <v>74</v>
      </c>
      <c r="O99" s="1"/>
      <c r="P99" s="2"/>
      <c r="Q99" s="2"/>
      <c r="R99" s="2">
        <v>75</v>
      </c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66">
        <v>127</v>
      </c>
      <c r="B100" s="29"/>
      <c r="C100" s="122" t="s">
        <v>257</v>
      </c>
      <c r="D100" s="122" t="s">
        <v>89</v>
      </c>
      <c r="E100" s="32" t="s">
        <v>131</v>
      </c>
      <c r="F100" s="32" t="s">
        <v>132</v>
      </c>
      <c r="G100" s="32" t="s">
        <v>133</v>
      </c>
      <c r="H100" s="33"/>
      <c r="I100" s="100" t="s">
        <v>194</v>
      </c>
      <c r="J100" s="102">
        <f t="shared" si="18"/>
        <v>75</v>
      </c>
      <c r="K100" s="34"/>
      <c r="L100" s="94">
        <v>45658</v>
      </c>
      <c r="M100" s="94">
        <v>46022</v>
      </c>
      <c r="N100" s="35" t="s">
        <v>74</v>
      </c>
      <c r="O100" s="1"/>
      <c r="P100" s="2"/>
      <c r="Q100" s="2"/>
      <c r="R100" s="2">
        <v>75</v>
      </c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66">
        <v>128</v>
      </c>
      <c r="B101" s="29"/>
      <c r="C101" s="122" t="s">
        <v>258</v>
      </c>
      <c r="D101" s="122" t="s">
        <v>89</v>
      </c>
      <c r="E101" s="32" t="s">
        <v>131</v>
      </c>
      <c r="F101" s="32" t="s">
        <v>132</v>
      </c>
      <c r="G101" s="32" t="s">
        <v>133</v>
      </c>
      <c r="H101" s="33"/>
      <c r="I101" s="100" t="s">
        <v>194</v>
      </c>
      <c r="J101" s="102">
        <f t="shared" si="18"/>
        <v>75</v>
      </c>
      <c r="K101" s="34"/>
      <c r="L101" s="94">
        <v>45658</v>
      </c>
      <c r="M101" s="94">
        <v>46022</v>
      </c>
      <c r="N101" s="35" t="s">
        <v>74</v>
      </c>
      <c r="O101" s="1"/>
      <c r="P101" s="2"/>
      <c r="Q101" s="2"/>
      <c r="R101" s="2">
        <v>75</v>
      </c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66">
        <v>129</v>
      </c>
      <c r="B102" s="29"/>
      <c r="C102" s="122" t="s">
        <v>261</v>
      </c>
      <c r="D102" s="122" t="s">
        <v>89</v>
      </c>
      <c r="E102" s="32" t="s">
        <v>131</v>
      </c>
      <c r="F102" s="32" t="s">
        <v>132</v>
      </c>
      <c r="G102" s="32" t="s">
        <v>133</v>
      </c>
      <c r="H102" s="33"/>
      <c r="I102" s="100" t="s">
        <v>194</v>
      </c>
      <c r="J102" s="102">
        <f t="shared" ref="J102" si="19">SUM(O102:AC102)</f>
        <v>75</v>
      </c>
      <c r="K102" s="34"/>
      <c r="L102" s="94">
        <v>45658</v>
      </c>
      <c r="M102" s="94">
        <v>46022</v>
      </c>
      <c r="N102" s="35" t="s">
        <v>74</v>
      </c>
      <c r="O102" s="1"/>
      <c r="P102" s="2"/>
      <c r="Q102" s="2"/>
      <c r="R102" s="2">
        <v>75</v>
      </c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66">
        <v>140</v>
      </c>
      <c r="B103" s="29"/>
      <c r="C103" s="58" t="s">
        <v>98</v>
      </c>
      <c r="D103" s="58" t="s">
        <v>185</v>
      </c>
      <c r="E103" s="32" t="s">
        <v>134</v>
      </c>
      <c r="F103" s="32" t="s">
        <v>132</v>
      </c>
      <c r="G103" s="32" t="s">
        <v>133</v>
      </c>
      <c r="H103" s="33"/>
      <c r="I103" s="100" t="s">
        <v>194</v>
      </c>
      <c r="J103" s="102">
        <f t="shared" ref="J103:J104" si="20">SUM(O103:AC103)</f>
        <v>54</v>
      </c>
      <c r="K103" s="33"/>
      <c r="L103" s="94">
        <v>46023</v>
      </c>
      <c r="M103" s="94">
        <v>46387</v>
      </c>
      <c r="N103" s="35" t="s">
        <v>74</v>
      </c>
      <c r="O103" s="1"/>
      <c r="P103" s="2"/>
      <c r="Q103" s="2"/>
      <c r="R103" s="2"/>
      <c r="S103" s="2">
        <v>54</v>
      </c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66">
        <v>141</v>
      </c>
      <c r="B104" s="29"/>
      <c r="C104" s="58" t="s">
        <v>99</v>
      </c>
      <c r="D104" s="58" t="s">
        <v>185</v>
      </c>
      <c r="E104" s="32" t="s">
        <v>134</v>
      </c>
      <c r="F104" s="32" t="s">
        <v>132</v>
      </c>
      <c r="G104" s="32" t="s">
        <v>133</v>
      </c>
      <c r="H104" s="33"/>
      <c r="I104" s="100" t="s">
        <v>194</v>
      </c>
      <c r="J104" s="102">
        <f t="shared" si="20"/>
        <v>54</v>
      </c>
      <c r="K104" s="33"/>
      <c r="L104" s="94">
        <v>46023</v>
      </c>
      <c r="M104" s="94">
        <v>46387</v>
      </c>
      <c r="N104" s="35" t="s">
        <v>74</v>
      </c>
      <c r="O104" s="1"/>
      <c r="P104" s="2"/>
      <c r="Q104" s="2"/>
      <c r="R104" s="2"/>
      <c r="S104" s="2">
        <v>54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66">
        <v>142</v>
      </c>
      <c r="B105" s="29"/>
      <c r="C105" s="58" t="s">
        <v>229</v>
      </c>
      <c r="D105" s="58" t="s">
        <v>89</v>
      </c>
      <c r="E105" s="32" t="s">
        <v>131</v>
      </c>
      <c r="F105" s="32" t="s">
        <v>132</v>
      </c>
      <c r="G105" s="32" t="s">
        <v>133</v>
      </c>
      <c r="H105" s="33"/>
      <c r="I105" s="100" t="s">
        <v>194</v>
      </c>
      <c r="J105" s="102">
        <f t="shared" ref="J105:J110" si="21">SUM(O105:AC105)</f>
        <v>140</v>
      </c>
      <c r="K105" s="33"/>
      <c r="L105" s="94">
        <v>46023</v>
      </c>
      <c r="M105" s="94">
        <v>46387</v>
      </c>
      <c r="N105" s="35" t="s">
        <v>74</v>
      </c>
      <c r="O105" s="1"/>
      <c r="P105" s="2"/>
      <c r="Q105" s="2"/>
      <c r="R105" s="2"/>
      <c r="S105" s="2">
        <v>140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66">
        <v>143</v>
      </c>
      <c r="B106" s="29"/>
      <c r="C106" s="122" t="s">
        <v>259</v>
      </c>
      <c r="D106" s="122" t="s">
        <v>89</v>
      </c>
      <c r="E106" s="32" t="s">
        <v>131</v>
      </c>
      <c r="F106" s="32" t="s">
        <v>132</v>
      </c>
      <c r="G106" s="32" t="s">
        <v>133</v>
      </c>
      <c r="H106" s="33"/>
      <c r="I106" s="100" t="s">
        <v>194</v>
      </c>
      <c r="J106" s="102">
        <f t="shared" si="21"/>
        <v>75</v>
      </c>
      <c r="K106" s="34"/>
      <c r="L106" s="94">
        <v>46023</v>
      </c>
      <c r="M106" s="94">
        <v>46387</v>
      </c>
      <c r="N106" s="35" t="s">
        <v>74</v>
      </c>
      <c r="O106" s="1"/>
      <c r="P106" s="2"/>
      <c r="Q106" s="2"/>
      <c r="R106" s="2"/>
      <c r="S106" s="2">
        <v>75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66">
        <v>144</v>
      </c>
      <c r="B107" s="29"/>
      <c r="C107" s="122" t="s">
        <v>260</v>
      </c>
      <c r="D107" s="122" t="s">
        <v>89</v>
      </c>
      <c r="E107" s="32" t="s">
        <v>131</v>
      </c>
      <c r="F107" s="32" t="s">
        <v>132</v>
      </c>
      <c r="G107" s="32" t="s">
        <v>133</v>
      </c>
      <c r="H107" s="33"/>
      <c r="I107" s="100" t="s">
        <v>194</v>
      </c>
      <c r="J107" s="102">
        <f t="shared" si="21"/>
        <v>75</v>
      </c>
      <c r="K107" s="34"/>
      <c r="L107" s="94">
        <v>46023</v>
      </c>
      <c r="M107" s="94">
        <v>46387</v>
      </c>
      <c r="N107" s="35" t="s">
        <v>74</v>
      </c>
      <c r="O107" s="1"/>
      <c r="P107" s="2"/>
      <c r="Q107" s="2"/>
      <c r="R107" s="2"/>
      <c r="S107" s="2">
        <v>75</v>
      </c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66">
        <v>145</v>
      </c>
      <c r="B108" s="29"/>
      <c r="C108" s="122" t="s">
        <v>234</v>
      </c>
      <c r="D108" s="122" t="s">
        <v>89</v>
      </c>
      <c r="E108" s="32" t="s">
        <v>131</v>
      </c>
      <c r="F108" s="32" t="s">
        <v>132</v>
      </c>
      <c r="G108" s="32" t="s">
        <v>133</v>
      </c>
      <c r="H108" s="33"/>
      <c r="I108" s="100" t="s">
        <v>194</v>
      </c>
      <c r="J108" s="102">
        <f t="shared" si="21"/>
        <v>75</v>
      </c>
      <c r="K108" s="34"/>
      <c r="L108" s="94">
        <v>46023</v>
      </c>
      <c r="M108" s="94">
        <v>46387</v>
      </c>
      <c r="N108" s="35" t="s">
        <v>74</v>
      </c>
      <c r="O108" s="1"/>
      <c r="P108" s="2"/>
      <c r="Q108" s="2"/>
      <c r="R108" s="2"/>
      <c r="S108" s="2">
        <v>75</v>
      </c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66">
        <v>146</v>
      </c>
      <c r="B109" s="29"/>
      <c r="C109" s="122" t="s">
        <v>235</v>
      </c>
      <c r="D109" s="122" t="s">
        <v>89</v>
      </c>
      <c r="E109" s="32" t="s">
        <v>131</v>
      </c>
      <c r="F109" s="32" t="s">
        <v>132</v>
      </c>
      <c r="G109" s="32" t="s">
        <v>133</v>
      </c>
      <c r="H109" s="33"/>
      <c r="I109" s="100" t="s">
        <v>194</v>
      </c>
      <c r="J109" s="102">
        <f t="shared" si="21"/>
        <v>75</v>
      </c>
      <c r="K109" s="34"/>
      <c r="L109" s="94">
        <v>46023</v>
      </c>
      <c r="M109" s="94">
        <v>46387</v>
      </c>
      <c r="N109" s="35" t="s">
        <v>74</v>
      </c>
      <c r="O109" s="1"/>
      <c r="P109" s="2"/>
      <c r="Q109" s="2"/>
      <c r="R109" s="2"/>
      <c r="S109" s="2">
        <v>75</v>
      </c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66">
        <v>147</v>
      </c>
      <c r="B110" s="29"/>
      <c r="C110" s="122" t="s">
        <v>236</v>
      </c>
      <c r="D110" s="122" t="s">
        <v>89</v>
      </c>
      <c r="E110" s="32" t="s">
        <v>131</v>
      </c>
      <c r="F110" s="32" t="s">
        <v>132</v>
      </c>
      <c r="G110" s="32" t="s">
        <v>133</v>
      </c>
      <c r="H110" s="33"/>
      <c r="I110" s="100" t="s">
        <v>194</v>
      </c>
      <c r="J110" s="102">
        <f t="shared" si="21"/>
        <v>75</v>
      </c>
      <c r="K110" s="34"/>
      <c r="L110" s="94">
        <v>46023</v>
      </c>
      <c r="M110" s="94">
        <v>46387</v>
      </c>
      <c r="N110" s="35" t="s">
        <v>74</v>
      </c>
      <c r="O110" s="1"/>
      <c r="P110" s="2"/>
      <c r="Q110" s="2"/>
      <c r="R110" s="2"/>
      <c r="S110" s="2">
        <v>75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28">
        <v>169</v>
      </c>
      <c r="B111" s="29"/>
      <c r="C111" s="58" t="s">
        <v>115</v>
      </c>
      <c r="D111" s="58" t="s">
        <v>185</v>
      </c>
      <c r="E111" s="32" t="s">
        <v>134</v>
      </c>
      <c r="F111" s="32" t="s">
        <v>132</v>
      </c>
      <c r="G111" s="32" t="s">
        <v>133</v>
      </c>
      <c r="H111" s="33"/>
      <c r="I111" s="100" t="s">
        <v>194</v>
      </c>
      <c r="J111" s="102">
        <f>SUM(O111:AC111)</f>
        <v>158</v>
      </c>
      <c r="K111" s="33"/>
      <c r="L111" s="94">
        <v>46388</v>
      </c>
      <c r="M111" s="94">
        <v>46752</v>
      </c>
      <c r="N111" s="35" t="s">
        <v>50</v>
      </c>
      <c r="O111" s="1"/>
      <c r="P111" s="2"/>
      <c r="Q111" s="2"/>
      <c r="R111" s="2"/>
      <c r="S111" s="2"/>
      <c r="T111" s="3">
        <v>158</v>
      </c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66">
        <v>170</v>
      </c>
      <c r="B112" s="29"/>
      <c r="C112" s="58" t="s">
        <v>67</v>
      </c>
      <c r="D112" s="58" t="s">
        <v>160</v>
      </c>
      <c r="E112" s="32" t="s">
        <v>134</v>
      </c>
      <c r="F112" s="32" t="s">
        <v>132</v>
      </c>
      <c r="G112" s="32" t="s">
        <v>133</v>
      </c>
      <c r="H112" s="33"/>
      <c r="I112" s="100" t="s">
        <v>194</v>
      </c>
      <c r="J112" s="102">
        <f t="shared" ref="J112" si="22">SUM(O112:AC112)</f>
        <v>300</v>
      </c>
      <c r="K112" s="34"/>
      <c r="L112" s="94">
        <v>46388</v>
      </c>
      <c r="M112" s="94">
        <v>50040</v>
      </c>
      <c r="N112" s="35" t="s">
        <v>50</v>
      </c>
      <c r="O112" s="1"/>
      <c r="P112" s="2"/>
      <c r="Q112" s="2"/>
      <c r="R112" s="2"/>
      <c r="S112" s="2"/>
      <c r="T112" s="3">
        <v>30</v>
      </c>
      <c r="U112" s="3">
        <v>30</v>
      </c>
      <c r="V112" s="3">
        <v>30</v>
      </c>
      <c r="W112" s="3">
        <v>30</v>
      </c>
      <c r="X112" s="3">
        <v>30</v>
      </c>
      <c r="Y112" s="3">
        <v>30</v>
      </c>
      <c r="Z112" s="3">
        <v>30</v>
      </c>
      <c r="AA112" s="3">
        <v>30</v>
      </c>
      <c r="AB112" s="3">
        <v>30</v>
      </c>
      <c r="AC112" s="4">
        <v>30</v>
      </c>
    </row>
    <row r="113" spans="1:29" ht="60" x14ac:dyDescent="0.25">
      <c r="A113" s="166">
        <v>171</v>
      </c>
      <c r="B113" s="29"/>
      <c r="C113" s="58" t="s">
        <v>67</v>
      </c>
      <c r="D113" s="58" t="s">
        <v>162</v>
      </c>
      <c r="E113" s="32" t="s">
        <v>134</v>
      </c>
      <c r="F113" s="32" t="s">
        <v>132</v>
      </c>
      <c r="G113" s="32" t="s">
        <v>133</v>
      </c>
      <c r="H113" s="33"/>
      <c r="I113" s="100" t="s">
        <v>194</v>
      </c>
      <c r="J113" s="102">
        <f t="shared" ref="J113:J115" si="23">SUM(O113:AC113)</f>
        <v>300</v>
      </c>
      <c r="K113" s="34"/>
      <c r="L113" s="94">
        <v>46388</v>
      </c>
      <c r="M113" s="94">
        <v>50040</v>
      </c>
      <c r="N113" s="35" t="s">
        <v>50</v>
      </c>
      <c r="O113" s="1"/>
      <c r="P113" s="2"/>
      <c r="Q113" s="2"/>
      <c r="R113" s="2"/>
      <c r="S113" s="2"/>
      <c r="T113" s="3">
        <v>30</v>
      </c>
      <c r="U113" s="3">
        <v>30</v>
      </c>
      <c r="V113" s="3">
        <v>30</v>
      </c>
      <c r="W113" s="3">
        <v>30</v>
      </c>
      <c r="X113" s="3">
        <v>30</v>
      </c>
      <c r="Y113" s="3">
        <v>30</v>
      </c>
      <c r="Z113" s="3">
        <v>30</v>
      </c>
      <c r="AA113" s="3">
        <v>30</v>
      </c>
      <c r="AB113" s="3">
        <v>30</v>
      </c>
      <c r="AC113" s="4">
        <v>30</v>
      </c>
    </row>
    <row r="114" spans="1:29" ht="60" x14ac:dyDescent="0.25">
      <c r="A114" s="166">
        <v>172</v>
      </c>
      <c r="B114" s="29"/>
      <c r="C114" s="58" t="s">
        <v>68</v>
      </c>
      <c r="D114" s="58" t="s">
        <v>160</v>
      </c>
      <c r="E114" s="32" t="s">
        <v>134</v>
      </c>
      <c r="F114" s="32" t="s">
        <v>132</v>
      </c>
      <c r="G114" s="32" t="s">
        <v>133</v>
      </c>
      <c r="H114" s="33"/>
      <c r="I114" s="100" t="s">
        <v>194</v>
      </c>
      <c r="J114" s="102">
        <f>SUM(O114:AC114)</f>
        <v>670</v>
      </c>
      <c r="K114" s="34"/>
      <c r="L114" s="94">
        <v>46388</v>
      </c>
      <c r="M114" s="94">
        <v>50040</v>
      </c>
      <c r="N114" s="35" t="s">
        <v>50</v>
      </c>
      <c r="O114" s="1"/>
      <c r="P114" s="2"/>
      <c r="Q114" s="2"/>
      <c r="R114" s="2"/>
      <c r="S114" s="2"/>
      <c r="T114" s="3">
        <v>67</v>
      </c>
      <c r="U114" s="3">
        <v>67</v>
      </c>
      <c r="V114" s="3">
        <v>67</v>
      </c>
      <c r="W114" s="3">
        <v>67</v>
      </c>
      <c r="X114" s="3">
        <v>67</v>
      </c>
      <c r="Y114" s="3">
        <v>67</v>
      </c>
      <c r="Z114" s="3">
        <v>67</v>
      </c>
      <c r="AA114" s="3">
        <v>67</v>
      </c>
      <c r="AB114" s="3">
        <v>67</v>
      </c>
      <c r="AC114" s="4">
        <v>67</v>
      </c>
    </row>
    <row r="115" spans="1:29" ht="60" x14ac:dyDescent="0.25">
      <c r="A115" s="166">
        <v>173</v>
      </c>
      <c r="B115" s="29"/>
      <c r="C115" s="58" t="s">
        <v>68</v>
      </c>
      <c r="D115" s="58" t="s">
        <v>162</v>
      </c>
      <c r="E115" s="32" t="s">
        <v>134</v>
      </c>
      <c r="F115" s="32" t="s">
        <v>132</v>
      </c>
      <c r="G115" s="32" t="s">
        <v>133</v>
      </c>
      <c r="H115" s="33"/>
      <c r="I115" s="100" t="s">
        <v>194</v>
      </c>
      <c r="J115" s="102">
        <f t="shared" si="23"/>
        <v>670</v>
      </c>
      <c r="K115" s="34"/>
      <c r="L115" s="94">
        <v>46388</v>
      </c>
      <c r="M115" s="94">
        <v>50040</v>
      </c>
      <c r="N115" s="35" t="s">
        <v>50</v>
      </c>
      <c r="O115" s="1"/>
      <c r="P115" s="2"/>
      <c r="Q115" s="2"/>
      <c r="R115" s="2"/>
      <c r="S115" s="2"/>
      <c r="T115" s="3">
        <v>67</v>
      </c>
      <c r="U115" s="3">
        <v>67</v>
      </c>
      <c r="V115" s="3">
        <v>67</v>
      </c>
      <c r="W115" s="3">
        <v>67</v>
      </c>
      <c r="X115" s="3">
        <v>67</v>
      </c>
      <c r="Y115" s="3">
        <v>67</v>
      </c>
      <c r="Z115" s="3">
        <v>67</v>
      </c>
      <c r="AA115" s="3">
        <v>67</v>
      </c>
      <c r="AB115" s="3">
        <v>67</v>
      </c>
      <c r="AC115" s="4">
        <v>67</v>
      </c>
    </row>
    <row r="116" spans="1:29" ht="60" x14ac:dyDescent="0.25">
      <c r="A116" s="166">
        <v>174</v>
      </c>
      <c r="B116" s="29"/>
      <c r="C116" s="58" t="s">
        <v>69</v>
      </c>
      <c r="D116" s="58" t="s">
        <v>160</v>
      </c>
      <c r="E116" s="32" t="s">
        <v>134</v>
      </c>
      <c r="F116" s="32" t="s">
        <v>132</v>
      </c>
      <c r="G116" s="32" t="s">
        <v>133</v>
      </c>
      <c r="H116" s="33"/>
      <c r="I116" s="100" t="s">
        <v>194</v>
      </c>
      <c r="J116" s="102">
        <f>SUM(O116:AC116)</f>
        <v>590</v>
      </c>
      <c r="K116" s="34"/>
      <c r="L116" s="94">
        <v>46388</v>
      </c>
      <c r="M116" s="94">
        <v>50040</v>
      </c>
      <c r="N116" s="35" t="s">
        <v>50</v>
      </c>
      <c r="O116" s="1"/>
      <c r="P116" s="2"/>
      <c r="Q116" s="2"/>
      <c r="R116" s="2"/>
      <c r="S116" s="2"/>
      <c r="T116" s="3">
        <v>59</v>
      </c>
      <c r="U116" s="3">
        <v>59</v>
      </c>
      <c r="V116" s="3">
        <v>59</v>
      </c>
      <c r="W116" s="3">
        <v>59</v>
      </c>
      <c r="X116" s="3">
        <v>59</v>
      </c>
      <c r="Y116" s="3">
        <v>59</v>
      </c>
      <c r="Z116" s="3">
        <v>59</v>
      </c>
      <c r="AA116" s="3">
        <v>59</v>
      </c>
      <c r="AB116" s="3">
        <v>59</v>
      </c>
      <c r="AC116" s="4">
        <v>59</v>
      </c>
    </row>
    <row r="117" spans="1:29" ht="60" x14ac:dyDescent="0.25">
      <c r="A117" s="166">
        <v>175</v>
      </c>
      <c r="B117" s="29"/>
      <c r="C117" s="58" t="s">
        <v>69</v>
      </c>
      <c r="D117" s="58" t="s">
        <v>162</v>
      </c>
      <c r="E117" s="32" t="s">
        <v>134</v>
      </c>
      <c r="F117" s="32" t="s">
        <v>132</v>
      </c>
      <c r="G117" s="32" t="s">
        <v>133</v>
      </c>
      <c r="H117" s="33"/>
      <c r="I117" s="100" t="s">
        <v>194</v>
      </c>
      <c r="J117" s="102">
        <f t="shared" ref="J117:J119" si="24">SUM(O117:AC117)</f>
        <v>590</v>
      </c>
      <c r="K117" s="34"/>
      <c r="L117" s="94">
        <v>46388</v>
      </c>
      <c r="M117" s="94">
        <v>50040</v>
      </c>
      <c r="N117" s="35" t="s">
        <v>50</v>
      </c>
      <c r="O117" s="1"/>
      <c r="P117" s="2"/>
      <c r="Q117" s="2"/>
      <c r="R117" s="2"/>
      <c r="S117" s="2"/>
      <c r="T117" s="3">
        <v>59</v>
      </c>
      <c r="U117" s="3">
        <v>59</v>
      </c>
      <c r="V117" s="3">
        <v>59</v>
      </c>
      <c r="W117" s="3">
        <v>59</v>
      </c>
      <c r="X117" s="3">
        <v>59</v>
      </c>
      <c r="Y117" s="3">
        <v>59</v>
      </c>
      <c r="Z117" s="3">
        <v>59</v>
      </c>
      <c r="AA117" s="3">
        <v>59</v>
      </c>
      <c r="AB117" s="3">
        <v>59</v>
      </c>
      <c r="AC117" s="4">
        <v>59</v>
      </c>
    </row>
    <row r="118" spans="1:29" ht="60" x14ac:dyDescent="0.25">
      <c r="A118" s="166">
        <v>176</v>
      </c>
      <c r="B118" s="29"/>
      <c r="C118" s="58" t="s">
        <v>66</v>
      </c>
      <c r="D118" s="58" t="s">
        <v>160</v>
      </c>
      <c r="E118" s="32" t="s">
        <v>134</v>
      </c>
      <c r="F118" s="32" t="s">
        <v>132</v>
      </c>
      <c r="G118" s="32" t="s">
        <v>133</v>
      </c>
      <c r="H118" s="33"/>
      <c r="I118" s="100" t="s">
        <v>194</v>
      </c>
      <c r="J118" s="102">
        <f>SUM(O118:AC118)</f>
        <v>1700</v>
      </c>
      <c r="K118" s="34"/>
      <c r="L118" s="94">
        <v>46388</v>
      </c>
      <c r="M118" s="94">
        <v>50040</v>
      </c>
      <c r="N118" s="35" t="s">
        <v>50</v>
      </c>
      <c r="O118" s="1"/>
      <c r="P118" s="2"/>
      <c r="Q118" s="2"/>
      <c r="R118" s="2"/>
      <c r="S118" s="2"/>
      <c r="T118" s="3">
        <v>170</v>
      </c>
      <c r="U118" s="3">
        <v>170</v>
      </c>
      <c r="V118" s="3">
        <v>170</v>
      </c>
      <c r="W118" s="3">
        <v>170</v>
      </c>
      <c r="X118" s="3">
        <v>170</v>
      </c>
      <c r="Y118" s="3">
        <v>170</v>
      </c>
      <c r="Z118" s="3">
        <v>170</v>
      </c>
      <c r="AA118" s="3">
        <v>170</v>
      </c>
      <c r="AB118" s="3">
        <v>170</v>
      </c>
      <c r="AC118" s="4">
        <v>170</v>
      </c>
    </row>
    <row r="119" spans="1:29" ht="60" x14ac:dyDescent="0.25">
      <c r="A119" s="166">
        <v>177</v>
      </c>
      <c r="B119" s="29"/>
      <c r="C119" s="58" t="s">
        <v>66</v>
      </c>
      <c r="D119" s="58" t="s">
        <v>162</v>
      </c>
      <c r="E119" s="32" t="s">
        <v>134</v>
      </c>
      <c r="F119" s="32" t="s">
        <v>132</v>
      </c>
      <c r="G119" s="32" t="s">
        <v>133</v>
      </c>
      <c r="H119" s="33"/>
      <c r="I119" s="100" t="s">
        <v>194</v>
      </c>
      <c r="J119" s="102">
        <f t="shared" si="24"/>
        <v>1690</v>
      </c>
      <c r="K119" s="34"/>
      <c r="L119" s="94">
        <v>46388</v>
      </c>
      <c r="M119" s="94">
        <v>50040</v>
      </c>
      <c r="N119" s="35" t="s">
        <v>50</v>
      </c>
      <c r="O119" s="1"/>
      <c r="P119" s="2"/>
      <c r="Q119" s="2"/>
      <c r="R119" s="2"/>
      <c r="S119" s="2"/>
      <c r="T119" s="3">
        <v>169</v>
      </c>
      <c r="U119" s="3">
        <v>169</v>
      </c>
      <c r="V119" s="3">
        <v>169</v>
      </c>
      <c r="W119" s="3">
        <v>169</v>
      </c>
      <c r="X119" s="3">
        <v>169</v>
      </c>
      <c r="Y119" s="3">
        <v>169</v>
      </c>
      <c r="Z119" s="3">
        <v>169</v>
      </c>
      <c r="AA119" s="3">
        <v>169</v>
      </c>
      <c r="AB119" s="3">
        <v>169</v>
      </c>
      <c r="AC119" s="4">
        <v>169</v>
      </c>
    </row>
    <row r="120" spans="1:29" ht="60" x14ac:dyDescent="0.25">
      <c r="A120" s="166">
        <v>178</v>
      </c>
      <c r="B120" s="29"/>
      <c r="C120" s="58" t="s">
        <v>70</v>
      </c>
      <c r="D120" s="58" t="s">
        <v>160</v>
      </c>
      <c r="E120" s="32" t="s">
        <v>134</v>
      </c>
      <c r="F120" s="32" t="s">
        <v>132</v>
      </c>
      <c r="G120" s="32" t="s">
        <v>133</v>
      </c>
      <c r="H120" s="33"/>
      <c r="I120" s="100" t="s">
        <v>194</v>
      </c>
      <c r="J120" s="102">
        <f>SUM(O120:AC120)</f>
        <v>340</v>
      </c>
      <c r="K120" s="34"/>
      <c r="L120" s="94">
        <v>46388</v>
      </c>
      <c r="M120" s="94">
        <v>50040</v>
      </c>
      <c r="N120" s="35" t="s">
        <v>50</v>
      </c>
      <c r="O120" s="1"/>
      <c r="P120" s="2"/>
      <c r="Q120" s="2"/>
      <c r="R120" s="2"/>
      <c r="S120" s="2"/>
      <c r="T120" s="3">
        <v>34</v>
      </c>
      <c r="U120" s="3">
        <v>34</v>
      </c>
      <c r="V120" s="3">
        <v>34</v>
      </c>
      <c r="W120" s="3">
        <v>34</v>
      </c>
      <c r="X120" s="3">
        <v>34</v>
      </c>
      <c r="Y120" s="3">
        <v>34</v>
      </c>
      <c r="Z120" s="3">
        <v>34</v>
      </c>
      <c r="AA120" s="3">
        <v>34</v>
      </c>
      <c r="AB120" s="3">
        <v>34</v>
      </c>
      <c r="AC120" s="4">
        <v>34</v>
      </c>
    </row>
    <row r="121" spans="1:29" ht="60" x14ac:dyDescent="0.25">
      <c r="A121" s="166">
        <v>179</v>
      </c>
      <c r="B121" s="29"/>
      <c r="C121" s="58" t="s">
        <v>70</v>
      </c>
      <c r="D121" s="58" t="s">
        <v>162</v>
      </c>
      <c r="E121" s="32" t="s">
        <v>134</v>
      </c>
      <c r="F121" s="32" t="s">
        <v>132</v>
      </c>
      <c r="G121" s="32" t="s">
        <v>133</v>
      </c>
      <c r="H121" s="33"/>
      <c r="I121" s="100" t="s">
        <v>194</v>
      </c>
      <c r="J121" s="102">
        <f>SUM(O121:AC121)</f>
        <v>340</v>
      </c>
      <c r="K121" s="34"/>
      <c r="L121" s="94">
        <v>46388</v>
      </c>
      <c r="M121" s="94">
        <v>50040</v>
      </c>
      <c r="N121" s="35" t="s">
        <v>50</v>
      </c>
      <c r="O121" s="1"/>
      <c r="P121" s="2"/>
      <c r="Q121" s="2"/>
      <c r="R121" s="2"/>
      <c r="S121" s="2"/>
      <c r="T121" s="3">
        <v>34</v>
      </c>
      <c r="U121" s="3">
        <v>34</v>
      </c>
      <c r="V121" s="3">
        <v>34</v>
      </c>
      <c r="W121" s="3">
        <v>34</v>
      </c>
      <c r="X121" s="3">
        <v>34</v>
      </c>
      <c r="Y121" s="3">
        <v>34</v>
      </c>
      <c r="Z121" s="3">
        <v>34</v>
      </c>
      <c r="AA121" s="3">
        <v>34</v>
      </c>
      <c r="AB121" s="3">
        <v>34</v>
      </c>
      <c r="AC121" s="4">
        <v>34</v>
      </c>
    </row>
    <row r="122" spans="1:29" ht="60" x14ac:dyDescent="0.25">
      <c r="A122" s="28">
        <v>196</v>
      </c>
      <c r="B122" s="29"/>
      <c r="C122" s="58" t="s">
        <v>237</v>
      </c>
      <c r="D122" s="58" t="s">
        <v>89</v>
      </c>
      <c r="E122" s="32" t="s">
        <v>131</v>
      </c>
      <c r="F122" s="32" t="s">
        <v>132</v>
      </c>
      <c r="G122" s="32" t="s">
        <v>133</v>
      </c>
      <c r="H122" s="33"/>
      <c r="I122" s="100" t="s">
        <v>194</v>
      </c>
      <c r="J122" s="102">
        <f>SUM(O122:AC122)</f>
        <v>419</v>
      </c>
      <c r="K122" s="33"/>
      <c r="L122" s="94">
        <v>47484</v>
      </c>
      <c r="M122" s="94">
        <v>47848</v>
      </c>
      <c r="N122" s="35" t="s">
        <v>50</v>
      </c>
      <c r="O122" s="1"/>
      <c r="P122" s="2"/>
      <c r="Q122" s="2"/>
      <c r="R122" s="2"/>
      <c r="S122" s="2"/>
      <c r="T122" s="3"/>
      <c r="U122" s="3"/>
      <c r="V122" s="3"/>
      <c r="W122" s="3">
        <v>419</v>
      </c>
      <c r="X122" s="3"/>
      <c r="Y122" s="3"/>
      <c r="Z122" s="3"/>
      <c r="AA122" s="3"/>
      <c r="AB122" s="3"/>
      <c r="AC122" s="4"/>
    </row>
    <row r="123" spans="1:29" ht="60" x14ac:dyDescent="0.25">
      <c r="A123" s="28">
        <v>197</v>
      </c>
      <c r="B123" s="29"/>
      <c r="C123" s="122" t="s">
        <v>262</v>
      </c>
      <c r="D123" s="122" t="s">
        <v>89</v>
      </c>
      <c r="E123" s="32" t="s">
        <v>131</v>
      </c>
      <c r="F123" s="32" t="s">
        <v>132</v>
      </c>
      <c r="G123" s="32" t="s">
        <v>133</v>
      </c>
      <c r="H123" s="33"/>
      <c r="I123" s="100" t="s">
        <v>194</v>
      </c>
      <c r="J123" s="102">
        <f t="shared" ref="J123:J124" si="25">SUM(O123:AC123)</f>
        <v>75</v>
      </c>
      <c r="K123" s="33"/>
      <c r="L123" s="94">
        <v>47484</v>
      </c>
      <c r="M123" s="94">
        <v>47848</v>
      </c>
      <c r="N123" s="35" t="s">
        <v>50</v>
      </c>
      <c r="O123" s="1"/>
      <c r="P123" s="2"/>
      <c r="Q123" s="2"/>
      <c r="R123" s="2"/>
      <c r="S123" s="2"/>
      <c r="T123" s="3"/>
      <c r="U123" s="3"/>
      <c r="V123" s="3"/>
      <c r="W123" s="3">
        <v>75</v>
      </c>
      <c r="X123" s="3"/>
      <c r="Y123" s="3"/>
      <c r="Z123" s="3"/>
      <c r="AA123" s="3"/>
      <c r="AB123" s="3"/>
      <c r="AC123" s="4"/>
    </row>
    <row r="124" spans="1:29" ht="60" x14ac:dyDescent="0.25">
      <c r="A124" s="166">
        <v>198</v>
      </c>
      <c r="B124" s="29"/>
      <c r="C124" s="122" t="s">
        <v>240</v>
      </c>
      <c r="D124" s="122" t="s">
        <v>89</v>
      </c>
      <c r="E124" s="32" t="s">
        <v>131</v>
      </c>
      <c r="F124" s="32" t="s">
        <v>132</v>
      </c>
      <c r="G124" s="32" t="s">
        <v>133</v>
      </c>
      <c r="H124" s="33"/>
      <c r="I124" s="100" t="s">
        <v>194</v>
      </c>
      <c r="J124" s="102">
        <f t="shared" si="25"/>
        <v>140</v>
      </c>
      <c r="K124" s="33"/>
      <c r="L124" s="94">
        <v>47484</v>
      </c>
      <c r="M124" s="94">
        <v>47848</v>
      </c>
      <c r="N124" s="52" t="s">
        <v>50</v>
      </c>
      <c r="O124" s="1"/>
      <c r="P124" s="2"/>
      <c r="Q124" s="2"/>
      <c r="R124" s="2"/>
      <c r="S124" s="2"/>
      <c r="T124" s="3"/>
      <c r="U124" s="3"/>
      <c r="V124" s="3"/>
      <c r="W124" s="3">
        <v>140</v>
      </c>
      <c r="X124" s="3"/>
      <c r="Y124" s="3"/>
      <c r="Z124" s="3"/>
      <c r="AA124" s="3"/>
      <c r="AB124" s="3"/>
      <c r="AC124" s="4"/>
    </row>
    <row r="125" spans="1:29" ht="60" x14ac:dyDescent="0.25">
      <c r="A125" s="166">
        <v>199</v>
      </c>
      <c r="B125" s="29"/>
      <c r="C125" s="58" t="s">
        <v>107</v>
      </c>
      <c r="D125" s="58" t="s">
        <v>185</v>
      </c>
      <c r="E125" s="32" t="s">
        <v>134</v>
      </c>
      <c r="F125" s="32" t="s">
        <v>132</v>
      </c>
      <c r="G125" s="32" t="s">
        <v>133</v>
      </c>
      <c r="H125" s="33"/>
      <c r="I125" s="100" t="s">
        <v>194</v>
      </c>
      <c r="J125" s="102">
        <f t="shared" ref="J125:J140" si="26">SUM(O125:AC125)</f>
        <v>54</v>
      </c>
      <c r="K125" s="33"/>
      <c r="L125" s="94">
        <v>47484</v>
      </c>
      <c r="M125" s="94">
        <v>47848</v>
      </c>
      <c r="N125" s="35" t="s">
        <v>50</v>
      </c>
      <c r="O125" s="1"/>
      <c r="P125" s="2"/>
      <c r="Q125" s="2"/>
      <c r="R125" s="2"/>
      <c r="S125" s="2"/>
      <c r="T125" s="3"/>
      <c r="U125" s="3"/>
      <c r="V125" s="3"/>
      <c r="W125" s="3">
        <v>54</v>
      </c>
      <c r="X125" s="3"/>
      <c r="Y125" s="3"/>
      <c r="Z125" s="3"/>
      <c r="AA125" s="3"/>
      <c r="AB125" s="3"/>
      <c r="AC125" s="4"/>
    </row>
    <row r="126" spans="1:29" ht="60" x14ac:dyDescent="0.25">
      <c r="A126" s="166">
        <v>200</v>
      </c>
      <c r="B126" s="29"/>
      <c r="C126" s="122" t="s">
        <v>238</v>
      </c>
      <c r="D126" s="122" t="s">
        <v>89</v>
      </c>
      <c r="E126" s="32" t="s">
        <v>131</v>
      </c>
      <c r="F126" s="32" t="s">
        <v>132</v>
      </c>
      <c r="G126" s="32" t="s">
        <v>133</v>
      </c>
      <c r="H126" s="33"/>
      <c r="I126" s="100" t="s">
        <v>194</v>
      </c>
      <c r="J126" s="102">
        <f>SUM(O126:AC126)</f>
        <v>75</v>
      </c>
      <c r="K126" s="33"/>
      <c r="L126" s="94">
        <v>47484</v>
      </c>
      <c r="M126" s="94">
        <v>47848</v>
      </c>
      <c r="N126" s="35" t="s">
        <v>50</v>
      </c>
      <c r="O126" s="1"/>
      <c r="P126" s="2"/>
      <c r="Q126" s="2"/>
      <c r="R126" s="2"/>
      <c r="S126" s="2"/>
      <c r="T126" s="3"/>
      <c r="U126" s="3"/>
      <c r="V126" s="3"/>
      <c r="W126" s="3">
        <v>75</v>
      </c>
      <c r="X126" s="3"/>
      <c r="Y126" s="3"/>
      <c r="Z126" s="3"/>
      <c r="AA126" s="3"/>
      <c r="AB126" s="3"/>
      <c r="AC126" s="4"/>
    </row>
    <row r="127" spans="1:29" ht="60" x14ac:dyDescent="0.25">
      <c r="A127" s="166">
        <v>201</v>
      </c>
      <c r="B127" s="29"/>
      <c r="C127" s="122" t="s">
        <v>228</v>
      </c>
      <c r="D127" s="122" t="s">
        <v>89</v>
      </c>
      <c r="E127" s="32" t="s">
        <v>131</v>
      </c>
      <c r="F127" s="32" t="s">
        <v>132</v>
      </c>
      <c r="G127" s="32" t="s">
        <v>133</v>
      </c>
      <c r="H127" s="33"/>
      <c r="I127" s="100" t="s">
        <v>194</v>
      </c>
      <c r="J127" s="102">
        <f t="shared" ref="J127:J128" si="27">SUM(O127:AC127)</f>
        <v>75</v>
      </c>
      <c r="K127" s="33"/>
      <c r="L127" s="94">
        <v>47484</v>
      </c>
      <c r="M127" s="94">
        <v>47848</v>
      </c>
      <c r="N127" s="35" t="s">
        <v>50</v>
      </c>
      <c r="O127" s="1"/>
      <c r="P127" s="2"/>
      <c r="Q127" s="2"/>
      <c r="R127" s="2"/>
      <c r="S127" s="2"/>
      <c r="T127" s="3"/>
      <c r="U127" s="3"/>
      <c r="V127" s="3"/>
      <c r="W127" s="3">
        <v>75</v>
      </c>
      <c r="X127" s="3"/>
      <c r="Y127" s="3"/>
      <c r="Z127" s="3"/>
      <c r="AA127" s="3"/>
      <c r="AB127" s="3"/>
      <c r="AC127" s="4"/>
    </row>
    <row r="128" spans="1:29" ht="60" x14ac:dyDescent="0.25">
      <c r="A128" s="166">
        <v>202</v>
      </c>
      <c r="B128" s="29"/>
      <c r="C128" s="122" t="s">
        <v>239</v>
      </c>
      <c r="D128" s="122" t="s">
        <v>89</v>
      </c>
      <c r="E128" s="32" t="s">
        <v>131</v>
      </c>
      <c r="F128" s="32" t="s">
        <v>132</v>
      </c>
      <c r="G128" s="32" t="s">
        <v>133</v>
      </c>
      <c r="H128" s="33"/>
      <c r="I128" s="100" t="s">
        <v>194</v>
      </c>
      <c r="J128" s="102">
        <f t="shared" si="27"/>
        <v>75</v>
      </c>
      <c r="K128" s="33"/>
      <c r="L128" s="94">
        <v>47484</v>
      </c>
      <c r="M128" s="94">
        <v>47848</v>
      </c>
      <c r="N128" s="35" t="s">
        <v>50</v>
      </c>
      <c r="O128" s="1"/>
      <c r="P128" s="2"/>
      <c r="Q128" s="2"/>
      <c r="R128" s="2"/>
      <c r="S128" s="2"/>
      <c r="T128" s="3"/>
      <c r="U128" s="3"/>
      <c r="V128" s="3"/>
      <c r="W128" s="3">
        <v>75</v>
      </c>
      <c r="X128" s="3"/>
      <c r="Y128" s="3"/>
      <c r="Z128" s="3"/>
      <c r="AA128" s="3"/>
      <c r="AB128" s="3"/>
      <c r="AC128" s="4"/>
    </row>
    <row r="129" spans="1:29" ht="60" x14ac:dyDescent="0.25">
      <c r="A129" s="166">
        <v>203</v>
      </c>
      <c r="B129" s="29"/>
      <c r="C129" s="122" t="s">
        <v>248</v>
      </c>
      <c r="D129" s="122" t="s">
        <v>89</v>
      </c>
      <c r="E129" s="32" t="s">
        <v>131</v>
      </c>
      <c r="F129" s="32" t="s">
        <v>132</v>
      </c>
      <c r="G129" s="32" t="s">
        <v>133</v>
      </c>
      <c r="H129" s="33"/>
      <c r="I129" s="100" t="s">
        <v>194</v>
      </c>
      <c r="J129" s="102">
        <f>SUM(O129:AC129)</f>
        <v>140</v>
      </c>
      <c r="K129" s="33"/>
      <c r="L129" s="94">
        <v>47849</v>
      </c>
      <c r="M129" s="94">
        <v>48213</v>
      </c>
      <c r="N129" s="35" t="s">
        <v>50</v>
      </c>
      <c r="O129" s="1"/>
      <c r="P129" s="2"/>
      <c r="Q129" s="2"/>
      <c r="R129" s="2"/>
      <c r="S129" s="2"/>
      <c r="T129" s="3"/>
      <c r="U129" s="3"/>
      <c r="V129" s="3"/>
      <c r="W129" s="3"/>
      <c r="X129" s="3">
        <v>140</v>
      </c>
      <c r="Y129" s="3"/>
      <c r="Z129" s="3"/>
      <c r="AA129" s="3"/>
      <c r="AB129" s="3"/>
      <c r="AC129" s="4"/>
    </row>
    <row r="130" spans="1:29" ht="60" x14ac:dyDescent="0.25">
      <c r="A130" s="166">
        <v>204</v>
      </c>
      <c r="B130" s="29"/>
      <c r="C130" s="122" t="s">
        <v>249</v>
      </c>
      <c r="D130" s="122" t="s">
        <v>89</v>
      </c>
      <c r="E130" s="32" t="s">
        <v>131</v>
      </c>
      <c r="F130" s="32" t="s">
        <v>132</v>
      </c>
      <c r="G130" s="32" t="s">
        <v>133</v>
      </c>
      <c r="H130" s="33"/>
      <c r="I130" s="100" t="s">
        <v>194</v>
      </c>
      <c r="J130" s="102">
        <f>SUM(O130:AC130)</f>
        <v>75</v>
      </c>
      <c r="K130" s="33"/>
      <c r="L130" s="94">
        <v>47849</v>
      </c>
      <c r="M130" s="94">
        <v>48213</v>
      </c>
      <c r="N130" s="35" t="s">
        <v>50</v>
      </c>
      <c r="O130" s="1"/>
      <c r="P130" s="2"/>
      <c r="Q130" s="2"/>
      <c r="R130" s="2"/>
      <c r="S130" s="2"/>
      <c r="T130" s="3"/>
      <c r="U130" s="3"/>
      <c r="V130" s="3"/>
      <c r="W130" s="3"/>
      <c r="X130" s="3">
        <v>75</v>
      </c>
      <c r="Y130" s="3"/>
      <c r="Z130" s="3"/>
      <c r="AA130" s="3"/>
      <c r="AB130" s="3"/>
      <c r="AC130" s="4"/>
    </row>
    <row r="131" spans="1:29" ht="60" x14ac:dyDescent="0.25">
      <c r="A131" s="166">
        <v>205</v>
      </c>
      <c r="B131" s="29"/>
      <c r="C131" s="122" t="s">
        <v>250</v>
      </c>
      <c r="D131" s="122" t="s">
        <v>89</v>
      </c>
      <c r="E131" s="32" t="s">
        <v>131</v>
      </c>
      <c r="F131" s="32" t="s">
        <v>132</v>
      </c>
      <c r="G131" s="32" t="s">
        <v>133</v>
      </c>
      <c r="H131" s="33"/>
      <c r="I131" s="100" t="s">
        <v>194</v>
      </c>
      <c r="J131" s="102">
        <f>SUM(O131:AC131)</f>
        <v>75</v>
      </c>
      <c r="K131" s="33"/>
      <c r="L131" s="94">
        <v>47849</v>
      </c>
      <c r="M131" s="94">
        <v>48213</v>
      </c>
      <c r="N131" s="35" t="s">
        <v>50</v>
      </c>
      <c r="O131" s="1"/>
      <c r="P131" s="2"/>
      <c r="Q131" s="2"/>
      <c r="R131" s="2"/>
      <c r="S131" s="2"/>
      <c r="T131" s="3"/>
      <c r="U131" s="3"/>
      <c r="V131" s="3"/>
      <c r="W131" s="3"/>
      <c r="X131" s="3">
        <v>75</v>
      </c>
      <c r="Y131" s="3"/>
      <c r="Z131" s="3"/>
      <c r="AA131" s="3"/>
      <c r="AB131" s="3"/>
      <c r="AC131" s="4"/>
    </row>
    <row r="132" spans="1:29" ht="60" x14ac:dyDescent="0.25">
      <c r="A132" s="166">
        <v>206</v>
      </c>
      <c r="B132" s="29"/>
      <c r="C132" s="122" t="s">
        <v>233</v>
      </c>
      <c r="D132" s="122" t="s">
        <v>89</v>
      </c>
      <c r="E132" s="32" t="s">
        <v>131</v>
      </c>
      <c r="F132" s="32" t="s">
        <v>132</v>
      </c>
      <c r="G132" s="32" t="s">
        <v>133</v>
      </c>
      <c r="H132" s="33"/>
      <c r="I132" s="100" t="s">
        <v>194</v>
      </c>
      <c r="J132" s="102">
        <f>SUM(O132:AC132)</f>
        <v>75</v>
      </c>
      <c r="K132" s="33"/>
      <c r="L132" s="94">
        <v>47849</v>
      </c>
      <c r="M132" s="94">
        <v>48213</v>
      </c>
      <c r="N132" s="35" t="s">
        <v>50</v>
      </c>
      <c r="O132" s="1"/>
      <c r="P132" s="2"/>
      <c r="Q132" s="2"/>
      <c r="R132" s="2"/>
      <c r="S132" s="2"/>
      <c r="T132" s="3"/>
      <c r="U132" s="3"/>
      <c r="V132" s="3"/>
      <c r="W132" s="3"/>
      <c r="X132" s="3">
        <v>75</v>
      </c>
      <c r="Y132" s="3"/>
      <c r="Z132" s="3"/>
      <c r="AA132" s="3"/>
      <c r="AB132" s="3"/>
      <c r="AC132" s="4"/>
    </row>
    <row r="133" spans="1:29" ht="60" x14ac:dyDescent="0.25">
      <c r="A133" s="166">
        <v>207</v>
      </c>
      <c r="B133" s="29"/>
      <c r="C133" s="122" t="s">
        <v>251</v>
      </c>
      <c r="D133" s="122" t="s">
        <v>89</v>
      </c>
      <c r="E133" s="32" t="s">
        <v>131</v>
      </c>
      <c r="F133" s="32" t="s">
        <v>132</v>
      </c>
      <c r="G133" s="32" t="s">
        <v>133</v>
      </c>
      <c r="H133" s="33"/>
      <c r="I133" s="100" t="s">
        <v>194</v>
      </c>
      <c r="J133" s="102">
        <f>SUM(O133:AC133)</f>
        <v>75</v>
      </c>
      <c r="K133" s="33"/>
      <c r="L133" s="94">
        <v>47849</v>
      </c>
      <c r="M133" s="94">
        <v>48213</v>
      </c>
      <c r="N133" s="35" t="s">
        <v>50</v>
      </c>
      <c r="O133" s="1"/>
      <c r="P133" s="2"/>
      <c r="Q133" s="2"/>
      <c r="R133" s="2"/>
      <c r="S133" s="2"/>
      <c r="T133" s="3"/>
      <c r="U133" s="3"/>
      <c r="V133" s="3"/>
      <c r="W133" s="3"/>
      <c r="X133" s="3">
        <v>75</v>
      </c>
      <c r="Y133" s="3"/>
      <c r="Z133" s="3"/>
      <c r="AA133" s="3"/>
      <c r="AB133" s="3"/>
      <c r="AC133" s="4"/>
    </row>
    <row r="134" spans="1:29" ht="60" x14ac:dyDescent="0.25">
      <c r="A134" s="166">
        <v>211</v>
      </c>
      <c r="B134" s="29"/>
      <c r="C134" s="122" t="s">
        <v>252</v>
      </c>
      <c r="D134" s="122" t="s">
        <v>89</v>
      </c>
      <c r="E134" s="32" t="s">
        <v>131</v>
      </c>
      <c r="F134" s="32" t="s">
        <v>132</v>
      </c>
      <c r="G134" s="32" t="s">
        <v>133</v>
      </c>
      <c r="H134" s="33"/>
      <c r="I134" s="100" t="s">
        <v>194</v>
      </c>
      <c r="J134" s="102">
        <f t="shared" si="26"/>
        <v>75</v>
      </c>
      <c r="K134" s="33"/>
      <c r="L134" s="94">
        <v>47849</v>
      </c>
      <c r="M134" s="94">
        <v>48213</v>
      </c>
      <c r="N134" s="35" t="s">
        <v>50</v>
      </c>
      <c r="O134" s="1"/>
      <c r="P134" s="2"/>
      <c r="Q134" s="2"/>
      <c r="R134" s="2"/>
      <c r="S134" s="2"/>
      <c r="T134" s="3"/>
      <c r="U134" s="3"/>
      <c r="V134" s="3"/>
      <c r="W134" s="3"/>
      <c r="X134" s="3">
        <v>75</v>
      </c>
      <c r="Y134" s="3"/>
      <c r="Z134" s="3"/>
      <c r="AA134" s="3"/>
      <c r="AB134" s="3"/>
      <c r="AC134" s="4"/>
    </row>
    <row r="135" spans="1:29" ht="60" x14ac:dyDescent="0.25">
      <c r="A135" s="166">
        <v>212</v>
      </c>
      <c r="B135" s="29"/>
      <c r="C135" s="122" t="s">
        <v>263</v>
      </c>
      <c r="D135" s="122" t="s">
        <v>89</v>
      </c>
      <c r="E135" s="32" t="s">
        <v>131</v>
      </c>
      <c r="F135" s="32" t="s">
        <v>132</v>
      </c>
      <c r="G135" s="32" t="s">
        <v>133</v>
      </c>
      <c r="H135" s="33"/>
      <c r="I135" s="100" t="s">
        <v>194</v>
      </c>
      <c r="J135" s="102">
        <f t="shared" si="26"/>
        <v>932</v>
      </c>
      <c r="K135" s="34"/>
      <c r="L135" s="94">
        <v>47849</v>
      </c>
      <c r="M135" s="94">
        <v>48213</v>
      </c>
      <c r="N135" s="35" t="s">
        <v>50</v>
      </c>
      <c r="O135" s="1"/>
      <c r="P135" s="2"/>
      <c r="Q135" s="2"/>
      <c r="R135" s="2"/>
      <c r="S135" s="2"/>
      <c r="T135" s="3"/>
      <c r="U135" s="3"/>
      <c r="V135" s="3"/>
      <c r="W135" s="3"/>
      <c r="X135" s="3">
        <v>932</v>
      </c>
      <c r="Y135" s="3"/>
      <c r="Z135" s="3"/>
      <c r="AA135" s="3"/>
      <c r="AB135" s="3"/>
      <c r="AC135" s="4"/>
    </row>
    <row r="136" spans="1:29" ht="60" x14ac:dyDescent="0.25">
      <c r="A136" s="166">
        <v>213</v>
      </c>
      <c r="B136" s="29"/>
      <c r="C136" s="122" t="s">
        <v>264</v>
      </c>
      <c r="D136" s="122" t="s">
        <v>89</v>
      </c>
      <c r="E136" s="32" t="s">
        <v>131</v>
      </c>
      <c r="F136" s="32" t="s">
        <v>132</v>
      </c>
      <c r="G136" s="32" t="s">
        <v>133</v>
      </c>
      <c r="H136" s="33"/>
      <c r="I136" s="100" t="s">
        <v>194</v>
      </c>
      <c r="J136" s="102">
        <f t="shared" si="26"/>
        <v>75</v>
      </c>
      <c r="K136" s="34"/>
      <c r="L136" s="94">
        <v>47849</v>
      </c>
      <c r="M136" s="94">
        <v>48213</v>
      </c>
      <c r="N136" s="35" t="s">
        <v>50</v>
      </c>
      <c r="O136" s="1"/>
      <c r="P136" s="2"/>
      <c r="Q136" s="2"/>
      <c r="R136" s="2"/>
      <c r="S136" s="2"/>
      <c r="T136" s="3"/>
      <c r="U136" s="3"/>
      <c r="V136" s="3"/>
      <c r="W136" s="3"/>
      <c r="X136" s="3">
        <v>75</v>
      </c>
      <c r="Y136" s="3"/>
      <c r="Z136" s="3"/>
      <c r="AA136" s="3"/>
      <c r="AB136" s="3"/>
      <c r="AC136" s="4"/>
    </row>
    <row r="137" spans="1:29" ht="60" x14ac:dyDescent="0.25">
      <c r="A137" s="166">
        <v>214</v>
      </c>
      <c r="B137" s="29"/>
      <c r="C137" s="122" t="s">
        <v>265</v>
      </c>
      <c r="D137" s="122" t="s">
        <v>89</v>
      </c>
      <c r="E137" s="32" t="s">
        <v>131</v>
      </c>
      <c r="F137" s="32" t="s">
        <v>132</v>
      </c>
      <c r="G137" s="32" t="s">
        <v>133</v>
      </c>
      <c r="H137" s="33"/>
      <c r="I137" s="100" t="s">
        <v>194</v>
      </c>
      <c r="J137" s="102">
        <f t="shared" si="26"/>
        <v>75</v>
      </c>
      <c r="K137" s="34"/>
      <c r="L137" s="94">
        <v>47849</v>
      </c>
      <c r="M137" s="94">
        <v>48213</v>
      </c>
      <c r="N137" s="35" t="s">
        <v>50</v>
      </c>
      <c r="O137" s="1"/>
      <c r="P137" s="2"/>
      <c r="Q137" s="2"/>
      <c r="R137" s="2"/>
      <c r="S137" s="2"/>
      <c r="T137" s="3"/>
      <c r="U137" s="3"/>
      <c r="V137" s="3"/>
      <c r="W137" s="3"/>
      <c r="X137" s="3">
        <v>75</v>
      </c>
      <c r="Y137" s="3"/>
      <c r="Z137" s="3"/>
      <c r="AA137" s="3"/>
      <c r="AB137" s="3"/>
      <c r="AC137" s="4"/>
    </row>
    <row r="138" spans="1:29" ht="60" x14ac:dyDescent="0.25">
      <c r="A138" s="166">
        <v>215</v>
      </c>
      <c r="B138" s="29"/>
      <c r="C138" s="58" t="s">
        <v>112</v>
      </c>
      <c r="D138" s="58" t="s">
        <v>185</v>
      </c>
      <c r="E138" s="32" t="s">
        <v>134</v>
      </c>
      <c r="F138" s="32" t="s">
        <v>132</v>
      </c>
      <c r="G138" s="32" t="s">
        <v>133</v>
      </c>
      <c r="H138" s="33"/>
      <c r="I138" s="100" t="s">
        <v>194</v>
      </c>
      <c r="J138" s="102">
        <f t="shared" si="26"/>
        <v>54</v>
      </c>
      <c r="K138" s="33"/>
      <c r="L138" s="94">
        <v>47849</v>
      </c>
      <c r="M138" s="94">
        <v>48213</v>
      </c>
      <c r="N138" s="35" t="s">
        <v>50</v>
      </c>
      <c r="O138" s="1"/>
      <c r="P138" s="2"/>
      <c r="Q138" s="2"/>
      <c r="R138" s="2"/>
      <c r="S138" s="2"/>
      <c r="T138" s="3"/>
      <c r="U138" s="3"/>
      <c r="V138" s="3"/>
      <c r="W138" s="3"/>
      <c r="X138" s="3">
        <v>54</v>
      </c>
      <c r="Y138" s="3"/>
      <c r="Z138" s="3"/>
      <c r="AA138" s="3"/>
      <c r="AB138" s="3"/>
      <c r="AC138" s="4"/>
    </row>
    <row r="139" spans="1:29" ht="60" x14ac:dyDescent="0.25">
      <c r="A139" s="166">
        <v>217</v>
      </c>
      <c r="B139" s="29"/>
      <c r="C139" s="122" t="s">
        <v>261</v>
      </c>
      <c r="D139" s="122" t="s">
        <v>89</v>
      </c>
      <c r="E139" s="32" t="s">
        <v>131</v>
      </c>
      <c r="F139" s="32" t="s">
        <v>132</v>
      </c>
      <c r="G139" s="32" t="s">
        <v>133</v>
      </c>
      <c r="H139" s="33"/>
      <c r="I139" s="100" t="s">
        <v>194</v>
      </c>
      <c r="J139" s="102">
        <f t="shared" si="26"/>
        <v>75</v>
      </c>
      <c r="K139" s="33"/>
      <c r="L139" s="94">
        <v>48214</v>
      </c>
      <c r="M139" s="94">
        <v>48579</v>
      </c>
      <c r="N139" s="35" t="s">
        <v>50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>
        <v>75</v>
      </c>
      <c r="Z139" s="3"/>
      <c r="AA139" s="3"/>
      <c r="AB139" s="3"/>
      <c r="AC139" s="4"/>
    </row>
    <row r="140" spans="1:29" ht="60" x14ac:dyDescent="0.25">
      <c r="A140" s="166">
        <v>218</v>
      </c>
      <c r="B140" s="29"/>
      <c r="C140" s="58" t="s">
        <v>113</v>
      </c>
      <c r="D140" s="58" t="s">
        <v>185</v>
      </c>
      <c r="E140" s="32" t="s">
        <v>134</v>
      </c>
      <c r="F140" s="32" t="s">
        <v>132</v>
      </c>
      <c r="G140" s="32" t="s">
        <v>133</v>
      </c>
      <c r="H140" s="33"/>
      <c r="I140" s="100" t="s">
        <v>194</v>
      </c>
      <c r="J140" s="102">
        <f t="shared" si="26"/>
        <v>108</v>
      </c>
      <c r="K140" s="33"/>
      <c r="L140" s="94">
        <v>48214</v>
      </c>
      <c r="M140" s="94">
        <v>48944</v>
      </c>
      <c r="N140" s="35" t="s">
        <v>50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>
        <v>54</v>
      </c>
      <c r="Z140" s="3">
        <v>54</v>
      </c>
      <c r="AA140" s="3"/>
      <c r="AB140" s="3"/>
      <c r="AC140" s="4"/>
    </row>
    <row r="141" spans="1:29" ht="60" x14ac:dyDescent="0.25">
      <c r="A141" s="166">
        <v>219</v>
      </c>
      <c r="B141" s="29"/>
      <c r="C141" s="122" t="s">
        <v>241</v>
      </c>
      <c r="D141" s="122" t="s">
        <v>89</v>
      </c>
      <c r="E141" s="32" t="s">
        <v>131</v>
      </c>
      <c r="F141" s="32" t="s">
        <v>132</v>
      </c>
      <c r="G141" s="32" t="s">
        <v>133</v>
      </c>
      <c r="H141" s="33"/>
      <c r="I141" s="100" t="s">
        <v>194</v>
      </c>
      <c r="J141" s="102">
        <f t="shared" ref="J141:J147" si="28">SUM(O141:AC141)</f>
        <v>354</v>
      </c>
      <c r="K141" s="33"/>
      <c r="L141" s="94">
        <v>48214</v>
      </c>
      <c r="M141" s="94">
        <v>48579</v>
      </c>
      <c r="N141" s="35" t="s">
        <v>50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>
        <v>354</v>
      </c>
      <c r="Z141" s="3"/>
      <c r="AA141" s="3"/>
      <c r="AB141" s="3"/>
      <c r="AC141" s="4"/>
    </row>
    <row r="142" spans="1:29" ht="60" x14ac:dyDescent="0.25">
      <c r="A142" s="166">
        <v>220</v>
      </c>
      <c r="B142" s="29"/>
      <c r="C142" s="122" t="s">
        <v>253</v>
      </c>
      <c r="D142" s="122" t="s">
        <v>89</v>
      </c>
      <c r="E142" s="32" t="s">
        <v>131</v>
      </c>
      <c r="F142" s="32" t="s">
        <v>132</v>
      </c>
      <c r="G142" s="32" t="s">
        <v>133</v>
      </c>
      <c r="H142" s="33"/>
      <c r="I142" s="100" t="s">
        <v>194</v>
      </c>
      <c r="J142" s="102">
        <f t="shared" si="28"/>
        <v>75</v>
      </c>
      <c r="K142" s="33"/>
      <c r="L142" s="94">
        <v>48214</v>
      </c>
      <c r="M142" s="94">
        <v>48579</v>
      </c>
      <c r="N142" s="35" t="s">
        <v>50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>
        <v>75</v>
      </c>
      <c r="Z142" s="3"/>
      <c r="AA142" s="3"/>
      <c r="AB142" s="3"/>
      <c r="AC142" s="4"/>
    </row>
    <row r="143" spans="1:29" ht="60" x14ac:dyDescent="0.25">
      <c r="A143" s="166">
        <v>221</v>
      </c>
      <c r="B143" s="29"/>
      <c r="C143" s="122" t="s">
        <v>254</v>
      </c>
      <c r="D143" s="122" t="s">
        <v>89</v>
      </c>
      <c r="E143" s="32" t="s">
        <v>131</v>
      </c>
      <c r="F143" s="32" t="s">
        <v>132</v>
      </c>
      <c r="G143" s="32" t="s">
        <v>133</v>
      </c>
      <c r="H143" s="33"/>
      <c r="I143" s="100" t="s">
        <v>194</v>
      </c>
      <c r="J143" s="102">
        <f t="shared" si="28"/>
        <v>932</v>
      </c>
      <c r="K143" s="34"/>
      <c r="L143" s="94">
        <v>48214</v>
      </c>
      <c r="M143" s="94">
        <v>48579</v>
      </c>
      <c r="N143" s="35" t="s">
        <v>50</v>
      </c>
      <c r="O143" s="1"/>
      <c r="P143" s="2"/>
      <c r="Q143" s="2"/>
      <c r="R143" s="2"/>
      <c r="S143" s="2"/>
      <c r="T143" s="3"/>
      <c r="U143" s="3"/>
      <c r="V143" s="3"/>
      <c r="W143" s="3"/>
      <c r="X143" s="3"/>
      <c r="Y143" s="3">
        <v>932</v>
      </c>
      <c r="Z143" s="3"/>
      <c r="AA143" s="3"/>
      <c r="AB143" s="3"/>
      <c r="AC143" s="4"/>
    </row>
    <row r="144" spans="1:29" ht="60" x14ac:dyDescent="0.25">
      <c r="A144" s="166">
        <v>222</v>
      </c>
      <c r="B144" s="29"/>
      <c r="C144" s="122" t="s">
        <v>255</v>
      </c>
      <c r="D144" s="122" t="s">
        <v>89</v>
      </c>
      <c r="E144" s="32" t="s">
        <v>131</v>
      </c>
      <c r="F144" s="32" t="s">
        <v>132</v>
      </c>
      <c r="G144" s="32" t="s">
        <v>133</v>
      </c>
      <c r="H144" s="33"/>
      <c r="I144" s="100" t="s">
        <v>194</v>
      </c>
      <c r="J144" s="102">
        <f t="shared" si="28"/>
        <v>140</v>
      </c>
      <c r="K144" s="34"/>
      <c r="L144" s="94">
        <v>48214</v>
      </c>
      <c r="M144" s="94">
        <v>48579</v>
      </c>
      <c r="N144" s="35" t="s">
        <v>50</v>
      </c>
      <c r="O144" s="1"/>
      <c r="P144" s="2"/>
      <c r="Q144" s="2"/>
      <c r="R144" s="2"/>
      <c r="S144" s="2"/>
      <c r="T144" s="3"/>
      <c r="U144" s="3"/>
      <c r="V144" s="3"/>
      <c r="W144" s="3"/>
      <c r="X144" s="3"/>
      <c r="Y144" s="3">
        <v>140</v>
      </c>
      <c r="Z144" s="3"/>
      <c r="AA144" s="3"/>
      <c r="AB144" s="3"/>
      <c r="AC144" s="4"/>
    </row>
    <row r="145" spans="1:29" ht="60" x14ac:dyDescent="0.25">
      <c r="A145" s="166">
        <v>223</v>
      </c>
      <c r="B145" s="29"/>
      <c r="C145" s="122" t="s">
        <v>256</v>
      </c>
      <c r="D145" s="122" t="s">
        <v>89</v>
      </c>
      <c r="E145" s="32" t="s">
        <v>131</v>
      </c>
      <c r="F145" s="32" t="s">
        <v>132</v>
      </c>
      <c r="G145" s="32" t="s">
        <v>133</v>
      </c>
      <c r="H145" s="33"/>
      <c r="I145" s="100" t="s">
        <v>194</v>
      </c>
      <c r="J145" s="102">
        <f t="shared" si="28"/>
        <v>75</v>
      </c>
      <c r="K145" s="34"/>
      <c r="L145" s="94">
        <v>48214</v>
      </c>
      <c r="M145" s="94">
        <v>48579</v>
      </c>
      <c r="N145" s="35" t="s">
        <v>50</v>
      </c>
      <c r="O145" s="1"/>
      <c r="P145" s="2"/>
      <c r="Q145" s="2"/>
      <c r="R145" s="2"/>
      <c r="S145" s="2"/>
      <c r="T145" s="3"/>
      <c r="U145" s="3"/>
      <c r="V145" s="3"/>
      <c r="W145" s="3"/>
      <c r="X145" s="3"/>
      <c r="Y145" s="3">
        <v>75</v>
      </c>
      <c r="Z145" s="3"/>
      <c r="AA145" s="3"/>
      <c r="AB145" s="3"/>
      <c r="AC145" s="4"/>
    </row>
    <row r="146" spans="1:29" ht="60" x14ac:dyDescent="0.25">
      <c r="A146" s="166">
        <v>224</v>
      </c>
      <c r="B146" s="29"/>
      <c r="C146" s="122" t="s">
        <v>257</v>
      </c>
      <c r="D146" s="122" t="s">
        <v>89</v>
      </c>
      <c r="E146" s="32" t="s">
        <v>131</v>
      </c>
      <c r="F146" s="32" t="s">
        <v>132</v>
      </c>
      <c r="G146" s="32" t="s">
        <v>133</v>
      </c>
      <c r="H146" s="33"/>
      <c r="I146" s="100" t="s">
        <v>194</v>
      </c>
      <c r="J146" s="102">
        <f t="shared" si="28"/>
        <v>75</v>
      </c>
      <c r="K146" s="34"/>
      <c r="L146" s="94">
        <v>48214</v>
      </c>
      <c r="M146" s="94">
        <v>48579</v>
      </c>
      <c r="N146" s="35" t="s">
        <v>50</v>
      </c>
      <c r="O146" s="1"/>
      <c r="P146" s="2"/>
      <c r="Q146" s="2"/>
      <c r="R146" s="2"/>
      <c r="S146" s="2"/>
      <c r="T146" s="3"/>
      <c r="U146" s="3"/>
      <c r="V146" s="3"/>
      <c r="W146" s="3"/>
      <c r="X146" s="3"/>
      <c r="Y146" s="3">
        <v>75</v>
      </c>
      <c r="Z146" s="3"/>
      <c r="AA146" s="3"/>
      <c r="AB146" s="3"/>
      <c r="AC146" s="4"/>
    </row>
    <row r="147" spans="1:29" ht="60" x14ac:dyDescent="0.25">
      <c r="A147" s="166">
        <v>225</v>
      </c>
      <c r="B147" s="29"/>
      <c r="C147" s="122" t="s">
        <v>258</v>
      </c>
      <c r="D147" s="122" t="s">
        <v>89</v>
      </c>
      <c r="E147" s="32" t="s">
        <v>131</v>
      </c>
      <c r="F147" s="32" t="s">
        <v>132</v>
      </c>
      <c r="G147" s="32" t="s">
        <v>133</v>
      </c>
      <c r="H147" s="33"/>
      <c r="I147" s="100" t="s">
        <v>194</v>
      </c>
      <c r="J147" s="102">
        <f t="shared" si="28"/>
        <v>75</v>
      </c>
      <c r="K147" s="34"/>
      <c r="L147" s="94">
        <v>48214</v>
      </c>
      <c r="M147" s="94">
        <v>48579</v>
      </c>
      <c r="N147" s="35" t="s">
        <v>50</v>
      </c>
      <c r="O147" s="1"/>
      <c r="P147" s="2"/>
      <c r="Q147" s="2"/>
      <c r="R147" s="2"/>
      <c r="S147" s="2"/>
      <c r="T147" s="3"/>
      <c r="U147" s="3"/>
      <c r="V147" s="3"/>
      <c r="W147" s="3"/>
      <c r="X147" s="3"/>
      <c r="Y147" s="3">
        <v>75</v>
      </c>
      <c r="Z147" s="3"/>
      <c r="AA147" s="3"/>
      <c r="AB147" s="3"/>
      <c r="AC147" s="4"/>
    </row>
    <row r="148" spans="1:29" ht="60" x14ac:dyDescent="0.25">
      <c r="A148" s="166">
        <v>227</v>
      </c>
      <c r="B148" s="29"/>
      <c r="C148" s="122" t="s">
        <v>230</v>
      </c>
      <c r="D148" s="122" t="s">
        <v>89</v>
      </c>
      <c r="E148" s="32" t="s">
        <v>131</v>
      </c>
      <c r="F148" s="32" t="s">
        <v>132</v>
      </c>
      <c r="G148" s="32" t="s">
        <v>133</v>
      </c>
      <c r="H148" s="33"/>
      <c r="I148" s="100" t="s">
        <v>194</v>
      </c>
      <c r="J148" s="102">
        <f t="shared" ref="J148:J156" si="29">SUM(O148:AC148)</f>
        <v>298</v>
      </c>
      <c r="K148" s="33"/>
      <c r="L148" s="94">
        <v>48580</v>
      </c>
      <c r="M148" s="94">
        <v>48944</v>
      </c>
      <c r="N148" s="35" t="s">
        <v>50</v>
      </c>
      <c r="O148" s="1"/>
      <c r="P148" s="2"/>
      <c r="Q148" s="2"/>
      <c r="R148" s="2"/>
      <c r="S148" s="2"/>
      <c r="T148" s="3"/>
      <c r="U148" s="3"/>
      <c r="V148" s="3"/>
      <c r="W148" s="3"/>
      <c r="X148" s="3"/>
      <c r="Y148" s="3"/>
      <c r="Z148" s="3">
        <v>298</v>
      </c>
      <c r="AA148" s="3"/>
      <c r="AB148" s="3"/>
      <c r="AC148" s="4"/>
    </row>
    <row r="149" spans="1:29" ht="60" x14ac:dyDescent="0.25">
      <c r="A149" s="166">
        <v>228</v>
      </c>
      <c r="B149" s="29"/>
      <c r="C149" s="122" t="s">
        <v>245</v>
      </c>
      <c r="D149" s="122" t="s">
        <v>89</v>
      </c>
      <c r="E149" s="32" t="s">
        <v>131</v>
      </c>
      <c r="F149" s="32" t="s">
        <v>132</v>
      </c>
      <c r="G149" s="32" t="s">
        <v>133</v>
      </c>
      <c r="H149" s="33"/>
      <c r="I149" s="100" t="s">
        <v>194</v>
      </c>
      <c r="J149" s="102">
        <f t="shared" si="29"/>
        <v>140</v>
      </c>
      <c r="K149" s="34"/>
      <c r="L149" s="94">
        <v>48580</v>
      </c>
      <c r="M149" s="94">
        <v>48944</v>
      </c>
      <c r="N149" s="35" t="s">
        <v>50</v>
      </c>
      <c r="O149" s="1"/>
      <c r="P149" s="2"/>
      <c r="Q149" s="2"/>
      <c r="R149" s="2"/>
      <c r="S149" s="2"/>
      <c r="T149" s="3"/>
      <c r="U149" s="3"/>
      <c r="V149" s="3"/>
      <c r="W149" s="3"/>
      <c r="X149" s="3"/>
      <c r="Y149" s="3"/>
      <c r="Z149" s="3">
        <v>140</v>
      </c>
      <c r="AA149" s="3"/>
      <c r="AB149" s="3"/>
      <c r="AC149" s="4"/>
    </row>
    <row r="150" spans="1:29" ht="60" x14ac:dyDescent="0.25">
      <c r="A150" s="166">
        <v>229</v>
      </c>
      <c r="B150" s="29"/>
      <c r="C150" s="122" t="s">
        <v>246</v>
      </c>
      <c r="D150" s="122" t="s">
        <v>89</v>
      </c>
      <c r="E150" s="32" t="s">
        <v>131</v>
      </c>
      <c r="F150" s="32" t="s">
        <v>132</v>
      </c>
      <c r="G150" s="32" t="s">
        <v>133</v>
      </c>
      <c r="H150" s="33"/>
      <c r="I150" s="100" t="s">
        <v>194</v>
      </c>
      <c r="J150" s="102">
        <f t="shared" si="29"/>
        <v>140</v>
      </c>
      <c r="K150" s="34"/>
      <c r="L150" s="94">
        <v>48580</v>
      </c>
      <c r="M150" s="94">
        <v>48944</v>
      </c>
      <c r="N150" s="35" t="s">
        <v>50</v>
      </c>
      <c r="O150" s="1"/>
      <c r="P150" s="2"/>
      <c r="Q150" s="2"/>
      <c r="R150" s="2"/>
      <c r="S150" s="2"/>
      <c r="T150" s="3"/>
      <c r="U150" s="3"/>
      <c r="V150" s="3"/>
      <c r="W150" s="3"/>
      <c r="X150" s="3"/>
      <c r="Y150" s="3"/>
      <c r="Z150" s="3">
        <v>140</v>
      </c>
      <c r="AA150" s="3"/>
      <c r="AB150" s="3"/>
      <c r="AC150" s="4"/>
    </row>
    <row r="151" spans="1:29" ht="60" x14ac:dyDescent="0.25">
      <c r="A151" s="166">
        <v>230</v>
      </c>
      <c r="B151" s="29"/>
      <c r="C151" s="58" t="s">
        <v>229</v>
      </c>
      <c r="D151" s="122" t="s">
        <v>89</v>
      </c>
      <c r="E151" s="32" t="s">
        <v>131</v>
      </c>
      <c r="F151" s="32" t="s">
        <v>132</v>
      </c>
      <c r="G151" s="32" t="s">
        <v>133</v>
      </c>
      <c r="H151" s="33"/>
      <c r="I151" s="100" t="s">
        <v>194</v>
      </c>
      <c r="J151" s="102">
        <f t="shared" si="29"/>
        <v>140</v>
      </c>
      <c r="K151" s="34"/>
      <c r="L151" s="94">
        <v>48580</v>
      </c>
      <c r="M151" s="94">
        <v>48944</v>
      </c>
      <c r="N151" s="35" t="s">
        <v>50</v>
      </c>
      <c r="O151" s="1"/>
      <c r="P151" s="2"/>
      <c r="Q151" s="2"/>
      <c r="R151" s="2"/>
      <c r="S151" s="2"/>
      <c r="T151" s="3"/>
      <c r="U151" s="3"/>
      <c r="V151" s="3"/>
      <c r="W151" s="3"/>
      <c r="X151" s="3"/>
      <c r="Y151" s="3"/>
      <c r="Z151" s="3">
        <v>140</v>
      </c>
      <c r="AA151" s="3"/>
      <c r="AB151" s="3"/>
      <c r="AC151" s="4"/>
    </row>
    <row r="152" spans="1:29" ht="60" x14ac:dyDescent="0.25">
      <c r="A152" s="166">
        <v>231</v>
      </c>
      <c r="B152" s="29"/>
      <c r="C152" s="122" t="s">
        <v>259</v>
      </c>
      <c r="D152" s="122" t="s">
        <v>89</v>
      </c>
      <c r="E152" s="32" t="s">
        <v>131</v>
      </c>
      <c r="F152" s="32" t="s">
        <v>132</v>
      </c>
      <c r="G152" s="32" t="s">
        <v>133</v>
      </c>
      <c r="H152" s="33"/>
      <c r="I152" s="100" t="s">
        <v>194</v>
      </c>
      <c r="J152" s="102">
        <f t="shared" si="29"/>
        <v>75</v>
      </c>
      <c r="K152" s="34"/>
      <c r="L152" s="94">
        <v>48580</v>
      </c>
      <c r="M152" s="94">
        <v>48944</v>
      </c>
      <c r="N152" s="35" t="s">
        <v>50</v>
      </c>
      <c r="O152" s="1"/>
      <c r="P152" s="2"/>
      <c r="Q152" s="2"/>
      <c r="R152" s="2"/>
      <c r="S152" s="2"/>
      <c r="T152" s="3"/>
      <c r="U152" s="3"/>
      <c r="V152" s="3"/>
      <c r="W152" s="3"/>
      <c r="X152" s="3"/>
      <c r="Y152" s="3"/>
      <c r="Z152" s="3">
        <v>75</v>
      </c>
      <c r="AA152" s="3"/>
      <c r="AB152" s="3"/>
      <c r="AC152" s="4"/>
    </row>
    <row r="153" spans="1:29" ht="60" x14ac:dyDescent="0.25">
      <c r="A153" s="166">
        <v>232</v>
      </c>
      <c r="B153" s="29"/>
      <c r="C153" s="122" t="s">
        <v>260</v>
      </c>
      <c r="D153" s="122" t="s">
        <v>89</v>
      </c>
      <c r="E153" s="32" t="s">
        <v>131</v>
      </c>
      <c r="F153" s="32" t="s">
        <v>132</v>
      </c>
      <c r="G153" s="32" t="s">
        <v>133</v>
      </c>
      <c r="H153" s="33"/>
      <c r="I153" s="100" t="s">
        <v>194</v>
      </c>
      <c r="J153" s="102">
        <f t="shared" si="29"/>
        <v>75</v>
      </c>
      <c r="K153" s="34"/>
      <c r="L153" s="94">
        <v>48580</v>
      </c>
      <c r="M153" s="94">
        <v>48944</v>
      </c>
      <c r="N153" s="35" t="s">
        <v>50</v>
      </c>
      <c r="O153" s="1"/>
      <c r="P153" s="2"/>
      <c r="Q153" s="2"/>
      <c r="R153" s="2"/>
      <c r="S153" s="2"/>
      <c r="T153" s="3"/>
      <c r="U153" s="3"/>
      <c r="V153" s="3"/>
      <c r="W153" s="3"/>
      <c r="X153" s="3"/>
      <c r="Y153" s="3"/>
      <c r="Z153" s="3">
        <v>75</v>
      </c>
      <c r="AA153" s="3"/>
      <c r="AB153" s="3"/>
      <c r="AC153" s="4"/>
    </row>
    <row r="154" spans="1:29" ht="60" x14ac:dyDescent="0.25">
      <c r="A154" s="166">
        <v>233</v>
      </c>
      <c r="B154" s="29"/>
      <c r="C154" s="122" t="s">
        <v>234</v>
      </c>
      <c r="D154" s="122" t="s">
        <v>89</v>
      </c>
      <c r="E154" s="32" t="s">
        <v>131</v>
      </c>
      <c r="F154" s="32" t="s">
        <v>132</v>
      </c>
      <c r="G154" s="32" t="s">
        <v>133</v>
      </c>
      <c r="H154" s="33"/>
      <c r="I154" s="100" t="s">
        <v>194</v>
      </c>
      <c r="J154" s="102">
        <f t="shared" si="29"/>
        <v>75</v>
      </c>
      <c r="K154" s="34"/>
      <c r="L154" s="94">
        <v>48580</v>
      </c>
      <c r="M154" s="94">
        <v>48944</v>
      </c>
      <c r="N154" s="35" t="s">
        <v>50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/>
      <c r="Z154" s="3">
        <v>75</v>
      </c>
      <c r="AA154" s="3"/>
      <c r="AB154" s="3"/>
      <c r="AC154" s="4"/>
    </row>
    <row r="155" spans="1:29" ht="60" x14ac:dyDescent="0.25">
      <c r="A155" s="166">
        <v>234</v>
      </c>
      <c r="B155" s="29"/>
      <c r="C155" s="122" t="s">
        <v>235</v>
      </c>
      <c r="D155" s="122" t="s">
        <v>89</v>
      </c>
      <c r="E155" s="32" t="s">
        <v>131</v>
      </c>
      <c r="F155" s="32" t="s">
        <v>132</v>
      </c>
      <c r="G155" s="32" t="s">
        <v>133</v>
      </c>
      <c r="H155" s="33"/>
      <c r="I155" s="100" t="s">
        <v>194</v>
      </c>
      <c r="J155" s="102">
        <f t="shared" si="29"/>
        <v>75</v>
      </c>
      <c r="K155" s="34"/>
      <c r="L155" s="94">
        <v>48580</v>
      </c>
      <c r="M155" s="94">
        <v>48944</v>
      </c>
      <c r="N155" s="35" t="s">
        <v>50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/>
      <c r="Z155" s="3">
        <v>75</v>
      </c>
      <c r="AA155" s="3"/>
      <c r="AB155" s="3"/>
      <c r="AC155" s="4"/>
    </row>
    <row r="156" spans="1:29" ht="60" x14ac:dyDescent="0.25">
      <c r="A156" s="166">
        <v>235</v>
      </c>
      <c r="B156" s="29"/>
      <c r="C156" s="122" t="s">
        <v>236</v>
      </c>
      <c r="D156" s="122" t="s">
        <v>89</v>
      </c>
      <c r="E156" s="32" t="s">
        <v>131</v>
      </c>
      <c r="F156" s="32" t="s">
        <v>132</v>
      </c>
      <c r="G156" s="32" t="s">
        <v>133</v>
      </c>
      <c r="H156" s="33"/>
      <c r="I156" s="100" t="s">
        <v>194</v>
      </c>
      <c r="J156" s="102">
        <f t="shared" si="29"/>
        <v>75</v>
      </c>
      <c r="K156" s="34"/>
      <c r="L156" s="94">
        <v>48580</v>
      </c>
      <c r="M156" s="94">
        <v>48944</v>
      </c>
      <c r="N156" s="35" t="s">
        <v>50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/>
      <c r="Z156" s="3">
        <v>75</v>
      </c>
      <c r="AA156" s="3"/>
      <c r="AB156" s="3"/>
      <c r="AC156" s="4"/>
    </row>
    <row r="157" spans="1:29" x14ac:dyDescent="0.25">
      <c r="A157" s="45"/>
      <c r="B157" s="46" t="s">
        <v>3</v>
      </c>
      <c r="C157" s="41"/>
      <c r="D157" s="41"/>
      <c r="E157" s="41"/>
      <c r="F157" s="41"/>
      <c r="G157" s="41"/>
      <c r="H157" s="47"/>
      <c r="I157" s="99"/>
      <c r="J157" s="110"/>
      <c r="K157" s="47"/>
      <c r="L157" s="97"/>
      <c r="M157" s="9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8"/>
    </row>
    <row r="158" spans="1:29" ht="60" x14ac:dyDescent="0.25">
      <c r="A158" s="166">
        <v>20</v>
      </c>
      <c r="B158" s="29"/>
      <c r="C158" s="58" t="s">
        <v>69</v>
      </c>
      <c r="D158" s="161" t="s">
        <v>274</v>
      </c>
      <c r="E158" s="60" t="s">
        <v>135</v>
      </c>
      <c r="F158" s="60" t="s">
        <v>136</v>
      </c>
      <c r="G158" s="60" t="s">
        <v>137</v>
      </c>
      <c r="H158" s="33"/>
      <c r="I158" s="100" t="s">
        <v>194</v>
      </c>
      <c r="J158" s="102">
        <f>SUM(O158:AC158)</f>
        <v>42</v>
      </c>
      <c r="K158" s="33"/>
      <c r="L158" s="94">
        <v>44562</v>
      </c>
      <c r="M158" s="94">
        <v>44926</v>
      </c>
      <c r="N158" s="52" t="s">
        <v>49</v>
      </c>
      <c r="O158" s="20">
        <v>42</v>
      </c>
      <c r="P158" s="2"/>
      <c r="Q158" s="2"/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</row>
    <row r="159" spans="1:29" ht="60" x14ac:dyDescent="0.25">
      <c r="A159" s="166">
        <v>86</v>
      </c>
      <c r="B159" s="29"/>
      <c r="C159" s="122" t="s">
        <v>105</v>
      </c>
      <c r="D159" s="161" t="s">
        <v>227</v>
      </c>
      <c r="E159" s="60" t="s">
        <v>135</v>
      </c>
      <c r="F159" s="60" t="s">
        <v>136</v>
      </c>
      <c r="G159" s="60" t="s">
        <v>137</v>
      </c>
      <c r="H159" s="33"/>
      <c r="I159" s="100" t="s">
        <v>194</v>
      </c>
      <c r="J159" s="102">
        <f>SUM(O159:AC159)</f>
        <v>200</v>
      </c>
      <c r="K159" s="33"/>
      <c r="L159" s="94">
        <v>44927</v>
      </c>
      <c r="M159" s="94">
        <v>45291</v>
      </c>
      <c r="N159" s="52" t="s">
        <v>74</v>
      </c>
      <c r="O159" s="20"/>
      <c r="P159" s="2">
        <v>200</v>
      </c>
      <c r="Q159" s="2"/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</row>
    <row r="160" spans="1:29" ht="60" x14ac:dyDescent="0.25">
      <c r="A160" s="166">
        <v>90</v>
      </c>
      <c r="B160" s="29"/>
      <c r="C160" s="122" t="s">
        <v>225</v>
      </c>
      <c r="D160" s="161" t="s">
        <v>231</v>
      </c>
      <c r="E160" s="60" t="s">
        <v>135</v>
      </c>
      <c r="F160" s="60" t="s">
        <v>136</v>
      </c>
      <c r="G160" s="60" t="s">
        <v>137</v>
      </c>
      <c r="H160" s="33"/>
      <c r="I160" s="100" t="s">
        <v>194</v>
      </c>
      <c r="J160" s="102">
        <f t="shared" ref="J160" si="30">SUM(O160:AC160)</f>
        <v>718</v>
      </c>
      <c r="K160" s="34"/>
      <c r="L160" s="94">
        <v>44927</v>
      </c>
      <c r="M160" s="94">
        <v>45291</v>
      </c>
      <c r="N160" s="52" t="s">
        <v>74</v>
      </c>
      <c r="O160" s="20"/>
      <c r="P160" s="2">
        <v>718</v>
      </c>
      <c r="Q160" s="2"/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</row>
    <row r="161" spans="1:29" ht="60" x14ac:dyDescent="0.25">
      <c r="A161" s="166">
        <v>91</v>
      </c>
      <c r="B161" s="29"/>
      <c r="C161" s="122" t="s">
        <v>215</v>
      </c>
      <c r="D161" s="161" t="s">
        <v>227</v>
      </c>
      <c r="E161" s="60" t="s">
        <v>135</v>
      </c>
      <c r="F161" s="60" t="s">
        <v>136</v>
      </c>
      <c r="G161" s="60" t="s">
        <v>137</v>
      </c>
      <c r="H161" s="33"/>
      <c r="I161" s="100" t="s">
        <v>194</v>
      </c>
      <c r="J161" s="102">
        <f>SUM(O161:AC161)</f>
        <v>200</v>
      </c>
      <c r="K161" s="33"/>
      <c r="L161" s="94">
        <v>44927</v>
      </c>
      <c r="M161" s="94">
        <v>45291</v>
      </c>
      <c r="N161" s="52" t="s">
        <v>74</v>
      </c>
      <c r="O161" s="20"/>
      <c r="P161" s="2">
        <v>200</v>
      </c>
      <c r="Q161" s="2"/>
      <c r="R161" s="2"/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</row>
    <row r="162" spans="1:29" ht="75" x14ac:dyDescent="0.25">
      <c r="A162" s="166">
        <v>92</v>
      </c>
      <c r="B162" s="29"/>
      <c r="C162" s="122" t="s">
        <v>216</v>
      </c>
      <c r="D162" s="161" t="s">
        <v>202</v>
      </c>
      <c r="E162" s="60" t="s">
        <v>135</v>
      </c>
      <c r="F162" s="60" t="s">
        <v>136</v>
      </c>
      <c r="G162" s="60" t="s">
        <v>137</v>
      </c>
      <c r="H162" s="33"/>
      <c r="I162" s="100" t="s">
        <v>194</v>
      </c>
      <c r="J162" s="102">
        <f t="shared" ref="J162:J170" si="31">SUM(O162:AC162)</f>
        <v>392</v>
      </c>
      <c r="K162" s="34"/>
      <c r="L162" s="94">
        <v>44927</v>
      </c>
      <c r="M162" s="94">
        <v>45291</v>
      </c>
      <c r="N162" s="52" t="s">
        <v>74</v>
      </c>
      <c r="O162" s="20"/>
      <c r="P162" s="2">
        <v>392</v>
      </c>
      <c r="Q162" s="2"/>
      <c r="R162" s="2"/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</row>
    <row r="163" spans="1:29" ht="60" x14ac:dyDescent="0.25">
      <c r="A163" s="166">
        <v>93</v>
      </c>
      <c r="B163" s="29"/>
      <c r="C163" s="58" t="s">
        <v>67</v>
      </c>
      <c r="D163" s="59" t="s">
        <v>203</v>
      </c>
      <c r="E163" s="60" t="s">
        <v>135</v>
      </c>
      <c r="F163" s="60" t="s">
        <v>136</v>
      </c>
      <c r="G163" s="60" t="s">
        <v>137</v>
      </c>
      <c r="H163" s="33"/>
      <c r="I163" s="100" t="s">
        <v>194</v>
      </c>
      <c r="J163" s="102">
        <f t="shared" ref="J163:J168" si="32">SUM(O163:AC163)</f>
        <v>140</v>
      </c>
      <c r="K163" s="34"/>
      <c r="L163" s="94">
        <v>44927</v>
      </c>
      <c r="M163" s="94">
        <v>46387</v>
      </c>
      <c r="N163" s="52" t="s">
        <v>74</v>
      </c>
      <c r="O163" s="1"/>
      <c r="P163" s="2">
        <v>35</v>
      </c>
      <c r="Q163" s="2">
        <v>35</v>
      </c>
      <c r="R163" s="2">
        <v>35</v>
      </c>
      <c r="S163" s="2">
        <v>35</v>
      </c>
      <c r="T163" s="3"/>
      <c r="U163" s="3"/>
      <c r="V163" s="3"/>
      <c r="W163" s="3"/>
      <c r="X163" s="3"/>
      <c r="Y163" s="3"/>
      <c r="Z163" s="3"/>
      <c r="AA163" s="3"/>
      <c r="AB163" s="3"/>
      <c r="AC163" s="4"/>
    </row>
    <row r="164" spans="1:29" ht="60" x14ac:dyDescent="0.25">
      <c r="A164" s="166">
        <v>94</v>
      </c>
      <c r="B164" s="29"/>
      <c r="C164" s="58" t="s">
        <v>68</v>
      </c>
      <c r="D164" s="59" t="s">
        <v>203</v>
      </c>
      <c r="E164" s="60" t="s">
        <v>135</v>
      </c>
      <c r="F164" s="60" t="s">
        <v>136</v>
      </c>
      <c r="G164" s="60" t="s">
        <v>137</v>
      </c>
      <c r="H164" s="33"/>
      <c r="I164" s="100" t="s">
        <v>194</v>
      </c>
      <c r="J164" s="102">
        <f t="shared" si="32"/>
        <v>312</v>
      </c>
      <c r="K164" s="34"/>
      <c r="L164" s="94">
        <v>44927</v>
      </c>
      <c r="M164" s="94">
        <v>46387</v>
      </c>
      <c r="N164" s="52" t="s">
        <v>74</v>
      </c>
      <c r="O164" s="1"/>
      <c r="P164" s="2">
        <v>78</v>
      </c>
      <c r="Q164" s="2">
        <v>78</v>
      </c>
      <c r="R164" s="2">
        <v>78</v>
      </c>
      <c r="S164" s="2">
        <v>78</v>
      </c>
      <c r="T164" s="3"/>
      <c r="U164" s="3"/>
      <c r="V164" s="3"/>
      <c r="W164" s="3"/>
      <c r="X164" s="3"/>
      <c r="Y164" s="3"/>
      <c r="Z164" s="3"/>
      <c r="AA164" s="3"/>
      <c r="AB164" s="3"/>
      <c r="AC164" s="4"/>
    </row>
    <row r="165" spans="1:29" ht="60" x14ac:dyDescent="0.25">
      <c r="A165" s="166">
        <v>95</v>
      </c>
      <c r="B165" s="29"/>
      <c r="C165" s="58" t="s">
        <v>69</v>
      </c>
      <c r="D165" s="59" t="s">
        <v>203</v>
      </c>
      <c r="E165" s="60" t="s">
        <v>135</v>
      </c>
      <c r="F165" s="60" t="s">
        <v>136</v>
      </c>
      <c r="G165" s="60" t="s">
        <v>137</v>
      </c>
      <c r="H165" s="33"/>
      <c r="I165" s="100" t="s">
        <v>194</v>
      </c>
      <c r="J165" s="102">
        <f t="shared" si="32"/>
        <v>276</v>
      </c>
      <c r="K165" s="34"/>
      <c r="L165" s="94">
        <v>44927</v>
      </c>
      <c r="M165" s="94">
        <v>46387</v>
      </c>
      <c r="N165" s="52" t="s">
        <v>74</v>
      </c>
      <c r="O165" s="1"/>
      <c r="P165" s="2">
        <v>69</v>
      </c>
      <c r="Q165" s="2">
        <v>69</v>
      </c>
      <c r="R165" s="2">
        <v>69</v>
      </c>
      <c r="S165" s="2">
        <v>69</v>
      </c>
      <c r="T165" s="3"/>
      <c r="U165" s="3"/>
      <c r="V165" s="3"/>
      <c r="W165" s="3"/>
      <c r="X165" s="3"/>
      <c r="Y165" s="3"/>
      <c r="Z165" s="3"/>
      <c r="AA165" s="3"/>
      <c r="AB165" s="3"/>
      <c r="AC165" s="23"/>
    </row>
    <row r="166" spans="1:29" ht="60" x14ac:dyDescent="0.25">
      <c r="A166" s="166">
        <v>96</v>
      </c>
      <c r="B166" s="29"/>
      <c r="C166" s="58" t="s">
        <v>66</v>
      </c>
      <c r="D166" s="59" t="s">
        <v>203</v>
      </c>
      <c r="E166" s="60" t="s">
        <v>135</v>
      </c>
      <c r="F166" s="60" t="s">
        <v>136</v>
      </c>
      <c r="G166" s="60" t="s">
        <v>137</v>
      </c>
      <c r="H166" s="33"/>
      <c r="I166" s="100" t="s">
        <v>194</v>
      </c>
      <c r="J166" s="102">
        <f t="shared" si="32"/>
        <v>656</v>
      </c>
      <c r="K166" s="34"/>
      <c r="L166" s="94">
        <v>44927</v>
      </c>
      <c r="M166" s="94">
        <v>46387</v>
      </c>
      <c r="N166" s="52" t="s">
        <v>74</v>
      </c>
      <c r="O166" s="1"/>
      <c r="P166" s="2">
        <v>164</v>
      </c>
      <c r="Q166" s="2">
        <v>164</v>
      </c>
      <c r="R166" s="2">
        <v>164</v>
      </c>
      <c r="S166" s="2">
        <v>164</v>
      </c>
      <c r="T166" s="3"/>
      <c r="U166" s="3"/>
      <c r="V166" s="3"/>
      <c r="W166" s="3"/>
      <c r="X166" s="3"/>
      <c r="Y166" s="3"/>
      <c r="Z166" s="3"/>
      <c r="AA166" s="3"/>
      <c r="AB166" s="3"/>
      <c r="AC166" s="4"/>
    </row>
    <row r="167" spans="1:29" ht="60" x14ac:dyDescent="0.25">
      <c r="A167" s="166">
        <v>97</v>
      </c>
      <c r="B167" s="29"/>
      <c r="C167" s="58" t="s">
        <v>70</v>
      </c>
      <c r="D167" s="59" t="s">
        <v>203</v>
      </c>
      <c r="E167" s="60" t="s">
        <v>135</v>
      </c>
      <c r="F167" s="60" t="s">
        <v>136</v>
      </c>
      <c r="G167" s="60" t="s">
        <v>137</v>
      </c>
      <c r="H167" s="33"/>
      <c r="I167" s="100" t="s">
        <v>194</v>
      </c>
      <c r="J167" s="102">
        <f t="shared" si="32"/>
        <v>156</v>
      </c>
      <c r="K167" s="34"/>
      <c r="L167" s="94">
        <v>44927</v>
      </c>
      <c r="M167" s="94">
        <v>46387</v>
      </c>
      <c r="N167" s="52" t="s">
        <v>74</v>
      </c>
      <c r="O167" s="1"/>
      <c r="P167" s="2">
        <v>39</v>
      </c>
      <c r="Q167" s="2">
        <v>39</v>
      </c>
      <c r="R167" s="2">
        <v>39</v>
      </c>
      <c r="S167" s="2">
        <v>39</v>
      </c>
      <c r="T167" s="3"/>
      <c r="U167" s="3"/>
      <c r="V167" s="3"/>
      <c r="W167" s="3"/>
      <c r="X167" s="3"/>
      <c r="Y167" s="3"/>
      <c r="Z167" s="3"/>
      <c r="AA167" s="3"/>
      <c r="AB167" s="3"/>
      <c r="AC167" s="4"/>
    </row>
    <row r="168" spans="1:29" ht="60" x14ac:dyDescent="0.25">
      <c r="A168" s="166">
        <v>114</v>
      </c>
      <c r="B168" s="29"/>
      <c r="C168" s="122" t="s">
        <v>230</v>
      </c>
      <c r="D168" s="161" t="s">
        <v>212</v>
      </c>
      <c r="E168" s="60" t="s">
        <v>135</v>
      </c>
      <c r="F168" s="60" t="s">
        <v>136</v>
      </c>
      <c r="G168" s="60" t="s">
        <v>137</v>
      </c>
      <c r="H168" s="33"/>
      <c r="I168" s="100" t="s">
        <v>194</v>
      </c>
      <c r="J168" s="102">
        <f t="shared" si="32"/>
        <v>200</v>
      </c>
      <c r="K168" s="33"/>
      <c r="L168" s="94">
        <v>45292</v>
      </c>
      <c r="M168" s="94">
        <v>45657</v>
      </c>
      <c r="N168" s="52" t="s">
        <v>74</v>
      </c>
      <c r="O168" s="20"/>
      <c r="P168" s="2"/>
      <c r="Q168" s="2">
        <v>200</v>
      </c>
      <c r="R168" s="2"/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</row>
    <row r="169" spans="1:29" ht="60" x14ac:dyDescent="0.25">
      <c r="A169" s="166">
        <v>115</v>
      </c>
      <c r="B169" s="29"/>
      <c r="C169" s="122" t="s">
        <v>232</v>
      </c>
      <c r="D169" s="161" t="s">
        <v>227</v>
      </c>
      <c r="E169" s="60" t="s">
        <v>135</v>
      </c>
      <c r="F169" s="60" t="s">
        <v>136</v>
      </c>
      <c r="G169" s="60" t="s">
        <v>137</v>
      </c>
      <c r="H169" s="33"/>
      <c r="I169" s="100" t="s">
        <v>194</v>
      </c>
      <c r="J169" s="102">
        <f t="shared" si="31"/>
        <v>200</v>
      </c>
      <c r="K169" s="34"/>
      <c r="L169" s="94">
        <v>45292</v>
      </c>
      <c r="M169" s="94">
        <v>45657</v>
      </c>
      <c r="N169" s="52" t="s">
        <v>74</v>
      </c>
      <c r="O169" s="1"/>
      <c r="P169" s="2"/>
      <c r="Q169" s="2">
        <v>200</v>
      </c>
      <c r="R169" s="2"/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</row>
    <row r="170" spans="1:29" ht="60" x14ac:dyDescent="0.25">
      <c r="A170" s="166">
        <v>116</v>
      </c>
      <c r="B170" s="29"/>
      <c r="C170" s="58" t="s">
        <v>233</v>
      </c>
      <c r="D170" s="161" t="s">
        <v>227</v>
      </c>
      <c r="E170" s="60" t="s">
        <v>135</v>
      </c>
      <c r="F170" s="60" t="s">
        <v>136</v>
      </c>
      <c r="G170" s="60" t="s">
        <v>137</v>
      </c>
      <c r="H170" s="33"/>
      <c r="I170" s="100" t="s">
        <v>194</v>
      </c>
      <c r="J170" s="102">
        <f t="shared" si="31"/>
        <v>200</v>
      </c>
      <c r="K170" s="34"/>
      <c r="L170" s="94">
        <v>45292</v>
      </c>
      <c r="M170" s="94">
        <v>45657</v>
      </c>
      <c r="N170" s="52" t="s">
        <v>74</v>
      </c>
      <c r="O170" s="1"/>
      <c r="P170" s="2"/>
      <c r="Q170" s="2">
        <v>200</v>
      </c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</row>
    <row r="171" spans="1:29" ht="60" x14ac:dyDescent="0.25">
      <c r="A171" s="166">
        <v>117</v>
      </c>
      <c r="B171" s="29"/>
      <c r="C171" s="58" t="s">
        <v>114</v>
      </c>
      <c r="D171" s="161" t="s">
        <v>227</v>
      </c>
      <c r="E171" s="60" t="s">
        <v>135</v>
      </c>
      <c r="F171" s="60" t="s">
        <v>136</v>
      </c>
      <c r="G171" s="60" t="s">
        <v>137</v>
      </c>
      <c r="H171" s="33"/>
      <c r="I171" s="100" t="s">
        <v>194</v>
      </c>
      <c r="J171" s="102">
        <f t="shared" ref="J171:J197" si="33">SUM(O171:AC171)</f>
        <v>200</v>
      </c>
      <c r="K171" s="33"/>
      <c r="L171" s="94">
        <v>45292</v>
      </c>
      <c r="M171" s="94">
        <v>45657</v>
      </c>
      <c r="N171" s="52" t="s">
        <v>74</v>
      </c>
      <c r="O171" s="1"/>
      <c r="P171" s="2"/>
      <c r="Q171" s="2">
        <v>200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</row>
    <row r="172" spans="1:29" ht="60" x14ac:dyDescent="0.25">
      <c r="A172" s="166">
        <v>119</v>
      </c>
      <c r="B172" s="29"/>
      <c r="C172" s="58" t="s">
        <v>97</v>
      </c>
      <c r="D172" s="59" t="s">
        <v>203</v>
      </c>
      <c r="E172" s="60" t="s">
        <v>135</v>
      </c>
      <c r="F172" s="60" t="s">
        <v>136</v>
      </c>
      <c r="G172" s="60" t="s">
        <v>137</v>
      </c>
      <c r="H172" s="33"/>
      <c r="I172" s="100" t="s">
        <v>194</v>
      </c>
      <c r="J172" s="102">
        <f t="shared" si="33"/>
        <v>63</v>
      </c>
      <c r="K172" s="33"/>
      <c r="L172" s="94">
        <v>45292</v>
      </c>
      <c r="M172" s="94">
        <v>45657</v>
      </c>
      <c r="N172" s="52" t="s">
        <v>74</v>
      </c>
      <c r="O172" s="1"/>
      <c r="P172" s="2"/>
      <c r="Q172" s="2">
        <v>63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</row>
    <row r="173" spans="1:29" ht="60" x14ac:dyDescent="0.25">
      <c r="A173" s="166">
        <v>130</v>
      </c>
      <c r="B173" s="29"/>
      <c r="C173" s="122" t="s">
        <v>226</v>
      </c>
      <c r="D173" s="161" t="s">
        <v>166</v>
      </c>
      <c r="E173" s="60" t="s">
        <v>135</v>
      </c>
      <c r="F173" s="60" t="s">
        <v>136</v>
      </c>
      <c r="G173" s="60" t="s">
        <v>137</v>
      </c>
      <c r="H173" s="33"/>
      <c r="I173" s="100" t="s">
        <v>194</v>
      </c>
      <c r="J173" s="102">
        <f t="shared" ref="J173:J177" si="34">SUM(O173:AC173)</f>
        <v>214</v>
      </c>
      <c r="K173" s="34"/>
      <c r="L173" s="94">
        <v>45658</v>
      </c>
      <c r="M173" s="94">
        <v>46022</v>
      </c>
      <c r="N173" s="52" t="s">
        <v>74</v>
      </c>
      <c r="O173" s="20"/>
      <c r="P173" s="2"/>
      <c r="Q173" s="2"/>
      <c r="R173" s="2">
        <v>214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</row>
    <row r="174" spans="1:29" ht="60" x14ac:dyDescent="0.25">
      <c r="A174" s="166">
        <v>131</v>
      </c>
      <c r="B174" s="29"/>
      <c r="C174" s="122" t="s">
        <v>228</v>
      </c>
      <c r="D174" s="161" t="s">
        <v>166</v>
      </c>
      <c r="E174" s="60" t="s">
        <v>135</v>
      </c>
      <c r="F174" s="60" t="s">
        <v>136</v>
      </c>
      <c r="G174" s="60" t="s">
        <v>137</v>
      </c>
      <c r="H174" s="33"/>
      <c r="I174" s="100" t="s">
        <v>194</v>
      </c>
      <c r="J174" s="102">
        <f t="shared" si="34"/>
        <v>214</v>
      </c>
      <c r="K174" s="33"/>
      <c r="L174" s="94">
        <v>45658</v>
      </c>
      <c r="M174" s="94">
        <v>46022</v>
      </c>
      <c r="N174" s="52" t="s">
        <v>74</v>
      </c>
      <c r="O174" s="20"/>
      <c r="P174" s="2"/>
      <c r="Q174" s="2"/>
      <c r="R174" s="2">
        <v>214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</row>
    <row r="175" spans="1:29" ht="60" x14ac:dyDescent="0.25">
      <c r="A175" s="166">
        <v>132</v>
      </c>
      <c r="B175" s="29"/>
      <c r="C175" s="122" t="s">
        <v>234</v>
      </c>
      <c r="D175" s="161" t="s">
        <v>166</v>
      </c>
      <c r="E175" s="60" t="s">
        <v>135</v>
      </c>
      <c r="F175" s="60" t="s">
        <v>136</v>
      </c>
      <c r="G175" s="60" t="s">
        <v>137</v>
      </c>
      <c r="H175" s="33"/>
      <c r="I175" s="100" t="s">
        <v>194</v>
      </c>
      <c r="J175" s="102">
        <f t="shared" si="34"/>
        <v>214</v>
      </c>
      <c r="K175" s="33"/>
      <c r="L175" s="94">
        <v>45658</v>
      </c>
      <c r="M175" s="94">
        <v>46022</v>
      </c>
      <c r="N175" s="52" t="s">
        <v>74</v>
      </c>
      <c r="O175" s="20"/>
      <c r="P175" s="2"/>
      <c r="Q175" s="2"/>
      <c r="R175" s="2">
        <v>214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</row>
    <row r="176" spans="1:29" ht="60" x14ac:dyDescent="0.25">
      <c r="A176" s="166">
        <v>133</v>
      </c>
      <c r="B176" s="29"/>
      <c r="C176" s="122" t="s">
        <v>235</v>
      </c>
      <c r="D176" s="161" t="s">
        <v>166</v>
      </c>
      <c r="E176" s="60" t="s">
        <v>135</v>
      </c>
      <c r="F176" s="60" t="s">
        <v>136</v>
      </c>
      <c r="G176" s="60" t="s">
        <v>137</v>
      </c>
      <c r="H176" s="33"/>
      <c r="I176" s="100" t="s">
        <v>194</v>
      </c>
      <c r="J176" s="102">
        <f t="shared" si="34"/>
        <v>214</v>
      </c>
      <c r="K176" s="33"/>
      <c r="L176" s="94">
        <v>45658</v>
      </c>
      <c r="M176" s="94">
        <v>46022</v>
      </c>
      <c r="N176" s="52" t="s">
        <v>74</v>
      </c>
      <c r="O176" s="20"/>
      <c r="P176" s="2"/>
      <c r="Q176" s="2"/>
      <c r="R176" s="2">
        <v>214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</row>
    <row r="177" spans="1:29" ht="60" x14ac:dyDescent="0.25">
      <c r="A177" s="166">
        <v>134</v>
      </c>
      <c r="B177" s="29"/>
      <c r="C177" s="122" t="s">
        <v>236</v>
      </c>
      <c r="D177" s="59" t="s">
        <v>166</v>
      </c>
      <c r="E177" s="60" t="s">
        <v>135</v>
      </c>
      <c r="F177" s="60" t="s">
        <v>136</v>
      </c>
      <c r="G177" s="60" t="s">
        <v>137</v>
      </c>
      <c r="H177" s="33"/>
      <c r="I177" s="100" t="s">
        <v>194</v>
      </c>
      <c r="J177" s="102">
        <f t="shared" si="34"/>
        <v>214</v>
      </c>
      <c r="K177" s="33"/>
      <c r="L177" s="94">
        <v>45658</v>
      </c>
      <c r="M177" s="94">
        <v>46022</v>
      </c>
      <c r="N177" s="52" t="s">
        <v>74</v>
      </c>
      <c r="O177" s="20"/>
      <c r="P177" s="2"/>
      <c r="Q177" s="2"/>
      <c r="R177" s="2">
        <v>214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</row>
    <row r="178" spans="1:29" ht="60" x14ac:dyDescent="0.25">
      <c r="A178" s="166">
        <v>135</v>
      </c>
      <c r="B178" s="29"/>
      <c r="C178" s="58" t="s">
        <v>229</v>
      </c>
      <c r="D178" s="59" t="s">
        <v>166</v>
      </c>
      <c r="E178" s="60" t="s">
        <v>135</v>
      </c>
      <c r="F178" s="60" t="s">
        <v>136</v>
      </c>
      <c r="G178" s="60" t="s">
        <v>137</v>
      </c>
      <c r="H178" s="33"/>
      <c r="I178" s="100" t="s">
        <v>194</v>
      </c>
      <c r="J178" s="102">
        <f>SUM(O178:AC178)</f>
        <v>214</v>
      </c>
      <c r="K178" s="33"/>
      <c r="L178" s="94">
        <v>45658</v>
      </c>
      <c r="M178" s="94">
        <v>46022</v>
      </c>
      <c r="N178" s="52" t="s">
        <v>74</v>
      </c>
      <c r="O178" s="20"/>
      <c r="P178" s="2"/>
      <c r="Q178" s="2"/>
      <c r="R178" s="2">
        <v>214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</row>
    <row r="179" spans="1:29" ht="60" x14ac:dyDescent="0.25">
      <c r="A179" s="166">
        <v>136</v>
      </c>
      <c r="B179" s="29"/>
      <c r="C179" s="58" t="s">
        <v>108</v>
      </c>
      <c r="D179" s="59" t="s">
        <v>203</v>
      </c>
      <c r="E179" s="60" t="s">
        <v>135</v>
      </c>
      <c r="F179" s="60" t="s">
        <v>136</v>
      </c>
      <c r="G179" s="60" t="s">
        <v>137</v>
      </c>
      <c r="H179" s="33"/>
      <c r="I179" s="100" t="s">
        <v>194</v>
      </c>
      <c r="J179" s="102">
        <f t="shared" si="33"/>
        <v>63</v>
      </c>
      <c r="K179" s="33"/>
      <c r="L179" s="94">
        <v>45658</v>
      </c>
      <c r="M179" s="94">
        <v>46022</v>
      </c>
      <c r="N179" s="52" t="s">
        <v>74</v>
      </c>
      <c r="O179" s="1"/>
      <c r="P179" s="2"/>
      <c r="Q179" s="2"/>
      <c r="R179" s="2">
        <v>63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</row>
    <row r="180" spans="1:29" ht="60" x14ac:dyDescent="0.25">
      <c r="A180" s="166">
        <v>148</v>
      </c>
      <c r="B180" s="29"/>
      <c r="C180" s="58" t="s">
        <v>109</v>
      </c>
      <c r="D180" s="59" t="s">
        <v>203</v>
      </c>
      <c r="E180" s="60" t="s">
        <v>135</v>
      </c>
      <c r="F180" s="60" t="s">
        <v>136</v>
      </c>
      <c r="G180" s="60" t="s">
        <v>137</v>
      </c>
      <c r="H180" s="33"/>
      <c r="I180" s="100" t="s">
        <v>194</v>
      </c>
      <c r="J180" s="102">
        <f t="shared" si="33"/>
        <v>63</v>
      </c>
      <c r="K180" s="33"/>
      <c r="L180" s="94">
        <v>46023</v>
      </c>
      <c r="M180" s="94">
        <v>46387</v>
      </c>
      <c r="N180" s="52" t="s">
        <v>74</v>
      </c>
      <c r="O180" s="1"/>
      <c r="P180" s="2"/>
      <c r="Q180" s="2"/>
      <c r="R180" s="2"/>
      <c r="S180" s="2">
        <v>63</v>
      </c>
      <c r="T180" s="3"/>
      <c r="U180" s="3"/>
      <c r="V180" s="3"/>
      <c r="W180" s="3"/>
      <c r="X180" s="3"/>
      <c r="Y180" s="3"/>
      <c r="Z180" s="3"/>
      <c r="AA180" s="3"/>
      <c r="AB180" s="3"/>
      <c r="AC180" s="4"/>
    </row>
    <row r="181" spans="1:29" ht="60" x14ac:dyDescent="0.25">
      <c r="A181" s="166">
        <v>149</v>
      </c>
      <c r="B181" s="29"/>
      <c r="C181" s="58" t="s">
        <v>93</v>
      </c>
      <c r="D181" s="59" t="s">
        <v>203</v>
      </c>
      <c r="E181" s="60" t="s">
        <v>135</v>
      </c>
      <c r="F181" s="60" t="s">
        <v>136</v>
      </c>
      <c r="G181" s="60" t="s">
        <v>137</v>
      </c>
      <c r="H181" s="33"/>
      <c r="I181" s="100" t="s">
        <v>194</v>
      </c>
      <c r="J181" s="102">
        <f t="shared" si="33"/>
        <v>63</v>
      </c>
      <c r="K181" s="33"/>
      <c r="L181" s="94">
        <v>46023</v>
      </c>
      <c r="M181" s="94">
        <v>46387</v>
      </c>
      <c r="N181" s="52" t="s">
        <v>74</v>
      </c>
      <c r="O181" s="1"/>
      <c r="P181" s="2"/>
      <c r="Q181" s="2"/>
      <c r="R181" s="2"/>
      <c r="S181" s="2">
        <v>63</v>
      </c>
      <c r="T181" s="3"/>
      <c r="U181" s="3"/>
      <c r="V181" s="3"/>
      <c r="W181" s="3"/>
      <c r="X181" s="3"/>
      <c r="Y181" s="3"/>
      <c r="Z181" s="3"/>
      <c r="AA181" s="3"/>
      <c r="AB181" s="3"/>
      <c r="AC181" s="4"/>
    </row>
    <row r="182" spans="1:29" ht="60" x14ac:dyDescent="0.25">
      <c r="A182" s="166">
        <v>180</v>
      </c>
      <c r="B182" s="29"/>
      <c r="C182" s="58" t="s">
        <v>110</v>
      </c>
      <c r="D182" s="59" t="s">
        <v>203</v>
      </c>
      <c r="E182" s="60" t="s">
        <v>135</v>
      </c>
      <c r="F182" s="60" t="s">
        <v>136</v>
      </c>
      <c r="G182" s="60" t="s">
        <v>137</v>
      </c>
      <c r="H182" s="33"/>
      <c r="I182" s="100" t="s">
        <v>194</v>
      </c>
      <c r="J182" s="102">
        <f t="shared" si="33"/>
        <v>63</v>
      </c>
      <c r="K182" s="33"/>
      <c r="L182" s="94">
        <v>46388</v>
      </c>
      <c r="M182" s="94">
        <v>46752</v>
      </c>
      <c r="N182" s="52" t="s">
        <v>50</v>
      </c>
      <c r="O182" s="1"/>
      <c r="P182" s="2"/>
      <c r="Q182" s="2"/>
      <c r="R182" s="2"/>
      <c r="S182" s="2"/>
      <c r="T182" s="3">
        <v>63</v>
      </c>
      <c r="U182" s="3"/>
      <c r="V182" s="3"/>
      <c r="W182" s="3"/>
      <c r="X182" s="3"/>
      <c r="Y182" s="3"/>
      <c r="Z182" s="3"/>
      <c r="AA182" s="3"/>
      <c r="AB182" s="3"/>
      <c r="AC182" s="4"/>
    </row>
    <row r="183" spans="1:29" ht="60" x14ac:dyDescent="0.25">
      <c r="A183" s="166">
        <v>181</v>
      </c>
      <c r="B183" s="29"/>
      <c r="C183" s="58" t="s">
        <v>98</v>
      </c>
      <c r="D183" s="59" t="s">
        <v>203</v>
      </c>
      <c r="E183" s="60" t="s">
        <v>135</v>
      </c>
      <c r="F183" s="60" t="s">
        <v>136</v>
      </c>
      <c r="G183" s="60" t="s">
        <v>137</v>
      </c>
      <c r="H183" s="33"/>
      <c r="I183" s="100" t="s">
        <v>194</v>
      </c>
      <c r="J183" s="102">
        <f t="shared" si="33"/>
        <v>63</v>
      </c>
      <c r="K183" s="33"/>
      <c r="L183" s="94">
        <v>46388</v>
      </c>
      <c r="M183" s="94">
        <v>46752</v>
      </c>
      <c r="N183" s="52" t="s">
        <v>50</v>
      </c>
      <c r="O183" s="1"/>
      <c r="P183" s="2"/>
      <c r="Q183" s="2"/>
      <c r="R183" s="2"/>
      <c r="S183" s="2"/>
      <c r="T183" s="3">
        <v>63</v>
      </c>
      <c r="U183" s="3"/>
      <c r="V183" s="3"/>
      <c r="W183" s="3"/>
      <c r="X183" s="3"/>
      <c r="Y183" s="3"/>
      <c r="Z183" s="3"/>
      <c r="AA183" s="3"/>
      <c r="AB183" s="3"/>
      <c r="AC183" s="4"/>
    </row>
    <row r="184" spans="1:29" ht="60" x14ac:dyDescent="0.25">
      <c r="A184" s="166">
        <v>182</v>
      </c>
      <c r="B184" s="29"/>
      <c r="C184" s="58" t="s">
        <v>67</v>
      </c>
      <c r="D184" s="59" t="s">
        <v>203</v>
      </c>
      <c r="E184" s="60" t="s">
        <v>135</v>
      </c>
      <c r="F184" s="60" t="s">
        <v>136</v>
      </c>
      <c r="G184" s="60" t="s">
        <v>137</v>
      </c>
      <c r="H184" s="33"/>
      <c r="I184" s="100" t="s">
        <v>194</v>
      </c>
      <c r="J184" s="102">
        <f>SUM(O184:AC184)</f>
        <v>300</v>
      </c>
      <c r="K184" s="34"/>
      <c r="L184" s="94">
        <v>46388</v>
      </c>
      <c r="M184" s="94">
        <v>50040</v>
      </c>
      <c r="N184" s="35" t="s">
        <v>50</v>
      </c>
      <c r="O184" s="1"/>
      <c r="P184" s="2"/>
      <c r="Q184" s="2"/>
      <c r="R184" s="2"/>
      <c r="S184" s="2"/>
      <c r="T184" s="3">
        <v>30</v>
      </c>
      <c r="U184" s="3">
        <v>30</v>
      </c>
      <c r="V184" s="3">
        <v>30</v>
      </c>
      <c r="W184" s="3">
        <v>30</v>
      </c>
      <c r="X184" s="3">
        <v>30</v>
      </c>
      <c r="Y184" s="3">
        <v>30</v>
      </c>
      <c r="Z184" s="3">
        <v>30</v>
      </c>
      <c r="AA184" s="3">
        <v>30</v>
      </c>
      <c r="AB184" s="3">
        <v>30</v>
      </c>
      <c r="AC184" s="4">
        <v>30</v>
      </c>
    </row>
    <row r="185" spans="1:29" ht="60" x14ac:dyDescent="0.25">
      <c r="A185" s="166">
        <v>183</v>
      </c>
      <c r="B185" s="29"/>
      <c r="C185" s="58" t="s">
        <v>68</v>
      </c>
      <c r="D185" s="59" t="s">
        <v>203</v>
      </c>
      <c r="E185" s="60" t="s">
        <v>135</v>
      </c>
      <c r="F185" s="60" t="s">
        <v>136</v>
      </c>
      <c r="G185" s="60" t="s">
        <v>137</v>
      </c>
      <c r="H185" s="33"/>
      <c r="I185" s="100" t="s">
        <v>194</v>
      </c>
      <c r="J185" s="102">
        <f>SUM(O185:AC185)</f>
        <v>670</v>
      </c>
      <c r="K185" s="34"/>
      <c r="L185" s="94">
        <v>46388</v>
      </c>
      <c r="M185" s="94">
        <v>50040</v>
      </c>
      <c r="N185" s="35" t="s">
        <v>50</v>
      </c>
      <c r="O185" s="1"/>
      <c r="P185" s="2"/>
      <c r="Q185" s="2"/>
      <c r="R185" s="2"/>
      <c r="S185" s="2"/>
      <c r="T185" s="3">
        <v>67</v>
      </c>
      <c r="U185" s="3">
        <v>67</v>
      </c>
      <c r="V185" s="3">
        <v>67</v>
      </c>
      <c r="W185" s="3">
        <v>67</v>
      </c>
      <c r="X185" s="3">
        <v>67</v>
      </c>
      <c r="Y185" s="3">
        <v>67</v>
      </c>
      <c r="Z185" s="3">
        <v>67</v>
      </c>
      <c r="AA185" s="3">
        <v>67</v>
      </c>
      <c r="AB185" s="3">
        <v>67</v>
      </c>
      <c r="AC185" s="4">
        <v>67</v>
      </c>
    </row>
    <row r="186" spans="1:29" ht="60" x14ac:dyDescent="0.25">
      <c r="A186" s="166">
        <v>184</v>
      </c>
      <c r="B186" s="29"/>
      <c r="C186" s="58" t="s">
        <v>69</v>
      </c>
      <c r="D186" s="59" t="s">
        <v>203</v>
      </c>
      <c r="E186" s="60" t="s">
        <v>135</v>
      </c>
      <c r="F186" s="60" t="s">
        <v>136</v>
      </c>
      <c r="G186" s="60" t="s">
        <v>137</v>
      </c>
      <c r="H186" s="33"/>
      <c r="I186" s="100" t="s">
        <v>194</v>
      </c>
      <c r="J186" s="102">
        <f>SUM(O186:AC186)</f>
        <v>590</v>
      </c>
      <c r="K186" s="34"/>
      <c r="L186" s="94">
        <v>46388</v>
      </c>
      <c r="M186" s="94">
        <v>50040</v>
      </c>
      <c r="N186" s="35" t="s">
        <v>50</v>
      </c>
      <c r="O186" s="1"/>
      <c r="P186" s="2"/>
      <c r="Q186" s="2"/>
      <c r="R186" s="2"/>
      <c r="S186" s="2"/>
      <c r="T186" s="3">
        <v>59</v>
      </c>
      <c r="U186" s="3">
        <v>59</v>
      </c>
      <c r="V186" s="3">
        <v>59</v>
      </c>
      <c r="W186" s="3">
        <v>59</v>
      </c>
      <c r="X186" s="3">
        <v>59</v>
      </c>
      <c r="Y186" s="3">
        <v>59</v>
      </c>
      <c r="Z186" s="3">
        <v>59</v>
      </c>
      <c r="AA186" s="3">
        <v>59</v>
      </c>
      <c r="AB186" s="3">
        <v>59</v>
      </c>
      <c r="AC186" s="4">
        <v>59</v>
      </c>
    </row>
    <row r="187" spans="1:29" ht="60" x14ac:dyDescent="0.25">
      <c r="A187" s="166">
        <v>185</v>
      </c>
      <c r="B187" s="29"/>
      <c r="C187" s="58" t="s">
        <v>66</v>
      </c>
      <c r="D187" s="59" t="s">
        <v>203</v>
      </c>
      <c r="E187" s="60" t="s">
        <v>135</v>
      </c>
      <c r="F187" s="60" t="s">
        <v>136</v>
      </c>
      <c r="G187" s="60" t="s">
        <v>137</v>
      </c>
      <c r="H187" s="33"/>
      <c r="I187" s="100" t="s">
        <v>194</v>
      </c>
      <c r="J187" s="102">
        <f>SUM(O187:AC187)</f>
        <v>1690</v>
      </c>
      <c r="K187" s="34"/>
      <c r="L187" s="94">
        <v>46388</v>
      </c>
      <c r="M187" s="94">
        <v>50040</v>
      </c>
      <c r="N187" s="35" t="s">
        <v>50</v>
      </c>
      <c r="O187" s="1"/>
      <c r="P187" s="2"/>
      <c r="Q187" s="2"/>
      <c r="R187" s="2"/>
      <c r="S187" s="2"/>
      <c r="T187" s="3">
        <v>169</v>
      </c>
      <c r="U187" s="3">
        <v>169</v>
      </c>
      <c r="V187" s="3">
        <v>169</v>
      </c>
      <c r="W187" s="3">
        <v>169</v>
      </c>
      <c r="X187" s="3">
        <v>169</v>
      </c>
      <c r="Y187" s="3">
        <v>169</v>
      </c>
      <c r="Z187" s="3">
        <v>169</v>
      </c>
      <c r="AA187" s="3">
        <v>169</v>
      </c>
      <c r="AB187" s="3">
        <v>169</v>
      </c>
      <c r="AC187" s="4">
        <v>169</v>
      </c>
    </row>
    <row r="188" spans="1:29" ht="60.75" thickBot="1" x14ac:dyDescent="0.3">
      <c r="A188" s="167">
        <v>186</v>
      </c>
      <c r="B188" s="29"/>
      <c r="C188" s="58" t="s">
        <v>70</v>
      </c>
      <c r="D188" s="59" t="s">
        <v>203</v>
      </c>
      <c r="E188" s="60" t="s">
        <v>135</v>
      </c>
      <c r="F188" s="60" t="s">
        <v>136</v>
      </c>
      <c r="G188" s="60" t="s">
        <v>137</v>
      </c>
      <c r="H188" s="33"/>
      <c r="I188" s="100" t="s">
        <v>194</v>
      </c>
      <c r="J188" s="102">
        <f>SUM(O188:AC188)</f>
        <v>340</v>
      </c>
      <c r="K188" s="34"/>
      <c r="L188" s="94">
        <v>46388</v>
      </c>
      <c r="M188" s="94">
        <v>50040</v>
      </c>
      <c r="N188" s="35" t="s">
        <v>50</v>
      </c>
      <c r="O188" s="1"/>
      <c r="P188" s="2"/>
      <c r="Q188" s="2"/>
      <c r="R188" s="2"/>
      <c r="S188" s="2"/>
      <c r="T188" s="3">
        <v>34</v>
      </c>
      <c r="U188" s="3">
        <v>34</v>
      </c>
      <c r="V188" s="3">
        <v>34</v>
      </c>
      <c r="W188" s="3">
        <v>34</v>
      </c>
      <c r="X188" s="3">
        <v>34</v>
      </c>
      <c r="Y188" s="3">
        <v>34</v>
      </c>
      <c r="Z188" s="3">
        <v>34</v>
      </c>
      <c r="AA188" s="3">
        <v>34</v>
      </c>
      <c r="AB188" s="3">
        <v>34</v>
      </c>
      <c r="AC188" s="17">
        <v>34</v>
      </c>
    </row>
    <row r="189" spans="1:29" ht="60" x14ac:dyDescent="0.25">
      <c r="A189" s="166">
        <v>188</v>
      </c>
      <c r="B189" s="29"/>
      <c r="C189" s="58" t="s">
        <v>111</v>
      </c>
      <c r="D189" s="59" t="s">
        <v>203</v>
      </c>
      <c r="E189" s="60" t="s">
        <v>135</v>
      </c>
      <c r="F189" s="60" t="s">
        <v>136</v>
      </c>
      <c r="G189" s="60" t="s">
        <v>137</v>
      </c>
      <c r="H189" s="33"/>
      <c r="I189" s="100" t="s">
        <v>194</v>
      </c>
      <c r="J189" s="102">
        <f t="shared" si="33"/>
        <v>63</v>
      </c>
      <c r="K189" s="33"/>
      <c r="L189" s="94">
        <v>46753</v>
      </c>
      <c r="M189" s="94">
        <v>47118</v>
      </c>
      <c r="N189" s="52" t="s">
        <v>50</v>
      </c>
      <c r="O189" s="1"/>
      <c r="P189" s="2"/>
      <c r="Q189" s="2"/>
      <c r="R189" s="2"/>
      <c r="S189" s="2"/>
      <c r="T189" s="3"/>
      <c r="U189" s="3">
        <v>63</v>
      </c>
      <c r="V189" s="3"/>
      <c r="W189" s="3"/>
      <c r="X189" s="3"/>
      <c r="Y189" s="3"/>
      <c r="Z189" s="3"/>
      <c r="AA189" s="3"/>
      <c r="AB189" s="3"/>
      <c r="AC189" s="4"/>
    </row>
    <row r="190" spans="1:29" ht="60" x14ac:dyDescent="0.25">
      <c r="A190" s="166">
        <v>189</v>
      </c>
      <c r="B190" s="29"/>
      <c r="C190" s="58" t="s">
        <v>112</v>
      </c>
      <c r="D190" s="59" t="s">
        <v>203</v>
      </c>
      <c r="E190" s="60" t="s">
        <v>135</v>
      </c>
      <c r="F190" s="60" t="s">
        <v>136</v>
      </c>
      <c r="G190" s="60" t="s">
        <v>137</v>
      </c>
      <c r="H190" s="33"/>
      <c r="I190" s="100" t="s">
        <v>194</v>
      </c>
      <c r="J190" s="102">
        <f t="shared" si="33"/>
        <v>63</v>
      </c>
      <c r="K190" s="33"/>
      <c r="L190" s="94">
        <v>46753</v>
      </c>
      <c r="M190" s="94">
        <v>47118</v>
      </c>
      <c r="N190" s="52" t="s">
        <v>50</v>
      </c>
      <c r="O190" s="1"/>
      <c r="P190" s="2"/>
      <c r="Q190" s="2"/>
      <c r="R190" s="2"/>
      <c r="S190" s="2"/>
      <c r="T190" s="3"/>
      <c r="U190" s="3">
        <v>63</v>
      </c>
      <c r="V190" s="3"/>
      <c r="W190" s="3"/>
      <c r="X190" s="3"/>
      <c r="Y190" s="3"/>
      <c r="Z190" s="3"/>
      <c r="AA190" s="3"/>
      <c r="AB190" s="3"/>
      <c r="AC190" s="4"/>
    </row>
    <row r="191" spans="1:29" ht="60" x14ac:dyDescent="0.25">
      <c r="A191" s="166">
        <v>190</v>
      </c>
      <c r="B191" s="29"/>
      <c r="C191" s="58" t="s">
        <v>113</v>
      </c>
      <c r="D191" s="59" t="s">
        <v>203</v>
      </c>
      <c r="E191" s="60" t="s">
        <v>135</v>
      </c>
      <c r="F191" s="60" t="s">
        <v>136</v>
      </c>
      <c r="G191" s="60" t="s">
        <v>137</v>
      </c>
      <c r="H191" s="33"/>
      <c r="I191" s="100" t="s">
        <v>194</v>
      </c>
      <c r="J191" s="102">
        <f t="shared" si="33"/>
        <v>63</v>
      </c>
      <c r="K191" s="33"/>
      <c r="L191" s="94">
        <v>46753</v>
      </c>
      <c r="M191" s="94">
        <v>47118</v>
      </c>
      <c r="N191" s="52" t="s">
        <v>50</v>
      </c>
      <c r="O191" s="1"/>
      <c r="P191" s="2"/>
      <c r="Q191" s="2"/>
      <c r="R191" s="2"/>
      <c r="S191" s="2"/>
      <c r="T191" s="3"/>
      <c r="U191" s="3">
        <v>63</v>
      </c>
      <c r="V191" s="3"/>
      <c r="W191" s="3"/>
      <c r="X191" s="3"/>
      <c r="Y191" s="3"/>
      <c r="Z191" s="3"/>
      <c r="AA191" s="3"/>
      <c r="AB191" s="3"/>
      <c r="AC191" s="4"/>
    </row>
    <row r="192" spans="1:29" ht="60" x14ac:dyDescent="0.25">
      <c r="A192" s="166">
        <v>191</v>
      </c>
      <c r="B192" s="29"/>
      <c r="C192" s="58" t="s">
        <v>114</v>
      </c>
      <c r="D192" s="59" t="s">
        <v>203</v>
      </c>
      <c r="E192" s="60" t="s">
        <v>135</v>
      </c>
      <c r="F192" s="60" t="s">
        <v>136</v>
      </c>
      <c r="G192" s="60" t="s">
        <v>137</v>
      </c>
      <c r="H192" s="33"/>
      <c r="I192" s="100" t="s">
        <v>194</v>
      </c>
      <c r="J192" s="102">
        <f t="shared" si="33"/>
        <v>63</v>
      </c>
      <c r="K192" s="33"/>
      <c r="L192" s="94">
        <v>46753</v>
      </c>
      <c r="M192" s="94">
        <v>47118</v>
      </c>
      <c r="N192" s="52" t="s">
        <v>50</v>
      </c>
      <c r="O192" s="1"/>
      <c r="P192" s="2"/>
      <c r="Q192" s="2"/>
      <c r="R192" s="2"/>
      <c r="S192" s="2"/>
      <c r="T192" s="3"/>
      <c r="U192" s="3">
        <v>63</v>
      </c>
      <c r="V192" s="3"/>
      <c r="W192" s="3"/>
      <c r="X192" s="3"/>
      <c r="Y192" s="3"/>
      <c r="Z192" s="3"/>
      <c r="AA192" s="3"/>
      <c r="AB192" s="3"/>
      <c r="AC192" s="4"/>
    </row>
    <row r="193" spans="1:29" ht="60" x14ac:dyDescent="0.25">
      <c r="A193" s="166">
        <v>194</v>
      </c>
      <c r="B193" s="29"/>
      <c r="C193" s="58" t="s">
        <v>116</v>
      </c>
      <c r="D193" s="59" t="s">
        <v>203</v>
      </c>
      <c r="E193" s="60" t="s">
        <v>135</v>
      </c>
      <c r="F193" s="60" t="s">
        <v>136</v>
      </c>
      <c r="G193" s="60" t="s">
        <v>137</v>
      </c>
      <c r="H193" s="33"/>
      <c r="I193" s="100" t="s">
        <v>194</v>
      </c>
      <c r="J193" s="102">
        <f t="shared" ref="J193:J195" si="35">SUM(O193:AB193)</f>
        <v>186</v>
      </c>
      <c r="K193" s="33"/>
      <c r="L193" s="94">
        <v>47119</v>
      </c>
      <c r="M193" s="94">
        <v>47483</v>
      </c>
      <c r="N193" s="52" t="s">
        <v>50</v>
      </c>
      <c r="O193" s="1"/>
      <c r="P193" s="2"/>
      <c r="Q193" s="2"/>
      <c r="R193" s="2"/>
      <c r="S193" s="2"/>
      <c r="T193" s="3"/>
      <c r="U193" s="3"/>
      <c r="V193" s="3">
        <v>186</v>
      </c>
      <c r="W193" s="3"/>
      <c r="X193" s="3"/>
      <c r="Y193" s="3"/>
      <c r="Z193" s="3"/>
      <c r="AA193" s="3"/>
      <c r="AB193" s="3"/>
      <c r="AC193" s="4"/>
    </row>
    <row r="194" spans="1:29" ht="60" x14ac:dyDescent="0.25">
      <c r="A194" s="166">
        <v>195</v>
      </c>
      <c r="B194" s="29"/>
      <c r="C194" s="58" t="s">
        <v>104</v>
      </c>
      <c r="D194" s="59" t="s">
        <v>203</v>
      </c>
      <c r="E194" s="60" t="s">
        <v>135</v>
      </c>
      <c r="F194" s="60" t="s">
        <v>136</v>
      </c>
      <c r="G194" s="60" t="s">
        <v>137</v>
      </c>
      <c r="H194" s="33"/>
      <c r="I194" s="100" t="s">
        <v>194</v>
      </c>
      <c r="J194" s="102">
        <f t="shared" si="35"/>
        <v>186</v>
      </c>
      <c r="K194" s="33"/>
      <c r="L194" s="94">
        <v>47119</v>
      </c>
      <c r="M194" s="94">
        <v>47483</v>
      </c>
      <c r="N194" s="52" t="s">
        <v>50</v>
      </c>
      <c r="O194" s="1"/>
      <c r="P194" s="2"/>
      <c r="Q194" s="2"/>
      <c r="R194" s="2"/>
      <c r="S194" s="2"/>
      <c r="T194" s="3"/>
      <c r="U194" s="3"/>
      <c r="V194" s="3">
        <v>186</v>
      </c>
      <c r="W194" s="3"/>
      <c r="X194" s="3"/>
      <c r="Y194" s="3"/>
      <c r="Z194" s="3"/>
      <c r="AA194" s="3"/>
      <c r="AB194" s="3"/>
      <c r="AC194" s="4"/>
    </row>
    <row r="195" spans="1:29" ht="60" x14ac:dyDescent="0.25">
      <c r="A195" s="166">
        <v>216</v>
      </c>
      <c r="B195" s="29"/>
      <c r="C195" s="58" t="s">
        <v>117</v>
      </c>
      <c r="D195" s="59" t="s">
        <v>203</v>
      </c>
      <c r="E195" s="60" t="s">
        <v>135</v>
      </c>
      <c r="F195" s="60" t="s">
        <v>136</v>
      </c>
      <c r="G195" s="60" t="s">
        <v>137</v>
      </c>
      <c r="H195" s="33"/>
      <c r="I195" s="100" t="s">
        <v>194</v>
      </c>
      <c r="J195" s="102">
        <f t="shared" si="35"/>
        <v>186</v>
      </c>
      <c r="K195" s="33"/>
      <c r="L195" s="94">
        <v>47849</v>
      </c>
      <c r="M195" s="94">
        <v>48213</v>
      </c>
      <c r="N195" s="52" t="s">
        <v>50</v>
      </c>
      <c r="O195" s="1"/>
      <c r="P195" s="2"/>
      <c r="Q195" s="2"/>
      <c r="R195" s="2"/>
      <c r="S195" s="2"/>
      <c r="T195" s="3"/>
      <c r="U195" s="3"/>
      <c r="V195" s="3"/>
      <c r="W195" s="3"/>
      <c r="X195" s="3">
        <v>186</v>
      </c>
      <c r="Y195" s="3"/>
      <c r="Z195" s="3"/>
      <c r="AA195" s="3"/>
      <c r="AB195" s="3"/>
      <c r="AC195" s="4"/>
    </row>
    <row r="196" spans="1:29" ht="60" x14ac:dyDescent="0.25">
      <c r="A196" s="166">
        <v>226</v>
      </c>
      <c r="B196" s="29"/>
      <c r="C196" s="58" t="s">
        <v>118</v>
      </c>
      <c r="D196" s="59" t="s">
        <v>203</v>
      </c>
      <c r="E196" s="60" t="s">
        <v>135</v>
      </c>
      <c r="F196" s="60" t="s">
        <v>136</v>
      </c>
      <c r="G196" s="60" t="s">
        <v>137</v>
      </c>
      <c r="H196" s="33"/>
      <c r="I196" s="100" t="s">
        <v>194</v>
      </c>
      <c r="J196" s="102">
        <f t="shared" si="33"/>
        <v>63</v>
      </c>
      <c r="K196" s="33"/>
      <c r="L196" s="94">
        <v>48214</v>
      </c>
      <c r="M196" s="94">
        <v>48579</v>
      </c>
      <c r="N196" s="52" t="s">
        <v>50</v>
      </c>
      <c r="O196" s="1"/>
      <c r="P196" s="2"/>
      <c r="Q196" s="2"/>
      <c r="R196" s="2"/>
      <c r="S196" s="2"/>
      <c r="T196" s="3"/>
      <c r="U196" s="3"/>
      <c r="V196" s="3"/>
      <c r="W196" s="3"/>
      <c r="X196" s="3"/>
      <c r="Y196" s="3">
        <v>63</v>
      </c>
      <c r="Z196" s="3"/>
      <c r="AA196" s="3"/>
      <c r="AB196" s="3"/>
      <c r="AC196" s="4"/>
    </row>
    <row r="197" spans="1:29" ht="60.75" thickBot="1" x14ac:dyDescent="0.3">
      <c r="A197" s="166">
        <v>236</v>
      </c>
      <c r="B197" s="29"/>
      <c r="C197" s="58" t="s">
        <v>119</v>
      </c>
      <c r="D197" s="59" t="s">
        <v>203</v>
      </c>
      <c r="E197" s="60" t="s">
        <v>135</v>
      </c>
      <c r="F197" s="60" t="s">
        <v>136</v>
      </c>
      <c r="G197" s="60" t="s">
        <v>137</v>
      </c>
      <c r="H197" s="33"/>
      <c r="I197" s="100" t="s">
        <v>194</v>
      </c>
      <c r="J197" s="102">
        <f t="shared" si="33"/>
        <v>372</v>
      </c>
      <c r="K197" s="33"/>
      <c r="L197" s="94">
        <v>48580</v>
      </c>
      <c r="M197" s="94">
        <v>49309</v>
      </c>
      <c r="N197" s="52" t="s">
        <v>50</v>
      </c>
      <c r="O197" s="1"/>
      <c r="P197" s="2"/>
      <c r="Q197" s="2"/>
      <c r="R197" s="2"/>
      <c r="S197" s="2"/>
      <c r="T197" s="3"/>
      <c r="U197" s="3"/>
      <c r="V197" s="3"/>
      <c r="W197" s="3"/>
      <c r="X197" s="3"/>
      <c r="Y197" s="3"/>
      <c r="Z197" s="3">
        <v>186</v>
      </c>
      <c r="AA197" s="3">
        <v>186</v>
      </c>
      <c r="AB197" s="3"/>
      <c r="AC197" s="4"/>
    </row>
    <row r="198" spans="1:29" s="86" customFormat="1" ht="15.75" thickBot="1" x14ac:dyDescent="0.3">
      <c r="A198" s="83"/>
      <c r="B198" s="84" t="s">
        <v>0</v>
      </c>
      <c r="C198" s="84"/>
      <c r="D198" s="84"/>
      <c r="E198" s="84"/>
      <c r="F198" s="84"/>
      <c r="G198" s="84"/>
      <c r="H198" s="84"/>
      <c r="I198" s="111"/>
      <c r="J198" s="111">
        <f>SUM(J12:J197)</f>
        <v>52132</v>
      </c>
      <c r="K198" s="113">
        <f>C202+C203+C204</f>
        <v>3180</v>
      </c>
      <c r="L198" s="84"/>
      <c r="M198" s="84"/>
      <c r="N198" s="85"/>
      <c r="O198" s="13">
        <f t="shared" ref="O198:AC198" si="36">SUM(O12:O197)</f>
        <v>3180</v>
      </c>
      <c r="P198" s="14">
        <f t="shared" si="36"/>
        <v>5741</v>
      </c>
      <c r="Q198" s="14">
        <f t="shared" si="36"/>
        <v>4906</v>
      </c>
      <c r="R198" s="14">
        <f t="shared" si="36"/>
        <v>5443</v>
      </c>
      <c r="S198" s="14">
        <f t="shared" si="36"/>
        <v>3037</v>
      </c>
      <c r="T198" s="15">
        <f t="shared" si="36"/>
        <v>2557</v>
      </c>
      <c r="U198" s="15">
        <f t="shared" si="36"/>
        <v>2525</v>
      </c>
      <c r="V198" s="15">
        <f t="shared" si="36"/>
        <v>2645</v>
      </c>
      <c r="W198" s="15">
        <f t="shared" si="36"/>
        <v>3186</v>
      </c>
      <c r="X198" s="15">
        <f t="shared" si="36"/>
        <v>4110</v>
      </c>
      <c r="Y198" s="15">
        <f t="shared" si="36"/>
        <v>4191</v>
      </c>
      <c r="Z198" s="15">
        <f t="shared" si="36"/>
        <v>3606</v>
      </c>
      <c r="AA198" s="15">
        <f t="shared" si="36"/>
        <v>2459</v>
      </c>
      <c r="AB198" s="15">
        <f t="shared" si="36"/>
        <v>2273</v>
      </c>
      <c r="AC198" s="16">
        <f t="shared" si="36"/>
        <v>2273</v>
      </c>
    </row>
    <row r="199" spans="1:29" ht="15.75" x14ac:dyDescent="0.25">
      <c r="A199" s="62"/>
      <c r="B199" s="61"/>
      <c r="C199" s="61"/>
      <c r="D199" s="61"/>
      <c r="E199" s="61"/>
      <c r="F199" s="61"/>
      <c r="G199" s="61"/>
      <c r="H199" s="61"/>
      <c r="I199" s="62"/>
      <c r="K199" s="87" t="s">
        <v>219</v>
      </c>
    </row>
    <row r="200" spans="1:29" s="27" customFormat="1" ht="15.75" x14ac:dyDescent="0.25">
      <c r="K200" s="88"/>
    </row>
    <row r="201" spans="1:29" s="27" customFormat="1" ht="60" x14ac:dyDescent="0.25">
      <c r="A201" s="5"/>
      <c r="B201" s="6" t="s">
        <v>204</v>
      </c>
      <c r="C201" s="6" t="s">
        <v>56</v>
      </c>
      <c r="D201" s="92" t="s">
        <v>205</v>
      </c>
      <c r="K201" s="88"/>
    </row>
    <row r="202" spans="1:29" s="27" customFormat="1" ht="15.75" x14ac:dyDescent="0.25">
      <c r="A202" s="224" t="s">
        <v>57</v>
      </c>
      <c r="B202" s="227">
        <f>O198</f>
        <v>3180</v>
      </c>
      <c r="C202" s="8">
        <v>494</v>
      </c>
      <c r="D202" s="162" t="s">
        <v>220</v>
      </c>
      <c r="K202" s="88"/>
    </row>
    <row r="203" spans="1:29" s="27" customFormat="1" ht="15.75" x14ac:dyDescent="0.25">
      <c r="A203" s="225"/>
      <c r="B203" s="228"/>
      <c r="C203" s="8">
        <v>1373</v>
      </c>
      <c r="D203" s="162" t="s">
        <v>268</v>
      </c>
      <c r="K203" s="88"/>
    </row>
    <row r="204" spans="1:29" s="27" customFormat="1" ht="15.75" x14ac:dyDescent="0.25">
      <c r="A204" s="226"/>
      <c r="B204" s="229"/>
      <c r="C204" s="8">
        <v>1313</v>
      </c>
      <c r="D204" s="162" t="s">
        <v>275</v>
      </c>
      <c r="K204" s="88"/>
    </row>
    <row r="205" spans="1:29" s="27" customFormat="1" ht="15.75" x14ac:dyDescent="0.25">
      <c r="A205" s="7" t="s">
        <v>58</v>
      </c>
      <c r="B205" s="8">
        <f>SUM(P198:S198)</f>
        <v>19127</v>
      </c>
      <c r="C205" s="8">
        <f>C202*4</f>
        <v>1976</v>
      </c>
      <c r="D205" s="162" t="s">
        <v>221</v>
      </c>
      <c r="K205" s="88"/>
    </row>
    <row r="206" spans="1:29" s="27" customFormat="1" ht="15.75" thickBot="1" x14ac:dyDescent="0.3">
      <c r="A206" s="9" t="s">
        <v>59</v>
      </c>
      <c r="B206" s="10">
        <f>SUM(T198:AC198)</f>
        <v>29825</v>
      </c>
      <c r="C206" s="10">
        <f>C202*10</f>
        <v>4940</v>
      </c>
      <c r="D206" s="163" t="s">
        <v>222</v>
      </c>
    </row>
    <row r="207" spans="1:29" s="27" customFormat="1" x14ac:dyDescent="0.25">
      <c r="A207" s="11"/>
      <c r="B207" s="12"/>
      <c r="C207" s="12"/>
    </row>
    <row r="209" spans="2:2" ht="30" x14ac:dyDescent="0.25">
      <c r="B209" s="89" t="s">
        <v>16</v>
      </c>
    </row>
    <row r="210" spans="2:2" ht="75" x14ac:dyDescent="0.25">
      <c r="B210" s="90" t="s">
        <v>15</v>
      </c>
    </row>
    <row r="211" spans="2:2" ht="60" x14ac:dyDescent="0.25">
      <c r="B211" s="90" t="s">
        <v>19</v>
      </c>
    </row>
    <row r="212" spans="2:2" ht="45" x14ac:dyDescent="0.25">
      <c r="B212" s="90" t="s">
        <v>17</v>
      </c>
    </row>
    <row r="213" spans="2:2" ht="30" x14ac:dyDescent="0.25">
      <c r="B213" s="90" t="s">
        <v>18</v>
      </c>
    </row>
    <row r="215" spans="2:2" x14ac:dyDescent="0.25">
      <c r="B215" s="91" t="s">
        <v>186</v>
      </c>
    </row>
    <row r="216" spans="2:2" x14ac:dyDescent="0.25">
      <c r="B216" s="26" t="s">
        <v>24</v>
      </c>
    </row>
    <row r="217" spans="2:2" x14ac:dyDescent="0.25">
      <c r="B217" s="26" t="s">
        <v>25</v>
      </c>
    </row>
    <row r="218" spans="2:2" x14ac:dyDescent="0.25">
      <c r="B218" s="26" t="s">
        <v>26</v>
      </c>
    </row>
    <row r="219" spans="2:2" x14ac:dyDescent="0.25">
      <c r="B219" s="26" t="s">
        <v>27</v>
      </c>
    </row>
    <row r="220" spans="2:2" x14ac:dyDescent="0.25">
      <c r="B220" s="26" t="s">
        <v>28</v>
      </c>
    </row>
    <row r="221" spans="2:2" x14ac:dyDescent="0.25">
      <c r="B221" s="26" t="s">
        <v>29</v>
      </c>
    </row>
    <row r="223" spans="2:2" x14ac:dyDescent="0.25">
      <c r="B223" s="91" t="s">
        <v>187</v>
      </c>
    </row>
    <row r="224" spans="2:2" x14ac:dyDescent="0.25">
      <c r="B224" s="26" t="s">
        <v>21</v>
      </c>
    </row>
    <row r="225" spans="2:2" x14ac:dyDescent="0.25">
      <c r="B225" s="26" t="s">
        <v>22</v>
      </c>
    </row>
    <row r="226" spans="2:2" x14ac:dyDescent="0.25">
      <c r="B226" s="26" t="s">
        <v>23</v>
      </c>
    </row>
  </sheetData>
  <mergeCells count="50">
    <mergeCell ref="A202:A204"/>
    <mergeCell ref="B202:B204"/>
    <mergeCell ref="A4:J4"/>
    <mergeCell ref="K4:Q4"/>
    <mergeCell ref="R4:AC4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A1:AC1"/>
    <mergeCell ref="A2:AC2"/>
    <mergeCell ref="A3:J3"/>
    <mergeCell ref="K3:Q3"/>
    <mergeCell ref="R3:AC3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S10:S11"/>
    <mergeCell ref="T10:T11"/>
    <mergeCell ref="U10:U11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L10:L11"/>
    <mergeCell ref="M10:M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C316"/>
  <sheetViews>
    <sheetView showGridLines="0" showZeros="0" tabSelected="1" topLeftCell="A267" zoomScale="60" zoomScaleNormal="60" workbookViewId="0">
      <selection activeCell="F292" sqref="F292"/>
    </sheetView>
  </sheetViews>
  <sheetFormatPr defaultRowHeight="15" x14ac:dyDescent="0.25"/>
  <cols>
    <col min="1" max="1" width="8.7109375" style="26" customWidth="1"/>
    <col min="2" max="2" width="22.7109375" style="26" customWidth="1"/>
    <col min="3" max="3" width="30.140625" style="26" customWidth="1"/>
    <col min="4" max="4" width="35" style="90" customWidth="1"/>
    <col min="5" max="5" width="37.7109375" style="26" customWidth="1"/>
    <col min="6" max="6" width="33.85546875" style="26" customWidth="1"/>
    <col min="7" max="7" width="27.42578125" style="26" customWidth="1"/>
    <col min="8" max="8" width="12.5703125" style="26" customWidth="1"/>
    <col min="9" max="9" width="17.5703125" style="26" customWidth="1"/>
    <col min="10" max="10" width="17" style="26" customWidth="1"/>
    <col min="11" max="11" width="12.42578125" style="26" customWidth="1"/>
    <col min="12" max="12" width="19.5703125" style="26" customWidth="1"/>
    <col min="13" max="13" width="16" style="26" customWidth="1"/>
    <col min="14" max="14" width="14.28515625" style="26" customWidth="1"/>
    <col min="15" max="15" width="13.140625" style="26" customWidth="1"/>
    <col min="16" max="29" width="9.140625" style="26" customWidth="1"/>
    <col min="30" max="16384" width="9.140625" style="26"/>
  </cols>
  <sheetData>
    <row r="1" spans="1:29" x14ac:dyDescent="0.25">
      <c r="A1" s="197" t="s">
        <v>217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9"/>
    </row>
    <row r="2" spans="1:29" x14ac:dyDescent="0.25">
      <c r="A2" s="200" t="s">
        <v>46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2"/>
    </row>
    <row r="3" spans="1:29" x14ac:dyDescent="0.25">
      <c r="A3" s="190" t="s">
        <v>30</v>
      </c>
      <c r="B3" s="191"/>
      <c r="C3" s="191"/>
      <c r="D3" s="191"/>
      <c r="E3" s="191"/>
      <c r="F3" s="191"/>
      <c r="G3" s="191"/>
      <c r="H3" s="191"/>
      <c r="I3" s="191"/>
      <c r="J3" s="191"/>
      <c r="K3" s="203" t="s">
        <v>60</v>
      </c>
      <c r="L3" s="203"/>
      <c r="M3" s="203"/>
      <c r="N3" s="203"/>
      <c r="O3" s="203"/>
      <c r="P3" s="203"/>
      <c r="Q3" s="203"/>
      <c r="R3" s="203" t="s">
        <v>188</v>
      </c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4"/>
    </row>
    <row r="4" spans="1:29" x14ac:dyDescent="0.25">
      <c r="A4" s="190" t="s">
        <v>31</v>
      </c>
      <c r="B4" s="191"/>
      <c r="C4" s="191"/>
      <c r="D4" s="191"/>
      <c r="E4" s="191"/>
      <c r="F4" s="191"/>
      <c r="G4" s="191"/>
      <c r="H4" s="191"/>
      <c r="I4" s="191"/>
      <c r="J4" s="191"/>
      <c r="K4" s="212" t="s">
        <v>47</v>
      </c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4"/>
    </row>
    <row r="5" spans="1:29" x14ac:dyDescent="0.25">
      <c r="A5" s="190" t="s">
        <v>45</v>
      </c>
      <c r="B5" s="191"/>
      <c r="C5" s="191"/>
      <c r="D5" s="191"/>
      <c r="E5" s="191"/>
      <c r="F5" s="191"/>
      <c r="G5" s="191"/>
      <c r="H5" s="191"/>
      <c r="I5" s="191"/>
      <c r="J5" s="191"/>
      <c r="K5" s="203" t="s">
        <v>48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4"/>
    </row>
    <row r="6" spans="1:29" x14ac:dyDescent="0.25">
      <c r="A6" s="190" t="s">
        <v>32</v>
      </c>
      <c r="B6" s="191"/>
      <c r="C6" s="191"/>
      <c r="D6" s="191"/>
      <c r="E6" s="191"/>
      <c r="F6" s="191"/>
      <c r="G6" s="191"/>
      <c r="H6" s="191"/>
      <c r="I6" s="191"/>
      <c r="J6" s="191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4"/>
    </row>
    <row r="7" spans="1:29" x14ac:dyDescent="0.25">
      <c r="A7" s="190" t="s">
        <v>33</v>
      </c>
      <c r="B7" s="191"/>
      <c r="C7" s="191"/>
      <c r="D7" s="191"/>
      <c r="E7" s="191"/>
      <c r="F7" s="191"/>
      <c r="G7" s="191"/>
      <c r="H7" s="191"/>
      <c r="I7" s="191"/>
      <c r="J7" s="191"/>
      <c r="K7" s="203" t="s">
        <v>157</v>
      </c>
      <c r="L7" s="203"/>
      <c r="M7" s="203"/>
      <c r="N7" s="203"/>
      <c r="O7" s="203"/>
      <c r="P7" s="203"/>
      <c r="Q7" s="203"/>
      <c r="R7" s="203" t="s">
        <v>61</v>
      </c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4"/>
    </row>
    <row r="8" spans="1:29" x14ac:dyDescent="0.25">
      <c r="A8" s="190" t="s">
        <v>6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205"/>
    </row>
    <row r="9" spans="1:29" s="27" customFormat="1" ht="30" x14ac:dyDescent="0.25">
      <c r="A9" s="194" t="s">
        <v>34</v>
      </c>
      <c r="B9" s="230" t="s">
        <v>51</v>
      </c>
      <c r="C9" s="231"/>
      <c r="D9" s="194"/>
      <c r="E9" s="234" t="s">
        <v>52</v>
      </c>
      <c r="F9" s="235"/>
      <c r="G9" s="236"/>
      <c r="H9" s="213" t="s">
        <v>35</v>
      </c>
      <c r="I9" s="213" t="s">
        <v>36</v>
      </c>
      <c r="J9" s="92" t="s">
        <v>37</v>
      </c>
      <c r="K9" s="213" t="s">
        <v>218</v>
      </c>
      <c r="L9" s="213" t="s">
        <v>38</v>
      </c>
      <c r="M9" s="213"/>
      <c r="N9" s="92" t="s">
        <v>39</v>
      </c>
      <c r="O9" s="213" t="s">
        <v>40</v>
      </c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4"/>
    </row>
    <row r="10" spans="1:29" s="27" customFormat="1" x14ac:dyDescent="0.25">
      <c r="A10" s="195"/>
      <c r="B10" s="232"/>
      <c r="C10" s="233"/>
      <c r="D10" s="195"/>
      <c r="E10" s="234" t="s">
        <v>53</v>
      </c>
      <c r="F10" s="234" t="s">
        <v>54</v>
      </c>
      <c r="G10" s="220" t="s">
        <v>55</v>
      </c>
      <c r="H10" s="213"/>
      <c r="I10" s="213"/>
      <c r="J10" s="222" t="s">
        <v>41</v>
      </c>
      <c r="K10" s="213"/>
      <c r="L10" s="215" t="s">
        <v>42</v>
      </c>
      <c r="M10" s="215" t="s">
        <v>43</v>
      </c>
      <c r="N10" s="208" t="s">
        <v>44</v>
      </c>
      <c r="O10" s="192">
        <v>1</v>
      </c>
      <c r="P10" s="210">
        <v>2</v>
      </c>
      <c r="Q10" s="210">
        <v>3</v>
      </c>
      <c r="R10" s="210">
        <v>4</v>
      </c>
      <c r="S10" s="210">
        <v>5</v>
      </c>
      <c r="T10" s="206">
        <v>6</v>
      </c>
      <c r="U10" s="206">
        <v>7</v>
      </c>
      <c r="V10" s="206">
        <v>8</v>
      </c>
      <c r="W10" s="206">
        <v>9</v>
      </c>
      <c r="X10" s="206">
        <v>10</v>
      </c>
      <c r="Y10" s="206">
        <v>11</v>
      </c>
      <c r="Z10" s="206">
        <v>12</v>
      </c>
      <c r="AA10" s="206">
        <v>13</v>
      </c>
      <c r="AB10" s="206">
        <v>14</v>
      </c>
      <c r="AC10" s="217">
        <v>15</v>
      </c>
    </row>
    <row r="11" spans="1:29" s="27" customFormat="1" ht="15.75" thickBot="1" x14ac:dyDescent="0.3">
      <c r="A11" s="196"/>
      <c r="B11" s="134" t="s">
        <v>12</v>
      </c>
      <c r="C11" s="134" t="s">
        <v>20</v>
      </c>
      <c r="D11" s="169" t="s">
        <v>13</v>
      </c>
      <c r="E11" s="237"/>
      <c r="F11" s="237"/>
      <c r="G11" s="221"/>
      <c r="H11" s="219"/>
      <c r="I11" s="219"/>
      <c r="J11" s="223"/>
      <c r="K11" s="219"/>
      <c r="L11" s="216"/>
      <c r="M11" s="216"/>
      <c r="N11" s="209"/>
      <c r="O11" s="193"/>
      <c r="P11" s="211"/>
      <c r="Q11" s="211"/>
      <c r="R11" s="211"/>
      <c r="S11" s="211"/>
      <c r="T11" s="207"/>
      <c r="U11" s="207"/>
      <c r="V11" s="207"/>
      <c r="W11" s="207"/>
      <c r="X11" s="207"/>
      <c r="Y11" s="207"/>
      <c r="Z11" s="207"/>
      <c r="AA11" s="207"/>
      <c r="AB11" s="207"/>
      <c r="AC11" s="218"/>
    </row>
    <row r="12" spans="1:29" ht="75" x14ac:dyDescent="0.25">
      <c r="A12" s="166">
        <f>Zalaszentgrót!A12</f>
        <v>1</v>
      </c>
      <c r="B12" s="29">
        <f>Zalaszentgrót!B12</f>
        <v>0</v>
      </c>
      <c r="C12" s="49" t="str">
        <f>Zalaszentgrót!C12</f>
        <v>Zalaszentgrót</v>
      </c>
      <c r="D12" s="133" t="str">
        <f>Zalaszentgrót!D12</f>
        <v>Rendkívüli helyzetből adódó azonnali feladatok (max. 15%)</v>
      </c>
      <c r="E12" s="31" t="str">
        <f>Zalaszentgrót!E12</f>
        <v>Jelenállapot nem felmérhető.</v>
      </c>
      <c r="F12" s="50" t="str">
        <f>Zalaszentgrót!F12</f>
        <v>Előre nem látható (váratlan) meghíbásodások megszüntetése, tönkrement gépek pótlása, a folyamatos üzem fentatása érdekében.</v>
      </c>
      <c r="G12" s="50" t="str">
        <f>Zalaszentgrót!G12</f>
        <v>A megfelelő műszaki állapot elérve az üzembiztonság érdekében .</v>
      </c>
      <c r="H12" s="51">
        <f>Zalaszentgrót!H12</f>
        <v>0</v>
      </c>
      <c r="I12" s="100" t="str">
        <f>Zalaszentgrót!I12</f>
        <v>Zalaszentgrót</v>
      </c>
      <c r="J12" s="102">
        <f>Zalaszentgrót!J12</f>
        <v>25512.749999999993</v>
      </c>
      <c r="K12" s="33">
        <f>Zalaszentgrót!K12</f>
        <v>0</v>
      </c>
      <c r="L12" s="95">
        <f>Zalaszentgrót!L12</f>
        <v>44562</v>
      </c>
      <c r="M12" s="94">
        <f>Zalaszentgrót!M12</f>
        <v>50040</v>
      </c>
      <c r="N12" s="52">
        <f>Zalaszentgrót!N12</f>
        <v>0</v>
      </c>
      <c r="O12" s="20">
        <f>Zalaszentgrót!O12</f>
        <v>1700.85</v>
      </c>
      <c r="P12" s="107">
        <f>Zalaszentgrót!P12</f>
        <v>1700.85</v>
      </c>
      <c r="Q12" s="107">
        <f>Zalaszentgrót!Q12</f>
        <v>1700.85</v>
      </c>
      <c r="R12" s="107">
        <f>Zalaszentgrót!R12</f>
        <v>1700.85</v>
      </c>
      <c r="S12" s="107">
        <f>Zalaszentgrót!S12</f>
        <v>1700.85</v>
      </c>
      <c r="T12" s="3">
        <f>Zalaszentgrót!T12</f>
        <v>1700.85</v>
      </c>
      <c r="U12" s="3">
        <f>Zalaszentgrót!U12</f>
        <v>1700.85</v>
      </c>
      <c r="V12" s="3">
        <f>Zalaszentgrót!V12</f>
        <v>1700.85</v>
      </c>
      <c r="W12" s="3">
        <f>Zalaszentgrót!W12</f>
        <v>1700.85</v>
      </c>
      <c r="X12" s="3">
        <f>Zalaszentgrót!X12</f>
        <v>1700.85</v>
      </c>
      <c r="Y12" s="3">
        <f>Zalaszentgrót!Y12</f>
        <v>1700.85</v>
      </c>
      <c r="Z12" s="3">
        <f>Zalaszentgrót!Z12</f>
        <v>1700.85</v>
      </c>
      <c r="AA12" s="3">
        <f>Zalaszentgrót!AA12</f>
        <v>1700.85</v>
      </c>
      <c r="AB12" s="3">
        <f>Zalaszentgrót!AB12</f>
        <v>1700.85</v>
      </c>
      <c r="AC12" s="4">
        <f>Zalaszentgrót!AC12</f>
        <v>1700.85</v>
      </c>
    </row>
    <row r="13" spans="1:29" ht="75" x14ac:dyDescent="0.25">
      <c r="A13" s="166">
        <f>Pakod!A12</f>
        <v>1</v>
      </c>
      <c r="B13" s="29">
        <f>Pakod!B12</f>
        <v>0</v>
      </c>
      <c r="C13" s="49" t="str">
        <f>Pakod!C12</f>
        <v>Pakod</v>
      </c>
      <c r="D13" s="133" t="str">
        <f>Pakod!D12</f>
        <v>Rendkívüli helyzetből adódó azonnali feladatok (max. 15%)</v>
      </c>
      <c r="E13" s="31" t="str">
        <f>Pakod!E12</f>
        <v>Jelen állapot nem felmérhető.</v>
      </c>
      <c r="F13" s="50" t="str">
        <f>Pakod!F12</f>
        <v>Előre nem látható (váratlan) meghíbásodások megszüntetése, tönkrement gépek pótlása, a folyamatos üzem fentatása érdekében.</v>
      </c>
      <c r="G13" s="50" t="str">
        <f>Pakod!G12</f>
        <v>A megfelelő műszaki állapot elérve az üzembiztonság érdekében .</v>
      </c>
      <c r="H13" s="51">
        <f>Pakod!H12</f>
        <v>0</v>
      </c>
      <c r="I13" s="100" t="str">
        <f>Pakod!I12</f>
        <v>Pakod</v>
      </c>
      <c r="J13" s="102">
        <f>Pakod!J12</f>
        <v>3392.9999999999991</v>
      </c>
      <c r="K13" s="33">
        <f>Pakod!K12</f>
        <v>0</v>
      </c>
      <c r="L13" s="95">
        <f>Pakod!L12</f>
        <v>44562</v>
      </c>
      <c r="M13" s="94">
        <f>Pakod!M12</f>
        <v>50040</v>
      </c>
      <c r="N13" s="52">
        <f>Pakod!N12</f>
        <v>0</v>
      </c>
      <c r="O13" s="20">
        <f>Pakod!O12</f>
        <v>226.2</v>
      </c>
      <c r="P13" s="107">
        <f>Pakod!P12</f>
        <v>226.2</v>
      </c>
      <c r="Q13" s="107">
        <f>Pakod!Q12</f>
        <v>226.2</v>
      </c>
      <c r="R13" s="107">
        <f>Pakod!R12</f>
        <v>226.2</v>
      </c>
      <c r="S13" s="107">
        <f>Pakod!S12</f>
        <v>226.2</v>
      </c>
      <c r="T13" s="3">
        <f>Pakod!T12</f>
        <v>226.2</v>
      </c>
      <c r="U13" s="3">
        <f>Pakod!U12</f>
        <v>226.2</v>
      </c>
      <c r="V13" s="3">
        <f>Pakod!V12</f>
        <v>226.2</v>
      </c>
      <c r="W13" s="3">
        <f>Pakod!W12</f>
        <v>226.2</v>
      </c>
      <c r="X13" s="3">
        <f>Pakod!X12</f>
        <v>226.2</v>
      </c>
      <c r="Y13" s="3">
        <f>Pakod!Y12</f>
        <v>226.2</v>
      </c>
      <c r="Z13" s="3">
        <f>Pakod!Z12</f>
        <v>226.2</v>
      </c>
      <c r="AA13" s="3">
        <f>Pakod!AA12</f>
        <v>226.2</v>
      </c>
      <c r="AB13" s="3">
        <f>Pakod!AB12</f>
        <v>226.2</v>
      </c>
      <c r="AC13" s="4">
        <f>Pakod!AC12</f>
        <v>226.2</v>
      </c>
    </row>
    <row r="14" spans="1:29" ht="75" x14ac:dyDescent="0.25">
      <c r="A14" s="166">
        <f>Zalabér!A12</f>
        <v>1</v>
      </c>
      <c r="B14" s="29">
        <f>Zalabér!B12</f>
        <v>0</v>
      </c>
      <c r="C14" s="49" t="str">
        <f>Zalabér!C12</f>
        <v>Zalabér</v>
      </c>
      <c r="D14" s="133" t="str">
        <f>Zalabér!D12</f>
        <v>Rendkívüli helyzetből adódó azonnali feladatok (max. 15%)</v>
      </c>
      <c r="E14" s="31" t="str">
        <f>Zalabér!E12</f>
        <v>Jelenállapot nem felmérhető.</v>
      </c>
      <c r="F14" s="50" t="str">
        <f>Zalabér!F12</f>
        <v>Előre nem látható (váratlan) meghíbásodások megszüntetése, tönkrement gépek pótlása, a folyamatos üzem fentatása érdekében.</v>
      </c>
      <c r="G14" s="50" t="str">
        <f>Zalabér!G12</f>
        <v>A megfelelő műszaki állapot elérve az üzembiztonság érdekében .</v>
      </c>
      <c r="H14" s="51">
        <f>Zalabér!H12</f>
        <v>0</v>
      </c>
      <c r="I14" s="100" t="str">
        <f>Zalabér!I12</f>
        <v>Zalabér</v>
      </c>
      <c r="J14" s="102">
        <f>Zalabér!J12</f>
        <v>2909.2499999999995</v>
      </c>
      <c r="K14" s="33">
        <f>Zalabér!K12</f>
        <v>0</v>
      </c>
      <c r="L14" s="95">
        <f>Zalabér!L12</f>
        <v>44562</v>
      </c>
      <c r="M14" s="94">
        <f>Zalabér!M12</f>
        <v>50040</v>
      </c>
      <c r="N14" s="52">
        <f>Zalabér!N12</f>
        <v>0</v>
      </c>
      <c r="O14" s="20">
        <f>Zalabér!O12</f>
        <v>193.95</v>
      </c>
      <c r="P14" s="107">
        <f>Zalabér!P12</f>
        <v>193.95</v>
      </c>
      <c r="Q14" s="107">
        <f>Zalabér!Q12</f>
        <v>193.95</v>
      </c>
      <c r="R14" s="107">
        <f>Zalabér!R12</f>
        <v>193.95</v>
      </c>
      <c r="S14" s="107">
        <f>Zalabér!S12</f>
        <v>193.95</v>
      </c>
      <c r="T14" s="3">
        <f>Zalabér!T12</f>
        <v>193.95</v>
      </c>
      <c r="U14" s="3">
        <f>Zalabér!U12</f>
        <v>193.95</v>
      </c>
      <c r="V14" s="3">
        <f>Zalabér!V12</f>
        <v>193.95</v>
      </c>
      <c r="W14" s="3">
        <f>Zalabér!W12</f>
        <v>193.95</v>
      </c>
      <c r="X14" s="3">
        <f>Zalabér!X12</f>
        <v>193.95</v>
      </c>
      <c r="Y14" s="3">
        <f>Zalabér!Y12</f>
        <v>193.95</v>
      </c>
      <c r="Z14" s="3">
        <f>Zalabér!Z12</f>
        <v>193.95</v>
      </c>
      <c r="AA14" s="3">
        <f>Zalabér!AA12</f>
        <v>193.95</v>
      </c>
      <c r="AB14" s="3">
        <f>Zalabér!AB12</f>
        <v>193.95</v>
      </c>
      <c r="AC14" s="4">
        <f>Zalabér!AC12</f>
        <v>193.95</v>
      </c>
    </row>
    <row r="15" spans="1:29" ht="75" x14ac:dyDescent="0.25">
      <c r="A15" s="166">
        <f>Zalavég!A12</f>
        <v>1</v>
      </c>
      <c r="B15" s="29">
        <f>Zalavég!B12</f>
        <v>0</v>
      </c>
      <c r="C15" s="49" t="str">
        <f>Zalavég!C12</f>
        <v>Zalavég</v>
      </c>
      <c r="D15" s="133" t="str">
        <f>Zalavég!D12</f>
        <v>Rendkívüli helyzetből adódó azonnali feladatok (max. 15%)</v>
      </c>
      <c r="E15" s="31" t="str">
        <f>Zalavég!E12</f>
        <v>Jelenállapot nem felmérhető.</v>
      </c>
      <c r="F15" s="50" t="str">
        <f>Zalavég!F12</f>
        <v>Előre nem látható (váratlan) meghíbásodások megszüntetése, tönkrement gépek pótlása, a folyamatos üzem fentatása érdekében.</v>
      </c>
      <c r="G15" s="50" t="str">
        <f>Zalavég!G12</f>
        <v>A megfelelő műszaki állapot elérve az üzembiztonság érdekében .</v>
      </c>
      <c r="H15" s="51">
        <f>Zalavég!H12</f>
        <v>0</v>
      </c>
      <c r="I15" s="100" t="str">
        <f>Zalavég!I12</f>
        <v>Zalavég</v>
      </c>
      <c r="J15" s="102">
        <f>Zalavég!J12</f>
        <v>7168</v>
      </c>
      <c r="K15" s="33">
        <f>Zalavég!K12</f>
        <v>0</v>
      </c>
      <c r="L15" s="95">
        <f>Zalavég!L12</f>
        <v>44562</v>
      </c>
      <c r="M15" s="94">
        <f>Zalavég!M12</f>
        <v>50040</v>
      </c>
      <c r="N15" s="52">
        <f>Zalavég!N12</f>
        <v>0</v>
      </c>
      <c r="O15" s="20">
        <f>Zalavég!O12</f>
        <v>490</v>
      </c>
      <c r="P15" s="107">
        <f>Zalavég!P12</f>
        <v>477</v>
      </c>
      <c r="Q15" s="107">
        <f>Zalavég!Q12</f>
        <v>477</v>
      </c>
      <c r="R15" s="107">
        <f>Zalavég!R12</f>
        <v>477</v>
      </c>
      <c r="S15" s="107">
        <f>Zalavég!S12</f>
        <v>477</v>
      </c>
      <c r="T15" s="3">
        <f>Zalavég!T12</f>
        <v>477</v>
      </c>
      <c r="U15" s="3">
        <f>Zalavég!U12</f>
        <v>477</v>
      </c>
      <c r="V15" s="3">
        <f>Zalavég!V12</f>
        <v>477</v>
      </c>
      <c r="W15" s="3">
        <f>Zalavég!W12</f>
        <v>477</v>
      </c>
      <c r="X15" s="3">
        <f>Zalavég!X12</f>
        <v>477</v>
      </c>
      <c r="Y15" s="3">
        <f>Zalavég!Y12</f>
        <v>477</v>
      </c>
      <c r="Z15" s="3">
        <f>Zalavég!Z12</f>
        <v>477</v>
      </c>
      <c r="AA15" s="3">
        <f>Zalavég!AA12</f>
        <v>477</v>
      </c>
      <c r="AB15" s="3">
        <f>Zalavég!AB12</f>
        <v>477</v>
      </c>
      <c r="AC15" s="4">
        <f>Zalavég!AC12</f>
        <v>477</v>
      </c>
    </row>
    <row r="16" spans="1:29" ht="75" x14ac:dyDescent="0.25">
      <c r="A16" s="166">
        <f>Batyk!A12</f>
        <v>1</v>
      </c>
      <c r="B16" s="29">
        <f>Batyk!B12</f>
        <v>0</v>
      </c>
      <c r="C16" s="49" t="str">
        <f>Batyk!C12</f>
        <v>Batyk</v>
      </c>
      <c r="D16" s="133" t="str">
        <f>Batyk!D12</f>
        <v>Rendkívüli helyzetből adódó azonnali feladatok (max. 15%)</v>
      </c>
      <c r="E16" s="31" t="str">
        <f>Batyk!E12</f>
        <v>Jelen állapot nem felmérhető.</v>
      </c>
      <c r="F16" s="50" t="str">
        <f>Batyk!F12</f>
        <v>Előre nem látható (váratlan) meghíbásodások megszüntetése, tönkrement gépek pótlása, a folyamatos üzem fentatása érdekében.</v>
      </c>
      <c r="G16" s="50" t="str">
        <f>Batyk!G12</f>
        <v>A megfelelő műszaki állapot elérve az üzembiztonság érdekében .</v>
      </c>
      <c r="H16" s="51">
        <f>Batyk!H12</f>
        <v>0</v>
      </c>
      <c r="I16" s="100" t="str">
        <f>Batyk!I12</f>
        <v>Batyk</v>
      </c>
      <c r="J16" s="102">
        <f>Batyk!J12</f>
        <v>1347.7499999999998</v>
      </c>
      <c r="K16" s="33">
        <f>Batyk!K12</f>
        <v>0</v>
      </c>
      <c r="L16" s="95">
        <f>Batyk!L12</f>
        <v>44562</v>
      </c>
      <c r="M16" s="94">
        <f>Batyk!M12</f>
        <v>50040</v>
      </c>
      <c r="N16" s="52">
        <f>Batyk!N12</f>
        <v>0</v>
      </c>
      <c r="O16" s="20">
        <f>Batyk!O12</f>
        <v>89.85</v>
      </c>
      <c r="P16" s="107">
        <f>Batyk!P12</f>
        <v>89.85</v>
      </c>
      <c r="Q16" s="107">
        <f>Batyk!Q12</f>
        <v>89.85</v>
      </c>
      <c r="R16" s="107">
        <f>Batyk!R12</f>
        <v>89.85</v>
      </c>
      <c r="S16" s="107">
        <f>Batyk!S12</f>
        <v>89.85</v>
      </c>
      <c r="T16" s="3">
        <f>Batyk!T12</f>
        <v>89.85</v>
      </c>
      <c r="U16" s="3">
        <f>Batyk!U12</f>
        <v>89.85</v>
      </c>
      <c r="V16" s="3">
        <f>Batyk!V12</f>
        <v>89.85</v>
      </c>
      <c r="W16" s="3">
        <f>Batyk!W12</f>
        <v>89.85</v>
      </c>
      <c r="X16" s="3">
        <f>Batyk!X12</f>
        <v>89.85</v>
      </c>
      <c r="Y16" s="3">
        <f>Batyk!Y12</f>
        <v>89.85</v>
      </c>
      <c r="Z16" s="3">
        <f>Batyk!Z12</f>
        <v>89.85</v>
      </c>
      <c r="AA16" s="3">
        <f>Batyk!AA12</f>
        <v>89.85</v>
      </c>
      <c r="AB16" s="3">
        <f>Batyk!AB12</f>
        <v>89.85</v>
      </c>
      <c r="AC16" s="4">
        <f>Batyk!AC12</f>
        <v>89.85</v>
      </c>
    </row>
    <row r="17" spans="1:29" x14ac:dyDescent="0.25">
      <c r="A17" s="108"/>
      <c r="B17" s="38" t="s">
        <v>4</v>
      </c>
      <c r="C17" s="39"/>
      <c r="D17" s="170"/>
      <c r="E17" s="39"/>
      <c r="F17" s="39"/>
      <c r="G17" s="39"/>
      <c r="H17" s="40"/>
      <c r="I17" s="103"/>
      <c r="J17" s="99"/>
      <c r="K17" s="41"/>
      <c r="L17" s="42"/>
      <c r="M17" s="43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4"/>
    </row>
    <row r="18" spans="1:29" x14ac:dyDescent="0.25">
      <c r="A18" s="98"/>
      <c r="B18" s="46" t="s">
        <v>1</v>
      </c>
      <c r="C18" s="41"/>
      <c r="D18" s="177"/>
      <c r="E18" s="41"/>
      <c r="F18" s="41"/>
      <c r="G18" s="41"/>
      <c r="H18" s="40"/>
      <c r="I18" s="104"/>
      <c r="J18" s="99"/>
      <c r="K18" s="47"/>
      <c r="L18" s="42"/>
      <c r="M18" s="43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8"/>
    </row>
    <row r="19" spans="1:29" ht="72.75" customHeight="1" x14ac:dyDescent="0.25">
      <c r="A19" s="50">
        <f>Zalaszentgrót!A15</f>
        <v>2</v>
      </c>
      <c r="B19" s="50">
        <f>Zalaszentgrót!B15</f>
        <v>0</v>
      </c>
      <c r="C19" s="50" t="str">
        <f>Zalaszentgrót!C15</f>
        <v>Zalaszentgrót</v>
      </c>
      <c r="D19" s="50" t="str">
        <f>Zalaszentgrót!D15</f>
        <v>fedlap és szűkítők cseréje</v>
      </c>
      <c r="E19" s="50" t="str">
        <f>Zalaszentgrót!E15</f>
        <v>Ezen elemek cseréje a kiépített rendszer működőképességének megóvása, a biztonságos üzemelés biztosítása miatt van szükség a munka elvégzésére.hez elengedhetetlen.</v>
      </c>
      <c r="F19" s="50" t="str">
        <f>Zalaszentgrót!F15</f>
        <v>A kiépített rendszer működőképességének megóvása, a biztonságos üzemelés biztosítása miatt van szükség a munka elvégzésére.</v>
      </c>
      <c r="G19" s="50" t="str">
        <f>Zalaszentgrót!G15</f>
        <v>Az üzembiztonság jelentősen növekszik.</v>
      </c>
      <c r="H19" s="50">
        <f>Zalaszentgrót!H15</f>
        <v>0</v>
      </c>
      <c r="I19" s="100" t="str">
        <f>Zalaszentgrót!I15</f>
        <v>Zalaszentgrót</v>
      </c>
      <c r="J19" s="102">
        <f>SUM(O19:AC19)</f>
        <v>1716</v>
      </c>
      <c r="K19" s="50">
        <f>Zalaszentgrót!K15</f>
        <v>0</v>
      </c>
      <c r="L19" s="95">
        <f>Zalaszentgrót!L15</f>
        <v>44562</v>
      </c>
      <c r="M19" s="95">
        <f>Zalaszentgrót!M15</f>
        <v>44926</v>
      </c>
      <c r="N19" s="102" t="str">
        <f>Zalaszentgrót!N15</f>
        <v>rövid</v>
      </c>
      <c r="O19" s="20">
        <f>Zalaszentgrót!O15</f>
        <v>1716</v>
      </c>
      <c r="P19" s="2"/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2.75" customHeight="1" x14ac:dyDescent="0.25">
      <c r="A20" s="50">
        <f>Zalaszentgrót!A16</f>
        <v>3</v>
      </c>
      <c r="B20" s="50">
        <f>Zalaszentgrót!B16</f>
        <v>0</v>
      </c>
      <c r="C20" s="50" t="str">
        <f>Zalaszentgrót!C16</f>
        <v>Zalaszentgrót Aranyod</v>
      </c>
      <c r="D20" s="50" t="str">
        <f>Zalaszentgrót!D16</f>
        <v>fedlap és szűkítők cseréje</v>
      </c>
      <c r="E20" s="50" t="str">
        <f>Zalaszentgrót!E16</f>
        <v>Ezen elemek cseréje a kiépített rendszer működőképességének megóvása, a biztonságos üzemelés biztosítása miatt van szükség a munka elvégzésére.hez elengedhetetlen.</v>
      </c>
      <c r="F20" s="50" t="str">
        <f>Zalaszentgrót!F16</f>
        <v>A kiépített rendszer működőképességének megóvása, a biztonságos üzemelés biztosítása miatt van szükség a munka elvégzésére.</v>
      </c>
      <c r="G20" s="50" t="str">
        <f>Zalaszentgrót!G16</f>
        <v>Az üzembiztonság jelentősen növekszik.</v>
      </c>
      <c r="H20" s="50">
        <f>Zalaszentgrót!H16</f>
        <v>0</v>
      </c>
      <c r="I20" s="100" t="str">
        <f>Zalaszentgrót!I16</f>
        <v>Zalaszentgrót osztatlan közös</v>
      </c>
      <c r="J20" s="102">
        <f>SUM(O20:AC20)</f>
        <v>2217</v>
      </c>
      <c r="K20" s="50">
        <f>Zalaszentgrót!K16</f>
        <v>0</v>
      </c>
      <c r="L20" s="95">
        <f>Zalaszentgrót!L16</f>
        <v>44562</v>
      </c>
      <c r="M20" s="95">
        <f>Zalaszentgrót!M16</f>
        <v>44926</v>
      </c>
      <c r="N20" s="102" t="str">
        <f>Zalaszentgrót!N16</f>
        <v>rövid</v>
      </c>
      <c r="O20" s="20">
        <f>Batyk!O15+Pakod!O15+Zalabér!O15+Zalaszentgrót!O16+Zalavég!O15</f>
        <v>2217</v>
      </c>
      <c r="P20" s="2"/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72.75" customHeight="1" x14ac:dyDescent="0.25">
      <c r="A21" s="166">
        <f>Zalaszentgrót!A17</f>
        <v>35</v>
      </c>
      <c r="B21" s="29">
        <f>Zalaszentgrót!B17</f>
        <v>0</v>
      </c>
      <c r="C21" s="122" t="str">
        <f>Zalaszentgrót!C17</f>
        <v xml:space="preserve">Zalaszentgrót Kossuth utca </v>
      </c>
      <c r="D21" s="122" t="str">
        <f>Zalaszentgrót!D17</f>
        <v>csatornahálózat rekonstrukció tervezés</v>
      </c>
      <c r="E21" s="32" t="str">
        <f>Zalaszentgrót!E17</f>
        <v>Ezen elemek cseréje a kiépített rendszer működőképességének megóvása, a biztonságos üzemelés biztosítása miatt van szükség a munka elvégzésére.hez elengedhetetlen.</v>
      </c>
      <c r="F21" s="32" t="str">
        <f>Zalaszentgrót!F17</f>
        <v>A kiépített rendszer működőképességének megóvása, a biztonságos üzemelés biztosítása miatt van szükség a munka elvégzésére.</v>
      </c>
      <c r="G21" s="32" t="str">
        <f>Zalaszentgrót!G17</f>
        <v>Az üzembiztonság jelentősen növekszik.</v>
      </c>
      <c r="H21" s="33">
        <f>Zalaszentgrót!H17</f>
        <v>0</v>
      </c>
      <c r="I21" s="100" t="str">
        <f>Zalaszentgrót!I17</f>
        <v>Zalaszentgrót</v>
      </c>
      <c r="J21" s="102">
        <f t="shared" ref="J21:J22" si="0">SUM(O21:AC21)</f>
        <v>800</v>
      </c>
      <c r="K21" s="33">
        <f>Zalaszentgrót!K17</f>
        <v>0</v>
      </c>
      <c r="L21" s="94">
        <f>Zalaszentgrót!L17</f>
        <v>44927</v>
      </c>
      <c r="M21" s="94">
        <f>Zalaszentgrót!M17</f>
        <v>45291</v>
      </c>
      <c r="N21" s="52" t="str">
        <f>Zalaszentgrót!N17</f>
        <v>közép</v>
      </c>
      <c r="O21" s="20">
        <f>Zalaszentgrót!O17</f>
        <v>0</v>
      </c>
      <c r="P21" s="2">
        <f>Zalaszentgrót!P17</f>
        <v>800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166">
        <f>Zalaszentgrót!A18</f>
        <v>36</v>
      </c>
      <c r="B22" s="29">
        <f>Zalaszentgrót!B18</f>
        <v>0</v>
      </c>
      <c r="C22" s="122" t="str">
        <f>Zalaszentgrót!C18</f>
        <v>Zalaszentgrót Batthyány u.</v>
      </c>
      <c r="D22" s="122" t="str">
        <f>Zalaszentgrót!D18</f>
        <v>csatornahálózat rekonstrukció tervezés</v>
      </c>
      <c r="E22" s="32" t="str">
        <f>Zalaszentgrót!E18</f>
        <v>Ezen elemek cseréje a kiépített rendszer működőképességének megóvása, a biztonságos üzemelés biztosítása miatt van szükség a munka elvégzésére.hez elengedhetetlen.</v>
      </c>
      <c r="F22" s="32" t="str">
        <f>Zalaszentgrót!F18</f>
        <v>A kiépített rendszer működőképességének megóvása, a biztonságos üzemelés biztosítása miatt van szükség a munka elvégzésére.</v>
      </c>
      <c r="G22" s="32" t="str">
        <f>Zalaszentgrót!G18</f>
        <v>Az üzembiztonság jelentősen növekszik.</v>
      </c>
      <c r="H22" s="33">
        <f>Zalaszentgrót!H18</f>
        <v>0</v>
      </c>
      <c r="I22" s="100" t="str">
        <f>Zalaszentgrót!I18</f>
        <v>Zalaszentgrót</v>
      </c>
      <c r="J22" s="102">
        <f t="shared" si="0"/>
        <v>1250</v>
      </c>
      <c r="K22" s="33">
        <f>Zalaszentgrót!K18</f>
        <v>0</v>
      </c>
      <c r="L22" s="94">
        <f>Zalaszentgrót!L18</f>
        <v>44927</v>
      </c>
      <c r="M22" s="94">
        <f>Zalaszentgrót!M18</f>
        <v>45291</v>
      </c>
      <c r="N22" s="52" t="str">
        <f>Zalaszentgrót!N18</f>
        <v>közép</v>
      </c>
      <c r="O22" s="20">
        <f>Zalaszentgrót!O18</f>
        <v>0</v>
      </c>
      <c r="P22" s="2">
        <f>Zalaszentgrót!P18</f>
        <v>1250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166">
        <f>Zalaszentgrót!A19</f>
        <v>37</v>
      </c>
      <c r="B23" s="29">
        <f>Zalaszentgrót!B19</f>
        <v>0</v>
      </c>
      <c r="C23" s="49" t="str">
        <f>Zalaszentgrót!C19</f>
        <v>Zalaszentgrót Kossuth utca</v>
      </c>
      <c r="D23" s="31" t="str">
        <f>Zalaszentgrót!D19</f>
        <v>csatornahálózat rekonstrukció (210fm) - nyomvonalas helyreáll. Magyar Közút!</v>
      </c>
      <c r="E23" s="31" t="str">
        <f>Zalaszentgrót!E19</f>
        <v>Ezen elemek cseréje a kiépített rendszer működőképességének megóvása, a biztonságos üzemelés biztosítása miatt van szükség a munka elvégzésére.hez elengedhetetlen.</v>
      </c>
      <c r="F23" s="50" t="str">
        <f>Zalaszentgrót!F19</f>
        <v>A kiépített rendszer működőképességének megóvása, a biztonságos üzemelés biztosítása miatt van szükség a munka elvégzésére.</v>
      </c>
      <c r="G23" s="50" t="str">
        <f>Zalaszentgrót!G19</f>
        <v>Az üzembiztonság jelentősen növekszik.</v>
      </c>
      <c r="H23" s="51">
        <f>Zalaszentgrót!H19</f>
        <v>0</v>
      </c>
      <c r="I23" s="100" t="str">
        <f>Zalaszentgrót!I19</f>
        <v>Zalaszentgrót</v>
      </c>
      <c r="J23" s="102">
        <f>SUM(O23:AC23)</f>
        <v>17000</v>
      </c>
      <c r="K23" s="33">
        <f>Zalaszentgrót!K19</f>
        <v>0</v>
      </c>
      <c r="L23" s="95">
        <f>Zalaszentgrót!L19</f>
        <v>44927</v>
      </c>
      <c r="M23" s="94">
        <f>Zalaszentgrót!M19</f>
        <v>45291</v>
      </c>
      <c r="N23" s="52" t="str">
        <f>Zalaszentgrót!N19</f>
        <v>közép</v>
      </c>
      <c r="O23" s="20">
        <f>Zalaszentgrót!O19</f>
        <v>0</v>
      </c>
      <c r="P23" s="107">
        <f>Zalaszentgrót!P19</f>
        <v>17000</v>
      </c>
      <c r="Q23" s="107">
        <f>Zalaszentgrót!Q19</f>
        <v>0</v>
      </c>
      <c r="R23" s="107">
        <f>Zalaszentgrót!R19</f>
        <v>0</v>
      </c>
      <c r="S23" s="107">
        <f>Zalaszentgrót!S19</f>
        <v>0</v>
      </c>
      <c r="T23" s="3">
        <f>Zalaszentgrót!T19</f>
        <v>0</v>
      </c>
      <c r="U23" s="3">
        <f>Zalaszentgrót!U19</f>
        <v>0</v>
      </c>
      <c r="V23" s="3">
        <f>Zalaszentgrót!V19</f>
        <v>0</v>
      </c>
      <c r="W23" s="3">
        <f>Zalaszentgrót!W19</f>
        <v>0</v>
      </c>
      <c r="X23" s="3">
        <f>Zalaszentgrót!X19</f>
        <v>0</v>
      </c>
      <c r="Y23" s="3">
        <f>Zalaszentgrót!Y19</f>
        <v>0</v>
      </c>
      <c r="Z23" s="3">
        <f>Zalaszentgrót!Z19</f>
        <v>0</v>
      </c>
      <c r="AA23" s="3">
        <f>Zalaszentgrót!AA19</f>
        <v>0</v>
      </c>
      <c r="AB23" s="3">
        <f>Zalaszentgrót!AB19</f>
        <v>0</v>
      </c>
      <c r="AC23" s="4">
        <f>Zalaszentgrót!AC19</f>
        <v>0</v>
      </c>
    </row>
    <row r="24" spans="1:29" ht="72.75" customHeight="1" x14ac:dyDescent="0.25">
      <c r="A24" s="166">
        <f>Zalaszentgrót!A20</f>
        <v>38</v>
      </c>
      <c r="B24" s="29">
        <f>Zalaszentgrót!B20</f>
        <v>0</v>
      </c>
      <c r="C24" s="49" t="str">
        <f>Zalaszentgrót!C20</f>
        <v>Zalaszentgrót Batthyány u.</v>
      </c>
      <c r="D24" s="31" t="str">
        <f>Zalaszentgrót!D20</f>
        <v xml:space="preserve">csatornahálózat rekonstrukció (350 fm NA 300) - nyomvonalas helyrell. </v>
      </c>
      <c r="E24" s="31" t="str">
        <f>Zalaszentgrót!E20</f>
        <v>Ezen elemek cseréje a kiépített rendszer működőképességének megóvása, a biztonságos üzemelés biztosítása miatt van szükség a munka elvégzésére.hez elengedhetetlen.</v>
      </c>
      <c r="F24" s="50" t="str">
        <f>Zalaszentgrót!F20</f>
        <v>A kiépített rendszer működőképességének megóvása, a biztonságos üzemelés biztosítása miatt van szükség a munka elvégzésére.</v>
      </c>
      <c r="G24" s="50" t="str">
        <f>Zalaszentgrót!G20</f>
        <v>Az üzembiztonság jelentősen növekszik.</v>
      </c>
      <c r="H24" s="51">
        <f>Zalaszentgrót!H20</f>
        <v>0</v>
      </c>
      <c r="I24" s="100" t="str">
        <f>Zalaszentgrót!I20</f>
        <v>Zalaszentgrót</v>
      </c>
      <c r="J24" s="102">
        <f>SUM(O24:AC24)</f>
        <v>30000</v>
      </c>
      <c r="K24" s="33">
        <f>Zalaszentgrót!K20</f>
        <v>0</v>
      </c>
      <c r="L24" s="95">
        <f>Zalaszentgrót!L20</f>
        <v>44927</v>
      </c>
      <c r="M24" s="94">
        <f>Zalaszentgrót!M20</f>
        <v>45291</v>
      </c>
      <c r="N24" s="52" t="str">
        <f>Zalaszentgrót!N20</f>
        <v>közép</v>
      </c>
      <c r="O24" s="20">
        <f>Zalaszentgrót!O20</f>
        <v>0</v>
      </c>
      <c r="P24" s="107">
        <f>Zalaszentgrót!P20</f>
        <v>30000</v>
      </c>
      <c r="Q24" s="107">
        <f>Zalaszentgrót!Q20</f>
        <v>0</v>
      </c>
      <c r="R24" s="107">
        <f>Zalaszentgrót!R20</f>
        <v>0</v>
      </c>
      <c r="S24" s="107">
        <f>Zalaszentgrót!S20</f>
        <v>0</v>
      </c>
      <c r="T24" s="3">
        <f>Zalaszentgrót!T20</f>
        <v>0</v>
      </c>
      <c r="U24" s="3">
        <f>Zalaszentgrót!U20</f>
        <v>0</v>
      </c>
      <c r="V24" s="3">
        <f>Zalaszentgrót!V20</f>
        <v>0</v>
      </c>
      <c r="W24" s="3">
        <f>Zalaszentgrót!W20</f>
        <v>0</v>
      </c>
      <c r="X24" s="3">
        <f>Zalaszentgrót!X20</f>
        <v>0</v>
      </c>
      <c r="Y24" s="3">
        <f>Zalaszentgrót!Y20</f>
        <v>0</v>
      </c>
      <c r="Z24" s="3">
        <f>Zalaszentgrót!Z20</f>
        <v>0</v>
      </c>
      <c r="AA24" s="3">
        <f>Zalaszentgrót!AA20</f>
        <v>0</v>
      </c>
      <c r="AB24" s="3">
        <f>Zalaszentgrót!AB20</f>
        <v>0</v>
      </c>
      <c r="AC24" s="4">
        <f>Zalaszentgrót!AC20</f>
        <v>0</v>
      </c>
    </row>
    <row r="25" spans="1:29" ht="60" x14ac:dyDescent="0.25">
      <c r="A25" s="166">
        <f>Zalaszentgrót!A21</f>
        <v>39</v>
      </c>
      <c r="B25" s="29">
        <f>Zalaszentgrót!B21</f>
        <v>0</v>
      </c>
      <c r="C25" s="122" t="str">
        <f>Zalaszentgrót!C21</f>
        <v>Zalaszentgrót Tüskeszentpéter Szív - Nyár - Akácfa u.kereszteződésében lévő gravitációs akna</v>
      </c>
      <c r="D25" s="122" t="str">
        <f>Zalaszentgrót!D21</f>
        <v>fogadó akna bélelés</v>
      </c>
      <c r="E25" s="32" t="str">
        <f>Zalaszentgrót!E21</f>
        <v xml:space="preserve">A szennyvíz, és a belőle felszabaduló gázok hatására a felületek elkorrodálnak. A bélelés a biztonságos üzemeltetéshez elengedhetetlen. </v>
      </c>
      <c r="F25" s="32" t="str">
        <f>Zalaszentgrót!F21</f>
        <v>Az akna statikai stabilitás biztosítása, működőképesség megörzése.</v>
      </c>
      <c r="G25" s="32" t="str">
        <f>Zalaszentgrót!G21</f>
        <v>Korróziót okozó anyagoknak ellenálló felület.</v>
      </c>
      <c r="H25" s="33">
        <f>Zalaszentgrót!H21</f>
        <v>0</v>
      </c>
      <c r="I25" s="100" t="str">
        <f>Zalaszentgrót!I21</f>
        <v>Zalaszentgrót osztatlan közös</v>
      </c>
      <c r="J25" s="102">
        <f t="shared" ref="J25:J44" si="1">SUM(O25:AC25)</f>
        <v>1227</v>
      </c>
      <c r="K25" s="33">
        <f>Zalaszentgrót!K21</f>
        <v>0</v>
      </c>
      <c r="L25" s="94">
        <f>Zalaszentgrót!L21</f>
        <v>44927</v>
      </c>
      <c r="M25" s="94">
        <f>Zalaszentgrót!M21</f>
        <v>45291</v>
      </c>
      <c r="N25" s="52" t="str">
        <f>Zalaszentgrót!N21</f>
        <v>közép</v>
      </c>
      <c r="O25" s="164">
        <f>Zalaszentgrót!O21</f>
        <v>0</v>
      </c>
      <c r="P25" s="2">
        <f>Batyk!P16+Pakod!P16+Zalabér!P16+Zalaszentgrót!P21+Zalavég!P16</f>
        <v>1227</v>
      </c>
      <c r="Q25" s="2">
        <f>Zalaszentgrót!Q21</f>
        <v>0</v>
      </c>
      <c r="R25" s="2">
        <f>Zalaszentgrót!R21</f>
        <v>0</v>
      </c>
      <c r="S25" s="2">
        <f>Zalaszentgrót!S21</f>
        <v>0</v>
      </c>
      <c r="T25" s="3">
        <f>Zalaszentgrót!T21</f>
        <v>0</v>
      </c>
      <c r="U25" s="3">
        <f>Zalaszentgrót!U21</f>
        <v>0</v>
      </c>
      <c r="V25" s="3">
        <f>Zalaszentgrót!V21</f>
        <v>0</v>
      </c>
      <c r="W25" s="3">
        <f>Zalaszentgrót!W21</f>
        <v>0</v>
      </c>
      <c r="X25" s="3">
        <f>Zalaszentgrót!X21</f>
        <v>0</v>
      </c>
      <c r="Y25" s="3">
        <f>Zalaszentgrót!Y21</f>
        <v>0</v>
      </c>
      <c r="Z25" s="3">
        <f>Zalaszentgrót!Z21</f>
        <v>0</v>
      </c>
      <c r="AA25" s="3">
        <f>Zalaszentgrót!AA21</f>
        <v>0</v>
      </c>
      <c r="AB25" s="3">
        <f>Zalaszentgrót!AB21</f>
        <v>0</v>
      </c>
      <c r="AC25" s="4">
        <f>Zalaszentgrót!AC21</f>
        <v>0</v>
      </c>
    </row>
    <row r="26" spans="1:29" ht="72.75" customHeight="1" x14ac:dyDescent="0.25">
      <c r="A26" s="166">
        <f>Pakod!A17</f>
        <v>40</v>
      </c>
      <c r="B26" s="29">
        <f>Pakod!B17</f>
        <v>0</v>
      </c>
      <c r="C26" s="49" t="str">
        <f>Pakod!C17</f>
        <v>Pakod</v>
      </c>
      <c r="D26" s="31" t="str">
        <f>Pakod!D17</f>
        <v>8 db fedlap helyreállítás</v>
      </c>
      <c r="E26" s="31" t="str">
        <f>Pakod!E17</f>
        <v>Ezen elemek cseréje a kiépített rendszer működőképességének megóvása, a biztonságos üzemelés biztosítása miatt van szükség a munka elvégzésére.hez elengedhetetlen.</v>
      </c>
      <c r="F26" s="50" t="str">
        <f>Pakod!F17</f>
        <v>A kiépített rendszer működőképességének megóvása, a biztonságos üzemelés biztosítása miatt van szükség a munka elvégzésére.</v>
      </c>
      <c r="G26" s="50" t="str">
        <f>Pakod!G17</f>
        <v>Az üzembiztonság jelentősen növekszik.</v>
      </c>
      <c r="H26" s="51">
        <f>Pakod!H17</f>
        <v>0</v>
      </c>
      <c r="I26" s="100" t="str">
        <f>Pakod!I17</f>
        <v>Zalaszentgrót osztatlan közös</v>
      </c>
      <c r="J26" s="102">
        <f t="shared" si="1"/>
        <v>1289</v>
      </c>
      <c r="K26" s="33">
        <f>Pakod!K17</f>
        <v>0</v>
      </c>
      <c r="L26" s="95">
        <f>Pakod!L17</f>
        <v>44927</v>
      </c>
      <c r="M26" s="94">
        <f>Pakod!M17</f>
        <v>45291</v>
      </c>
      <c r="N26" s="52" t="str">
        <f>Pakod!N17</f>
        <v>közép</v>
      </c>
      <c r="O26" s="20">
        <f>Pakod!O17</f>
        <v>0</v>
      </c>
      <c r="P26" s="107">
        <f>Batyk!P17+Pakod!P17+Zalabér!P17+Zalaszentgrót!P22+Zalavég!P17</f>
        <v>1289</v>
      </c>
      <c r="Q26" s="107">
        <f>Pakod!Q17</f>
        <v>0</v>
      </c>
      <c r="R26" s="107">
        <f>Pakod!R17</f>
        <v>0</v>
      </c>
      <c r="S26" s="107">
        <f>Pakod!S17</f>
        <v>0</v>
      </c>
      <c r="T26" s="3">
        <f>Pakod!T17</f>
        <v>0</v>
      </c>
      <c r="U26" s="3">
        <f>Pakod!U17</f>
        <v>0</v>
      </c>
      <c r="V26" s="3">
        <f>Pakod!V17</f>
        <v>0</v>
      </c>
      <c r="W26" s="3">
        <f>Pakod!W17</f>
        <v>0</v>
      </c>
      <c r="X26" s="3">
        <f>Pakod!X17</f>
        <v>0</v>
      </c>
      <c r="Y26" s="3">
        <f>Pakod!Y17</f>
        <v>0</v>
      </c>
      <c r="Z26" s="3">
        <f>Pakod!Z17</f>
        <v>0</v>
      </c>
      <c r="AA26" s="3">
        <f>Pakod!AA17</f>
        <v>0</v>
      </c>
      <c r="AB26" s="3">
        <f>Pakod!AB17</f>
        <v>0</v>
      </c>
      <c r="AC26" s="4">
        <f>Pakod!AC17</f>
        <v>0</v>
      </c>
    </row>
    <row r="27" spans="1:29" ht="72.75" customHeight="1" x14ac:dyDescent="0.25">
      <c r="A27" s="166">
        <f>Batyk!A18</f>
        <v>41</v>
      </c>
      <c r="B27" s="29">
        <f>Batyk!B18</f>
        <v>0</v>
      </c>
      <c r="C27" s="49" t="str">
        <f>Batyk!C18</f>
        <v>Batyk</v>
      </c>
      <c r="D27" s="31" t="str">
        <f>Batyk!D18</f>
        <v>3 db fedlap helyreállítás</v>
      </c>
      <c r="E27" s="31" t="str">
        <f>Batyk!E18</f>
        <v>Ezen elemek cseréje a kiépített rendszer működőképességének megóvása, a biztonságos üzemelés biztosítása miatt van szükség a munka elvégzésére.hez elengedhetetlen.</v>
      </c>
      <c r="F27" s="50" t="str">
        <f>Batyk!F18</f>
        <v>A kiépített rendszer működőképességének megóvása, a biztonságos üzemelés biztosítása miatt van szükség a munka elvégzésére.</v>
      </c>
      <c r="G27" s="50" t="str">
        <f>Batyk!G18</f>
        <v>Az üzembiztonság jelentősen növekszik.</v>
      </c>
      <c r="H27" s="51">
        <f>Batyk!H18</f>
        <v>0</v>
      </c>
      <c r="I27" s="100" t="str">
        <f>Batyk!I18</f>
        <v>Zalaszentgrót osztatlan közös</v>
      </c>
      <c r="J27" s="102">
        <f t="shared" si="1"/>
        <v>484</v>
      </c>
      <c r="K27" s="33">
        <f>Batyk!K18</f>
        <v>0</v>
      </c>
      <c r="L27" s="95">
        <f>Batyk!L18</f>
        <v>44927</v>
      </c>
      <c r="M27" s="94">
        <f>Batyk!M18</f>
        <v>45291</v>
      </c>
      <c r="N27" s="52" t="str">
        <f>Batyk!N18</f>
        <v>közép</v>
      </c>
      <c r="O27" s="20">
        <f>Batyk!O18</f>
        <v>0</v>
      </c>
      <c r="P27" s="107">
        <f>Batyk!P18+Pakod!P18+Zalabér!P18+Zalaszentgrót!P23+Zalavég!P18</f>
        <v>484</v>
      </c>
      <c r="Q27" s="107">
        <f>Batyk!Q18</f>
        <v>0</v>
      </c>
      <c r="R27" s="107">
        <f>Batyk!R18</f>
        <v>0</v>
      </c>
      <c r="S27" s="107">
        <f>Batyk!S18</f>
        <v>0</v>
      </c>
      <c r="T27" s="3">
        <f>Batyk!T18</f>
        <v>0</v>
      </c>
      <c r="U27" s="3">
        <f>Batyk!U18</f>
        <v>0</v>
      </c>
      <c r="V27" s="3">
        <f>Batyk!V18</f>
        <v>0</v>
      </c>
      <c r="W27" s="3">
        <f>Batyk!W18</f>
        <v>0</v>
      </c>
      <c r="X27" s="3">
        <f>Batyk!X18</f>
        <v>0</v>
      </c>
      <c r="Y27" s="3">
        <f>Batyk!Y18</f>
        <v>0</v>
      </c>
      <c r="Z27" s="3">
        <f>Batyk!Z18</f>
        <v>0</v>
      </c>
      <c r="AA27" s="3">
        <f>Batyk!AA18</f>
        <v>0</v>
      </c>
      <c r="AB27" s="3">
        <f>Batyk!AB18</f>
        <v>0</v>
      </c>
      <c r="AC27" s="4">
        <f>Batyk!AC18</f>
        <v>0</v>
      </c>
    </row>
    <row r="28" spans="1:29" ht="72.75" customHeight="1" x14ac:dyDescent="0.25">
      <c r="A28" s="166">
        <f>Zalabér!A19</f>
        <v>42</v>
      </c>
      <c r="B28" s="29">
        <f>Zalabér!B19</f>
        <v>0</v>
      </c>
      <c r="C28" s="49" t="str">
        <f>Zalabér!C19</f>
        <v>Zalabér</v>
      </c>
      <c r="D28" s="31" t="str">
        <f>Zalabér!D19</f>
        <v>4 db fedlap helyreállítás</v>
      </c>
      <c r="E28" s="31" t="str">
        <f>Zalabér!E19</f>
        <v>Ezen elemek cseréje a kiépített rendszer működőképességének megóvása, a biztonságos üzemelés biztosítása miatt van szükség a munka elvégzésére.hez elengedhetetlen.</v>
      </c>
      <c r="F28" s="50" t="str">
        <f>Zalabér!F19</f>
        <v>A kiépített rendszer működőképességének megóvása, a biztonságos üzemelés biztosítása miatt van szükség a munka elvégzésére.</v>
      </c>
      <c r="G28" s="50" t="str">
        <f>Zalabér!G19</f>
        <v>Az üzembiztonság jelentősen növekszik.</v>
      </c>
      <c r="H28" s="51">
        <f>Zalabér!H19</f>
        <v>0</v>
      </c>
      <c r="I28" s="100" t="str">
        <f>Zalabér!I19</f>
        <v>Zalaszentgrót osztatlan közös</v>
      </c>
      <c r="J28" s="102">
        <f t="shared" si="1"/>
        <v>389</v>
      </c>
      <c r="K28" s="33">
        <f>Zalabér!K19</f>
        <v>0</v>
      </c>
      <c r="L28" s="95">
        <f>Zalabér!L19</f>
        <v>44927</v>
      </c>
      <c r="M28" s="94">
        <f>Zalabér!M19</f>
        <v>45291</v>
      </c>
      <c r="N28" s="52" t="str">
        <f>Zalabér!N19</f>
        <v>közép</v>
      </c>
      <c r="O28" s="20">
        <f>Zalabér!O19</f>
        <v>0</v>
      </c>
      <c r="P28" s="107">
        <f>Batyk!P19+Pakod!P19+Zalabér!P19+Zalaszentgrót!P24+Zalavég!P19</f>
        <v>389</v>
      </c>
      <c r="Q28" s="107">
        <f>Zalabér!Q19</f>
        <v>0</v>
      </c>
      <c r="R28" s="107">
        <f>Zalabér!R19</f>
        <v>0</v>
      </c>
      <c r="S28" s="107">
        <f>Zalabér!S19</f>
        <v>0</v>
      </c>
      <c r="T28" s="3">
        <f>Zalabér!T19</f>
        <v>0</v>
      </c>
      <c r="U28" s="3">
        <f>Zalabér!U19</f>
        <v>0</v>
      </c>
      <c r="V28" s="3">
        <f>Zalabér!V19</f>
        <v>0</v>
      </c>
      <c r="W28" s="3">
        <f>Zalabér!W19</f>
        <v>0</v>
      </c>
      <c r="X28" s="3">
        <f>Zalabér!X19</f>
        <v>0</v>
      </c>
      <c r="Y28" s="3">
        <f>Zalabér!Y19</f>
        <v>0</v>
      </c>
      <c r="Z28" s="3">
        <f>Zalabér!Z19</f>
        <v>0</v>
      </c>
      <c r="AA28" s="3">
        <f>Zalabér!AA19</f>
        <v>0</v>
      </c>
      <c r="AB28" s="3">
        <f>Zalabér!AB19</f>
        <v>0</v>
      </c>
      <c r="AC28" s="4">
        <f>Zalabér!AC19</f>
        <v>0</v>
      </c>
    </row>
    <row r="29" spans="1:29" ht="75" x14ac:dyDescent="0.25">
      <c r="A29" s="166">
        <f>Zalaszentgrót!A25</f>
        <v>43</v>
      </c>
      <c r="B29" s="29">
        <f>Zalaszentgrót!B25</f>
        <v>0</v>
      </c>
      <c r="C29" s="58" t="str">
        <f>Zalaszentgrót!C25</f>
        <v>Zalaszentgrót</v>
      </c>
      <c r="D29" s="122" t="str">
        <f>Zalaszentgrót!D25</f>
        <v>szv.csatorna rekonstrukció (NA110 KG-PVC)</v>
      </c>
      <c r="E29" s="32" t="str">
        <f>Zalaszentgrót!E25</f>
        <v>Ezen elemek cseréje a kiépített rendszer működőképességének megóvása, a biztonságos üzemelés biztosítása miatt van szükség a munka elvégzésére.hez elengedhetetlen.</v>
      </c>
      <c r="F29" s="32" t="str">
        <f>Zalaszentgrót!F25</f>
        <v>Dugulásveszély, és ebből fakadó szennyvíz elöntés megakadálsozása.</v>
      </c>
      <c r="G29" s="32" t="str">
        <f>Zalaszentgrót!G25</f>
        <v>Gravitációs szennyvízhálózatnak megfelelő kialakítás.</v>
      </c>
      <c r="H29" s="33">
        <f>Zalaszentgrót!H25</f>
        <v>0</v>
      </c>
      <c r="I29" s="100" t="str">
        <f>Zalaszentgrót!I25</f>
        <v>Zalaszentgrót</v>
      </c>
      <c r="J29" s="102">
        <f t="shared" si="1"/>
        <v>356</v>
      </c>
      <c r="K29" s="33">
        <f>Zalaszentgrót!K25</f>
        <v>0</v>
      </c>
      <c r="L29" s="94">
        <f>Zalaszentgrót!L25</f>
        <v>44927</v>
      </c>
      <c r="M29" s="94">
        <f>Zalaszentgrót!M25</f>
        <v>46387</v>
      </c>
      <c r="N29" s="52" t="str">
        <f>Zalaszentgrót!N25</f>
        <v>közép</v>
      </c>
      <c r="O29" s="1">
        <f>Zalaszentgrót!O25</f>
        <v>0</v>
      </c>
      <c r="P29" s="2">
        <f>Zalaszentgrót!P25</f>
        <v>89</v>
      </c>
      <c r="Q29" s="2">
        <f>Zalaszentgrót!Q25</f>
        <v>89</v>
      </c>
      <c r="R29" s="2">
        <f>Zalaszentgrót!R25</f>
        <v>89</v>
      </c>
      <c r="S29" s="2">
        <f>Zalaszentgrót!S25</f>
        <v>89</v>
      </c>
      <c r="T29" s="3">
        <f>Zalaszentgrót!T25</f>
        <v>0</v>
      </c>
      <c r="U29" s="3">
        <f>Zalaszentgrót!U25</f>
        <v>0</v>
      </c>
      <c r="V29" s="3">
        <f>Zalaszentgrót!V25</f>
        <v>0</v>
      </c>
      <c r="W29" s="3">
        <f>Zalaszentgrót!W25</f>
        <v>0</v>
      </c>
      <c r="X29" s="3">
        <f>Zalaszentgrót!X25</f>
        <v>0</v>
      </c>
      <c r="Y29" s="3">
        <f>Zalaszentgrót!Y25</f>
        <v>0</v>
      </c>
      <c r="Z29" s="3">
        <f>Zalaszentgrót!Z25</f>
        <v>0</v>
      </c>
      <c r="AA29" s="3">
        <f>Zalaszentgrót!AA25</f>
        <v>0</v>
      </c>
      <c r="AB29" s="3">
        <f>Zalaszentgrót!AB25</f>
        <v>0</v>
      </c>
      <c r="AC29" s="4">
        <f>Zalaszentgrót!AC25</f>
        <v>0</v>
      </c>
    </row>
    <row r="30" spans="1:29" ht="75" x14ac:dyDescent="0.25">
      <c r="A30" s="166">
        <f>Zalaszentgrót!A26</f>
        <v>44</v>
      </c>
      <c r="B30" s="29">
        <f>Zalaszentgrót!B26</f>
        <v>0</v>
      </c>
      <c r="C30" s="58" t="str">
        <f>Zalaszentgrót!C26</f>
        <v>Zalaszentgrót</v>
      </c>
      <c r="D30" s="122" t="str">
        <f>Zalaszentgrót!D26</f>
        <v>szv.csatorna rekonstrukció (NA150 AC)</v>
      </c>
      <c r="E30" s="32" t="str">
        <f>Zalaszentgrót!E26</f>
        <v>Ezen elemek cseréje a kiépített rendszer működőképességének megóvása, a biztonságos üzemelés biztosítása miatt van szükség a munka elvégzésére.hez elengedhetetlen.</v>
      </c>
      <c r="F30" s="32" t="str">
        <f>Zalaszentgrót!F26</f>
        <v>Dugulásveszély, és ebből fakadó szennyvíz elöntés megakadálsozása.</v>
      </c>
      <c r="G30" s="32" t="str">
        <f>Zalaszentgrót!G26</f>
        <v>Gravitációs szennyvízhálózatnak megfelelő kialakítás.</v>
      </c>
      <c r="H30" s="33">
        <f>Zalaszentgrót!H26</f>
        <v>0</v>
      </c>
      <c r="I30" s="100" t="str">
        <f>Zalaszentgrót!I26</f>
        <v>Zalaszentgrót</v>
      </c>
      <c r="J30" s="102">
        <f t="shared" si="1"/>
        <v>891</v>
      </c>
      <c r="K30" s="33">
        <f>Zalaszentgrót!K26</f>
        <v>0</v>
      </c>
      <c r="L30" s="94">
        <f>Zalaszentgrót!L26</f>
        <v>44927</v>
      </c>
      <c r="M30" s="94">
        <f>Zalaszentgrót!M26</f>
        <v>46387</v>
      </c>
      <c r="N30" s="52" t="str">
        <f>Zalaszentgrót!N26</f>
        <v>közép</v>
      </c>
      <c r="O30" s="1">
        <f>Zalaszentgrót!O26</f>
        <v>0</v>
      </c>
      <c r="P30" s="2">
        <f>Zalaszentgrót!P26</f>
        <v>223</v>
      </c>
      <c r="Q30" s="2">
        <f>Zalaszentgrót!Q26</f>
        <v>222</v>
      </c>
      <c r="R30" s="2">
        <f>Zalaszentgrót!R26</f>
        <v>223</v>
      </c>
      <c r="S30" s="2">
        <f>Zalaszentgrót!S26</f>
        <v>223</v>
      </c>
      <c r="T30" s="3">
        <f>Zalaszentgrót!T26</f>
        <v>0</v>
      </c>
      <c r="U30" s="3">
        <f>Zalaszentgrót!U26</f>
        <v>0</v>
      </c>
      <c r="V30" s="3">
        <f>Zalaszentgrót!V26</f>
        <v>0</v>
      </c>
      <c r="W30" s="3">
        <f>Zalaszentgrót!W26</f>
        <v>0</v>
      </c>
      <c r="X30" s="3">
        <f>Zalaszentgrót!X26</f>
        <v>0</v>
      </c>
      <c r="Y30" s="3">
        <f>Zalaszentgrót!Y26</f>
        <v>0</v>
      </c>
      <c r="Z30" s="3">
        <f>Zalaszentgrót!Z26</f>
        <v>0</v>
      </c>
      <c r="AA30" s="3">
        <f>Zalaszentgrót!AA26</f>
        <v>0</v>
      </c>
      <c r="AB30" s="3">
        <f>Zalaszentgrót!AB26</f>
        <v>0</v>
      </c>
      <c r="AC30" s="4">
        <f>Zalaszentgrót!AC26</f>
        <v>0</v>
      </c>
    </row>
    <row r="31" spans="1:29" ht="75" x14ac:dyDescent="0.25">
      <c r="A31" s="166">
        <f>Zalaszentgrót!A27</f>
        <v>45</v>
      </c>
      <c r="B31" s="29">
        <f>Zalaszentgrót!B27</f>
        <v>0</v>
      </c>
      <c r="C31" s="58" t="str">
        <f>Zalaszentgrót!C27</f>
        <v>Zalaszentgrót</v>
      </c>
      <c r="D31" s="122" t="str">
        <f>Zalaszentgrót!D27</f>
        <v>szv.csatorna rekonstrukció (NA160 KG-PVC)</v>
      </c>
      <c r="E31" s="32" t="str">
        <f>Zalaszentgrót!E27</f>
        <v>Ezen elemek cseréje a kiépített rendszer működőképességének megóvása, a biztonságos üzemelés biztosítása miatt van szükség a munka elvégzésére.hez elengedhetetlen.</v>
      </c>
      <c r="F31" s="32" t="str">
        <f>Zalaszentgrót!F27</f>
        <v>Dugulásveszély, és ebből fakadó szennyvíz elöntés megakadálsozása.</v>
      </c>
      <c r="G31" s="32" t="str">
        <f>Zalaszentgrót!G27</f>
        <v>Gravitációs szennyvízhálózatnak megfelelő kialakítás.</v>
      </c>
      <c r="H31" s="33">
        <f>Zalaszentgrót!H27</f>
        <v>0</v>
      </c>
      <c r="I31" s="100" t="str">
        <f>Zalaszentgrót!I27</f>
        <v>Zalaszentgrót</v>
      </c>
      <c r="J31" s="102">
        <f t="shared" si="1"/>
        <v>1679</v>
      </c>
      <c r="K31" s="33">
        <f>Zalaszentgrót!K27</f>
        <v>0</v>
      </c>
      <c r="L31" s="94">
        <f>Zalaszentgrót!L27</f>
        <v>44927</v>
      </c>
      <c r="M31" s="94">
        <f>Zalaszentgrót!M27</f>
        <v>46387</v>
      </c>
      <c r="N31" s="52" t="str">
        <f>Zalaszentgrót!N27</f>
        <v>közép</v>
      </c>
      <c r="O31" s="1">
        <f>Zalaszentgrót!O27</f>
        <v>0</v>
      </c>
      <c r="P31" s="2">
        <f>Zalaszentgrót!P27</f>
        <v>420</v>
      </c>
      <c r="Q31" s="2">
        <f>Zalaszentgrót!Q27</f>
        <v>420</v>
      </c>
      <c r="R31" s="2">
        <f>Zalaszentgrót!R27</f>
        <v>419</v>
      </c>
      <c r="S31" s="2">
        <f>Zalaszentgrót!S27</f>
        <v>420</v>
      </c>
      <c r="T31" s="3">
        <f>Zalaszentgrót!T27</f>
        <v>0</v>
      </c>
      <c r="U31" s="3">
        <f>Zalaszentgrót!U27</f>
        <v>0</v>
      </c>
      <c r="V31" s="3">
        <f>Zalaszentgrót!V27</f>
        <v>0</v>
      </c>
      <c r="W31" s="3">
        <f>Zalaszentgrót!W27</f>
        <v>0</v>
      </c>
      <c r="X31" s="3">
        <f>Zalaszentgrót!X27</f>
        <v>0</v>
      </c>
      <c r="Y31" s="3">
        <f>Zalaszentgrót!Y27</f>
        <v>0</v>
      </c>
      <c r="Z31" s="3">
        <f>Zalaszentgrót!Z27</f>
        <v>0</v>
      </c>
      <c r="AA31" s="3">
        <f>Zalaszentgrót!AA27</f>
        <v>0</v>
      </c>
      <c r="AB31" s="3">
        <f>Zalaszentgrót!AB27</f>
        <v>0</v>
      </c>
      <c r="AC31" s="4">
        <f>Zalaszentgrót!AC27</f>
        <v>0</v>
      </c>
    </row>
    <row r="32" spans="1:29" ht="75" x14ac:dyDescent="0.25">
      <c r="A32" s="166">
        <f>Zalaszentgrót!A28</f>
        <v>46</v>
      </c>
      <c r="B32" s="29">
        <f>Zalaszentgrót!B28</f>
        <v>0</v>
      </c>
      <c r="C32" s="58" t="str">
        <f>Zalaszentgrót!C28</f>
        <v>Zalaszentgrót</v>
      </c>
      <c r="D32" s="122" t="str">
        <f>Zalaszentgrót!D28</f>
        <v>szv.csatorna rekonstrukció (NA 200 AC)</v>
      </c>
      <c r="E32" s="32" t="str">
        <f>Zalaszentgrót!E28</f>
        <v>Ezen elemek cseréje a kiépített rendszer működőképességének megóvása, a biztonságos üzemelés biztosítása miatt van szükség a munka elvégzésére.hez elengedhetetlen.</v>
      </c>
      <c r="F32" s="32" t="str">
        <f>Zalaszentgrót!F28</f>
        <v>Dugulásveszély, és ebből fakadó szennyvíz elöntés megakadálsozása.</v>
      </c>
      <c r="G32" s="32" t="str">
        <f>Zalaszentgrót!G28</f>
        <v>Gravitációs szennyvízhálózatnak megfelelő kialakítás.</v>
      </c>
      <c r="H32" s="33">
        <f>Zalaszentgrót!H28</f>
        <v>0</v>
      </c>
      <c r="I32" s="100" t="str">
        <f>Zalaszentgrót!I28</f>
        <v>Zalaszentgrót</v>
      </c>
      <c r="J32" s="102">
        <f t="shared" si="1"/>
        <v>3265</v>
      </c>
      <c r="K32" s="33">
        <f>Zalaszentgrót!K28</f>
        <v>0</v>
      </c>
      <c r="L32" s="94">
        <f>Zalaszentgrót!L28</f>
        <v>44927</v>
      </c>
      <c r="M32" s="94">
        <f>Zalaszentgrót!M28</f>
        <v>46387</v>
      </c>
      <c r="N32" s="52" t="str">
        <f>Zalaszentgrót!N28</f>
        <v>közép</v>
      </c>
      <c r="O32" s="1">
        <f>Zalaszentgrót!O28</f>
        <v>0</v>
      </c>
      <c r="P32" s="2">
        <f>Zalaszentgrót!P28</f>
        <v>817</v>
      </c>
      <c r="Q32" s="2">
        <f>Zalaszentgrót!Q28</f>
        <v>816</v>
      </c>
      <c r="R32" s="2">
        <f>Zalaszentgrót!R28</f>
        <v>816</v>
      </c>
      <c r="S32" s="2">
        <f>Zalaszentgrót!S28</f>
        <v>816</v>
      </c>
      <c r="T32" s="3">
        <f>Zalaszentgrót!T28</f>
        <v>0</v>
      </c>
      <c r="U32" s="3">
        <f>Zalaszentgrót!U28</f>
        <v>0</v>
      </c>
      <c r="V32" s="3">
        <f>Zalaszentgrót!V28</f>
        <v>0</v>
      </c>
      <c r="W32" s="3">
        <f>Zalaszentgrót!W28</f>
        <v>0</v>
      </c>
      <c r="X32" s="3">
        <f>Zalaszentgrót!X28</f>
        <v>0</v>
      </c>
      <c r="Y32" s="3">
        <f>Zalaszentgrót!Y28</f>
        <v>0</v>
      </c>
      <c r="Z32" s="3">
        <f>Zalaszentgrót!Z28</f>
        <v>0</v>
      </c>
      <c r="AA32" s="3">
        <f>Zalaszentgrót!AA28</f>
        <v>0</v>
      </c>
      <c r="AB32" s="3">
        <f>Zalaszentgrót!AB28</f>
        <v>0</v>
      </c>
      <c r="AC32" s="4">
        <f>Zalaszentgrót!AC28</f>
        <v>0</v>
      </c>
    </row>
    <row r="33" spans="1:29" ht="75" x14ac:dyDescent="0.25">
      <c r="A33" s="166">
        <f>Zalaszentgrót!A29</f>
        <v>47</v>
      </c>
      <c r="B33" s="29">
        <f>Zalaszentgrót!B29</f>
        <v>0</v>
      </c>
      <c r="C33" s="58" t="str">
        <f>Zalaszentgrót!C29</f>
        <v>Zalaszentgrót</v>
      </c>
      <c r="D33" s="122" t="str">
        <f>Zalaszentgrót!D29</f>
        <v>szv.csatorna rekonstrukció (NA 200 B)</v>
      </c>
      <c r="E33" s="32" t="str">
        <f>Zalaszentgrót!E29</f>
        <v>Ezen elemek cseréje a kiépített rendszer működőképességének megóvása, a biztonságos üzemelés biztosítása miatt van szükség a munka elvégzésére.hez elengedhetetlen.</v>
      </c>
      <c r="F33" s="32" t="str">
        <f>Zalaszentgrót!F29</f>
        <v>Dugulásveszély, és ebből fakadó szennyvíz elöntés megakadálsozása.</v>
      </c>
      <c r="G33" s="32" t="str">
        <f>Zalaszentgrót!G29</f>
        <v>Gravitációs szennyvízhálózatnak megfelelő kialakítás.</v>
      </c>
      <c r="H33" s="33">
        <f>Zalaszentgrót!H29</f>
        <v>0</v>
      </c>
      <c r="I33" s="100" t="str">
        <f>Zalaszentgrót!I29</f>
        <v>Zalaszentgrót</v>
      </c>
      <c r="J33" s="102">
        <f t="shared" si="1"/>
        <v>71396</v>
      </c>
      <c r="K33" s="33">
        <f>Zalaszentgrót!K29</f>
        <v>0</v>
      </c>
      <c r="L33" s="94">
        <f>Zalaszentgrót!L29</f>
        <v>44927</v>
      </c>
      <c r="M33" s="94">
        <f>Zalaszentgrót!M29</f>
        <v>46387</v>
      </c>
      <c r="N33" s="52" t="str">
        <f>Zalaszentgrót!N29</f>
        <v>közép</v>
      </c>
      <c r="O33" s="1">
        <f>Zalaszentgrót!O29</f>
        <v>0</v>
      </c>
      <c r="P33" s="2">
        <f>Zalaszentgrót!P29</f>
        <v>17849</v>
      </c>
      <c r="Q33" s="2">
        <f>Zalaszentgrót!Q29</f>
        <v>17849</v>
      </c>
      <c r="R33" s="2">
        <f>Zalaszentgrót!R29</f>
        <v>17849</v>
      </c>
      <c r="S33" s="2">
        <f>Zalaszentgrót!S29</f>
        <v>17849</v>
      </c>
      <c r="T33" s="3">
        <f>Zalaszentgrót!T29</f>
        <v>0</v>
      </c>
      <c r="U33" s="3">
        <f>Zalaszentgrót!U29</f>
        <v>0</v>
      </c>
      <c r="V33" s="3">
        <f>Zalaszentgrót!V29</f>
        <v>0</v>
      </c>
      <c r="W33" s="3">
        <f>Zalaszentgrót!W29</f>
        <v>0</v>
      </c>
      <c r="X33" s="3">
        <f>Zalaszentgrót!X29</f>
        <v>0</v>
      </c>
      <c r="Y33" s="3">
        <f>Zalaszentgrót!Y29</f>
        <v>0</v>
      </c>
      <c r="Z33" s="3">
        <f>Zalaszentgrót!Z29</f>
        <v>0</v>
      </c>
      <c r="AA33" s="3">
        <f>Zalaszentgrót!AA29</f>
        <v>0</v>
      </c>
      <c r="AB33" s="3">
        <f>Zalaszentgrót!AB29</f>
        <v>0</v>
      </c>
      <c r="AC33" s="4">
        <f>Zalaszentgrót!AC29</f>
        <v>0</v>
      </c>
    </row>
    <row r="34" spans="1:29" ht="75" x14ac:dyDescent="0.25">
      <c r="A34" s="166">
        <f>Zalaszentgrót!A30</f>
        <v>48</v>
      </c>
      <c r="B34" s="29">
        <f>Zalaszentgrót!B30</f>
        <v>0</v>
      </c>
      <c r="C34" s="58" t="str">
        <f>Zalaszentgrót!C30</f>
        <v>Zalaszentgrót</v>
      </c>
      <c r="D34" s="122" t="str">
        <f>Zalaszentgrót!D30</f>
        <v>szv.csatorna rekonstrukció (NA200 KG-PVC)</v>
      </c>
      <c r="E34" s="32" t="str">
        <f>Zalaszentgrót!E30</f>
        <v>Ezen elemek cseréje a kiépített rendszer működőképességének megóvása, a biztonságos üzemelés biztosítása miatt van szükség a munka elvégzésére.hez elengedhetetlen.</v>
      </c>
      <c r="F34" s="32" t="str">
        <f>Zalaszentgrót!F30</f>
        <v>Dugulásveszély, és ebből fakadó szennyvíz elöntés megakadálsozása.</v>
      </c>
      <c r="G34" s="32" t="str">
        <f>Zalaszentgrót!G30</f>
        <v>Gravitációs szennyvízhálózatnak megfelelő kialakítás.</v>
      </c>
      <c r="H34" s="33">
        <f>Zalaszentgrót!H30</f>
        <v>0</v>
      </c>
      <c r="I34" s="100" t="str">
        <f>Zalaszentgrót!I30</f>
        <v>Zalaszentgrót</v>
      </c>
      <c r="J34" s="102">
        <f t="shared" si="1"/>
        <v>4014</v>
      </c>
      <c r="K34" s="33">
        <f>Zalaszentgrót!K30</f>
        <v>0</v>
      </c>
      <c r="L34" s="94">
        <f>Zalaszentgrót!L30</f>
        <v>44927</v>
      </c>
      <c r="M34" s="94">
        <f>Zalaszentgrót!M30</f>
        <v>46387</v>
      </c>
      <c r="N34" s="52" t="str">
        <f>Zalaszentgrót!N30</f>
        <v>közép</v>
      </c>
      <c r="O34" s="1">
        <f>Zalaszentgrót!O30</f>
        <v>0</v>
      </c>
      <c r="P34" s="2">
        <f>Zalaszentgrót!P30</f>
        <v>1003</v>
      </c>
      <c r="Q34" s="2">
        <f>Zalaszentgrót!Q30</f>
        <v>1004</v>
      </c>
      <c r="R34" s="2">
        <f>Zalaszentgrót!R30</f>
        <v>1003</v>
      </c>
      <c r="S34" s="2">
        <f>Zalaszentgrót!S30</f>
        <v>1004</v>
      </c>
      <c r="T34" s="3">
        <f>Zalaszentgrót!T30</f>
        <v>0</v>
      </c>
      <c r="U34" s="3">
        <f>Zalaszentgrót!U30</f>
        <v>0</v>
      </c>
      <c r="V34" s="3">
        <f>Zalaszentgrót!V30</f>
        <v>0</v>
      </c>
      <c r="W34" s="3">
        <f>Zalaszentgrót!W30</f>
        <v>0</v>
      </c>
      <c r="X34" s="3">
        <f>Zalaszentgrót!X30</f>
        <v>0</v>
      </c>
      <c r="Y34" s="3">
        <f>Zalaszentgrót!Y30</f>
        <v>0</v>
      </c>
      <c r="Z34" s="3">
        <f>Zalaszentgrót!Z30</f>
        <v>0</v>
      </c>
      <c r="AA34" s="3">
        <f>Zalaszentgrót!AA30</f>
        <v>0</v>
      </c>
      <c r="AB34" s="3">
        <f>Zalaszentgrót!AB30</f>
        <v>0</v>
      </c>
      <c r="AC34" s="4">
        <f>Zalaszentgrót!AC30</f>
        <v>0</v>
      </c>
    </row>
    <row r="35" spans="1:29" ht="75" x14ac:dyDescent="0.25">
      <c r="A35" s="166">
        <f>Zalaszentgrót!A31</f>
        <v>49</v>
      </c>
      <c r="B35" s="29">
        <f>Zalaszentgrót!B31</f>
        <v>0</v>
      </c>
      <c r="C35" s="58" t="str">
        <f>Zalaszentgrót!C31</f>
        <v>Zalaszentgrót</v>
      </c>
      <c r="D35" s="122" t="str">
        <f>Zalaszentgrót!D31</f>
        <v>szv.csatorna rekonstrukció (NA 300 A)</v>
      </c>
      <c r="E35" s="32" t="str">
        <f>Zalaszentgrót!E31</f>
        <v>Ezen elemek cseréje a kiépített rendszer működőképességének megóvása, a biztonságos üzemelés biztosítása miatt van szükség a munka elvégzésére.hez elengedhetetlen.</v>
      </c>
      <c r="F35" s="32" t="str">
        <f>Zalaszentgrót!F31</f>
        <v>Dugulásveszély, és ebből fakadó szennyvíz elöntés megakadálsozása.</v>
      </c>
      <c r="G35" s="32" t="str">
        <f>Zalaszentgrót!G31</f>
        <v>Gravitációs szennyvízhálózatnak megfelelő kialakítás.</v>
      </c>
      <c r="H35" s="33">
        <f>Zalaszentgrót!H31</f>
        <v>0</v>
      </c>
      <c r="I35" s="100" t="str">
        <f>Zalaszentgrót!I31</f>
        <v>Zalaszentgrót</v>
      </c>
      <c r="J35" s="102">
        <f t="shared" si="1"/>
        <v>1034</v>
      </c>
      <c r="K35" s="33">
        <f>Zalaszentgrót!K31</f>
        <v>0</v>
      </c>
      <c r="L35" s="94">
        <f>Zalaszentgrót!L31</f>
        <v>44927</v>
      </c>
      <c r="M35" s="94">
        <f>Zalaszentgrót!M31</f>
        <v>46387</v>
      </c>
      <c r="N35" s="52" t="str">
        <f>Zalaszentgrót!N31</f>
        <v>közép</v>
      </c>
      <c r="O35" s="1">
        <f>Zalaszentgrót!O31</f>
        <v>0</v>
      </c>
      <c r="P35" s="2">
        <f>Zalaszentgrót!P31</f>
        <v>258</v>
      </c>
      <c r="Q35" s="2">
        <f>Zalaszentgrót!Q31</f>
        <v>259</v>
      </c>
      <c r="R35" s="2">
        <f>Zalaszentgrót!R31</f>
        <v>258</v>
      </c>
      <c r="S35" s="2">
        <f>Zalaszentgrót!S31</f>
        <v>259</v>
      </c>
      <c r="T35" s="3">
        <f>Zalaszentgrót!T31</f>
        <v>0</v>
      </c>
      <c r="U35" s="3">
        <f>Zalaszentgrót!U31</f>
        <v>0</v>
      </c>
      <c r="V35" s="3">
        <f>Zalaszentgrót!V31</f>
        <v>0</v>
      </c>
      <c r="W35" s="3">
        <f>Zalaszentgrót!W31</f>
        <v>0</v>
      </c>
      <c r="X35" s="3">
        <f>Zalaszentgrót!X31</f>
        <v>0</v>
      </c>
      <c r="Y35" s="3">
        <f>Zalaszentgrót!Y31</f>
        <v>0</v>
      </c>
      <c r="Z35" s="3">
        <f>Zalaszentgrót!Z31</f>
        <v>0</v>
      </c>
      <c r="AA35" s="3">
        <f>Zalaszentgrót!AA31</f>
        <v>0</v>
      </c>
      <c r="AB35" s="3">
        <f>Zalaszentgrót!AB31</f>
        <v>0</v>
      </c>
      <c r="AC35" s="4">
        <f>Zalaszentgrót!AC31</f>
        <v>0</v>
      </c>
    </row>
    <row r="36" spans="1:29" ht="75" x14ac:dyDescent="0.25">
      <c r="A36" s="166">
        <f>Zalaszentgrót!A32</f>
        <v>50</v>
      </c>
      <c r="B36" s="29">
        <f>Zalaszentgrót!B32</f>
        <v>0</v>
      </c>
      <c r="C36" s="58" t="str">
        <f>Zalaszentgrót!C32</f>
        <v>Zalaszentgrót</v>
      </c>
      <c r="D36" s="122" t="str">
        <f>Zalaszentgrót!D32</f>
        <v>szv.csatorna rekonstrukció (NA 300 AC)</v>
      </c>
      <c r="E36" s="32" t="str">
        <f>Zalaszentgrót!E32</f>
        <v>Ezen elemek cseréje a kiépített rendszer működőképességének megóvása, a biztonságos üzemelés biztosítása miatt van szükség a munka elvégzésére.hez elengedhetetlen.</v>
      </c>
      <c r="F36" s="32" t="str">
        <f>Zalaszentgrót!F32</f>
        <v>Dugulásveszély, és ebből fakadó szennyvíz elöntés megakadálsozása.</v>
      </c>
      <c r="G36" s="32" t="str">
        <f>Zalaszentgrót!G32</f>
        <v>Gravitációs szennyvízhálózatnak megfelelő kialakítás.</v>
      </c>
      <c r="H36" s="33">
        <f>Zalaszentgrót!H32</f>
        <v>0</v>
      </c>
      <c r="I36" s="100" t="str">
        <f>Zalaszentgrót!I32</f>
        <v>Zalaszentgrót</v>
      </c>
      <c r="J36" s="102">
        <f t="shared" si="1"/>
        <v>452</v>
      </c>
      <c r="K36" s="33">
        <f>Zalaszentgrót!K32</f>
        <v>0</v>
      </c>
      <c r="L36" s="94">
        <f>Zalaszentgrót!L32</f>
        <v>44927</v>
      </c>
      <c r="M36" s="94">
        <f>Zalaszentgrót!M32</f>
        <v>46387</v>
      </c>
      <c r="N36" s="52" t="str">
        <f>Zalaszentgrót!N32</f>
        <v>közép</v>
      </c>
      <c r="O36" s="1">
        <f>Zalaszentgrót!O32</f>
        <v>0</v>
      </c>
      <c r="P36" s="2">
        <f>Zalaszentgrót!P32</f>
        <v>113</v>
      </c>
      <c r="Q36" s="2">
        <f>Zalaszentgrót!Q32</f>
        <v>113</v>
      </c>
      <c r="R36" s="2">
        <f>Zalaszentgrót!R32</f>
        <v>113</v>
      </c>
      <c r="S36" s="2">
        <f>Zalaszentgrót!S32</f>
        <v>113</v>
      </c>
      <c r="T36" s="3">
        <f>Zalaszentgrót!T32</f>
        <v>0</v>
      </c>
      <c r="U36" s="3">
        <f>Zalaszentgrót!U32</f>
        <v>0</v>
      </c>
      <c r="V36" s="3">
        <f>Zalaszentgrót!V32</f>
        <v>0</v>
      </c>
      <c r="W36" s="3">
        <f>Zalaszentgrót!W32</f>
        <v>0</v>
      </c>
      <c r="X36" s="3">
        <f>Zalaszentgrót!X32</f>
        <v>0</v>
      </c>
      <c r="Y36" s="3">
        <f>Zalaszentgrót!Y32</f>
        <v>0</v>
      </c>
      <c r="Z36" s="3">
        <f>Zalaszentgrót!Z32</f>
        <v>0</v>
      </c>
      <c r="AA36" s="3">
        <f>Zalaszentgrót!AA32</f>
        <v>0</v>
      </c>
      <c r="AB36" s="3">
        <f>Zalaszentgrót!AB32</f>
        <v>0</v>
      </c>
      <c r="AC36" s="4">
        <f>Zalaszentgrót!AC32</f>
        <v>0</v>
      </c>
    </row>
    <row r="37" spans="1:29" ht="75" x14ac:dyDescent="0.25">
      <c r="A37" s="166">
        <f>Zalaszentgrót!A33</f>
        <v>51</v>
      </c>
      <c r="B37" s="29">
        <f>Zalaszentgrót!B33</f>
        <v>0</v>
      </c>
      <c r="C37" s="58" t="str">
        <f>Zalaszentgrót!C33</f>
        <v>Zalaszentgrót</v>
      </c>
      <c r="D37" s="122" t="str">
        <f>Zalaszentgrót!D33</f>
        <v>szv.csatorna rekonstrukció (NA 300 B)</v>
      </c>
      <c r="E37" s="32" t="str">
        <f>Zalaszentgrót!E33</f>
        <v>Ezen elemek cseréje a kiépített rendszer működőképességének megóvása, a biztonságos üzemelés biztosítása miatt van szükség a munka elvégzésére.hez elengedhetetlen.</v>
      </c>
      <c r="F37" s="32" t="str">
        <f>Zalaszentgrót!F33</f>
        <v>Dugulásveszély, és ebből fakadó szennyvíz elöntés megakadálsozása.</v>
      </c>
      <c r="G37" s="32" t="str">
        <f>Zalaszentgrót!G33</f>
        <v>Gravitációs szennyvízhálózatnak megfelelő kialakítás.</v>
      </c>
      <c r="H37" s="33">
        <f>Zalaszentgrót!H33</f>
        <v>0</v>
      </c>
      <c r="I37" s="100" t="str">
        <f>Zalaszentgrót!I33</f>
        <v>Zalaszentgrót</v>
      </c>
      <c r="J37" s="102">
        <f t="shared" si="1"/>
        <v>190674</v>
      </c>
      <c r="K37" s="33">
        <f>Zalaszentgrót!K33</f>
        <v>0</v>
      </c>
      <c r="L37" s="94">
        <f>Zalaszentgrót!L33</f>
        <v>44927</v>
      </c>
      <c r="M37" s="94">
        <f>Zalaszentgrót!M33</f>
        <v>46387</v>
      </c>
      <c r="N37" s="52" t="str">
        <f>Zalaszentgrót!N33</f>
        <v>közép</v>
      </c>
      <c r="O37" s="1">
        <f>Zalaszentgrót!O33</f>
        <v>0</v>
      </c>
      <c r="P37" s="2">
        <f>Zalaszentgrót!P33</f>
        <v>47668</v>
      </c>
      <c r="Q37" s="2">
        <f>Zalaszentgrót!Q33</f>
        <v>47669</v>
      </c>
      <c r="R37" s="2">
        <f>Zalaszentgrót!R33</f>
        <v>47668</v>
      </c>
      <c r="S37" s="2">
        <f>Zalaszentgrót!S33</f>
        <v>47669</v>
      </c>
      <c r="T37" s="3">
        <f>Zalaszentgrót!T33</f>
        <v>0</v>
      </c>
      <c r="U37" s="3">
        <f>Zalaszentgrót!U33</f>
        <v>0</v>
      </c>
      <c r="V37" s="3">
        <f>Zalaszentgrót!V33</f>
        <v>0</v>
      </c>
      <c r="W37" s="3">
        <f>Zalaszentgrót!W33</f>
        <v>0</v>
      </c>
      <c r="X37" s="3">
        <f>Zalaszentgrót!X33</f>
        <v>0</v>
      </c>
      <c r="Y37" s="3">
        <f>Zalaszentgrót!Y33</f>
        <v>0</v>
      </c>
      <c r="Z37" s="3">
        <f>Zalaszentgrót!Z33</f>
        <v>0</v>
      </c>
      <c r="AA37" s="3">
        <f>Zalaszentgrót!AA33</f>
        <v>0</v>
      </c>
      <c r="AB37" s="3">
        <f>Zalaszentgrót!AB33</f>
        <v>0</v>
      </c>
      <c r="AC37" s="4">
        <f>Zalaszentgrót!AC33</f>
        <v>0</v>
      </c>
    </row>
    <row r="38" spans="1:29" ht="75" x14ac:dyDescent="0.25">
      <c r="A38" s="166">
        <f>Zalaszentgrót!A34</f>
        <v>52</v>
      </c>
      <c r="B38" s="29">
        <f>Zalaszentgrót!B34</f>
        <v>0</v>
      </c>
      <c r="C38" s="58" t="str">
        <f>Zalaszentgrót!C34</f>
        <v>Zalaszentgrót</v>
      </c>
      <c r="D38" s="122" t="str">
        <f>Zalaszentgrót!D34</f>
        <v>szv.csatorna rekonstrukció (NA 400 B)</v>
      </c>
      <c r="E38" s="32" t="str">
        <f>Zalaszentgrót!E34</f>
        <v>Ezen elemek cseréje a kiépített rendszer működőképességének megóvása, a biztonságos üzemelés biztosítása miatt van szükség a munka elvégzésére.hez elengedhetetlen.</v>
      </c>
      <c r="F38" s="32" t="str">
        <f>Zalaszentgrót!F34</f>
        <v>Dugulásveszély, és ebből fakadó szennyvíz elöntés megakadálsozása.</v>
      </c>
      <c r="G38" s="32" t="str">
        <f>Zalaszentgrót!G34</f>
        <v>Gravitációs szennyvízhálózatnak megfelelő kialakítás.</v>
      </c>
      <c r="H38" s="33">
        <f>Zalaszentgrót!H34</f>
        <v>0</v>
      </c>
      <c r="I38" s="100" t="str">
        <f>Zalaszentgrót!I34</f>
        <v>Zalaszentgrót</v>
      </c>
      <c r="J38" s="102">
        <f t="shared" si="1"/>
        <v>33167</v>
      </c>
      <c r="K38" s="33">
        <f>Zalaszentgrót!K34</f>
        <v>0</v>
      </c>
      <c r="L38" s="94">
        <f>Zalaszentgrót!L34</f>
        <v>44927</v>
      </c>
      <c r="M38" s="94">
        <f>Zalaszentgrót!M34</f>
        <v>46387</v>
      </c>
      <c r="N38" s="52" t="str">
        <f>Zalaszentgrót!N34</f>
        <v>közép</v>
      </c>
      <c r="O38" s="1">
        <f>Zalaszentgrót!O34</f>
        <v>0</v>
      </c>
      <c r="P38" s="2">
        <f>Zalaszentgrót!P34</f>
        <v>8292</v>
      </c>
      <c r="Q38" s="2">
        <f>Zalaszentgrót!Q34</f>
        <v>8292</v>
      </c>
      <c r="R38" s="2">
        <f>Zalaszentgrót!R34</f>
        <v>8292</v>
      </c>
      <c r="S38" s="2">
        <f>Zalaszentgrót!S34</f>
        <v>8291</v>
      </c>
      <c r="T38" s="3">
        <f>Zalaszentgrót!T34</f>
        <v>0</v>
      </c>
      <c r="U38" s="3">
        <f>Zalaszentgrót!U34</f>
        <v>0</v>
      </c>
      <c r="V38" s="3">
        <f>Zalaszentgrót!V34</f>
        <v>0</v>
      </c>
      <c r="W38" s="3">
        <f>Zalaszentgrót!W34</f>
        <v>0</v>
      </c>
      <c r="X38" s="3">
        <f>Zalaszentgrót!X34</f>
        <v>0</v>
      </c>
      <c r="Y38" s="3">
        <f>Zalaszentgrót!Y34</f>
        <v>0</v>
      </c>
      <c r="Z38" s="3">
        <f>Zalaszentgrót!Z34</f>
        <v>0</v>
      </c>
      <c r="AA38" s="3">
        <f>Zalaszentgrót!AA34</f>
        <v>0</v>
      </c>
      <c r="AB38" s="3">
        <f>Zalaszentgrót!AB34</f>
        <v>0</v>
      </c>
      <c r="AC38" s="4">
        <f>Zalaszentgrót!AC34</f>
        <v>0</v>
      </c>
    </row>
    <row r="39" spans="1:29" ht="75" x14ac:dyDescent="0.25">
      <c r="A39" s="166">
        <f>Zalaszentgrót!A35</f>
        <v>99</v>
      </c>
      <c r="B39" s="29">
        <f>Zalaszentgrót!B35</f>
        <v>0</v>
      </c>
      <c r="C39" s="122" t="str">
        <f>Zalaszentgrót!C35</f>
        <v>Zalaszentgrót Kinizsi tér (autóbusz pályaudvar)</v>
      </c>
      <c r="D39" s="122" t="str">
        <f>Zalaszentgrót!D35</f>
        <v>csatornahálózat rekonstrukció (125 fm NA200)</v>
      </c>
      <c r="E39" s="32" t="str">
        <f>Zalaszentgrót!E35</f>
        <v>Ezen elemek cseréje a kiépített rendszer működőképességének megóvása, a biztonságos üzemelés biztosítása miatt van szükség a munka elvégzésére.hez elengedhetetlen.</v>
      </c>
      <c r="F39" s="32" t="str">
        <f>Zalaszentgrót!F35</f>
        <v>A kiépített rendszer működőképességének megóvása, a biztonságos üzemelés biztosítása miatt van szükség a munka elvégzésére.</v>
      </c>
      <c r="G39" s="32" t="str">
        <f>Zalaszentgrót!G35</f>
        <v>Az üzembiztonság jelentősen növekszik.</v>
      </c>
      <c r="H39" s="33">
        <f>Zalaszentgrót!H35</f>
        <v>0</v>
      </c>
      <c r="I39" s="100" t="str">
        <f>Zalaszentgrót!I35</f>
        <v>Zalaszentgrót</v>
      </c>
      <c r="J39" s="102">
        <f>SUM(O39:AC39)</f>
        <v>13000</v>
      </c>
      <c r="K39" s="33">
        <f>Zalaszentgrót!K35</f>
        <v>0</v>
      </c>
      <c r="L39" s="94">
        <f>Zalaszentgrót!L35</f>
        <v>45292</v>
      </c>
      <c r="M39" s="94">
        <f>Zalaszentgrót!M35</f>
        <v>45657</v>
      </c>
      <c r="N39" s="52" t="str">
        <f>Zalaszentgrót!N35</f>
        <v>közép</v>
      </c>
      <c r="O39" s="20">
        <f>Zalaszentgrót!O35</f>
        <v>0</v>
      </c>
      <c r="P39" s="2">
        <f>Zalaszentgrót!P35</f>
        <v>0</v>
      </c>
      <c r="Q39" s="2">
        <f>Zalaszentgrót!Q35</f>
        <v>13000</v>
      </c>
      <c r="R39" s="2">
        <f>Zalaszentgrót!R35</f>
        <v>0</v>
      </c>
      <c r="S39" s="2">
        <f>Zalaszentgrót!S35</f>
        <v>0</v>
      </c>
      <c r="T39" s="3">
        <f>Zalaszentgrót!T35</f>
        <v>0</v>
      </c>
      <c r="U39" s="3">
        <f>Zalaszentgrót!U35</f>
        <v>0</v>
      </c>
      <c r="V39" s="3">
        <f>Zalaszentgrót!V35</f>
        <v>0</v>
      </c>
      <c r="W39" s="3">
        <f>Zalaszentgrót!W35</f>
        <v>0</v>
      </c>
      <c r="X39" s="3">
        <f>Zalaszentgrót!X35</f>
        <v>0</v>
      </c>
      <c r="Y39" s="3">
        <f>Zalaszentgrót!Y35</f>
        <v>0</v>
      </c>
      <c r="Z39" s="3">
        <f>Zalaszentgrót!Z35</f>
        <v>0</v>
      </c>
      <c r="AA39" s="3">
        <f>Zalaszentgrót!AA35</f>
        <v>0</v>
      </c>
      <c r="AB39" s="3">
        <f>Zalaszentgrót!AB35</f>
        <v>0</v>
      </c>
      <c r="AC39" s="4">
        <f>Zalaszentgrót!AC35</f>
        <v>0</v>
      </c>
    </row>
    <row r="40" spans="1:29" ht="75" x14ac:dyDescent="0.25">
      <c r="A40" s="166">
        <f>Zalaszentgrót!A36</f>
        <v>154</v>
      </c>
      <c r="B40" s="29">
        <f>Zalaszentgrót!B36</f>
        <v>0</v>
      </c>
      <c r="C40" s="58" t="str">
        <f>Zalaszentgrót!C36</f>
        <v>Zalaszentgrót</v>
      </c>
      <c r="D40" s="122" t="str">
        <f>Zalaszentgrót!D36</f>
        <v>szv.csatorna rekonstrukció (NA110 KG-PVC)</v>
      </c>
      <c r="E40" s="32" t="str">
        <f>Zalaszentgrót!E36</f>
        <v>Ezen elemek cseréje a kiépített rendszer működőképességének megóvása, a biztonságos üzemelés biztosítása miatt van szükség a munka elvégzésére.hez elengedhetetlen.</v>
      </c>
      <c r="F40" s="32" t="str">
        <f>Zalaszentgrót!F36</f>
        <v>Dugulásveszély, és ebből fakadó szennyvíz elöntés megakadálsozása.</v>
      </c>
      <c r="G40" s="32" t="str">
        <f>Zalaszentgrót!G36</f>
        <v>Gravitációs szennyvízhálózatnak megfelelő kialakítás.</v>
      </c>
      <c r="H40" s="33">
        <f>Zalaszentgrót!H36</f>
        <v>0</v>
      </c>
      <c r="I40" s="100" t="str">
        <f>Zalaszentgrót!I36</f>
        <v>Zalaszentgrót</v>
      </c>
      <c r="J40" s="102">
        <f t="shared" si="1"/>
        <v>670</v>
      </c>
      <c r="K40" s="33">
        <f>Zalaszentgrót!K36</f>
        <v>0</v>
      </c>
      <c r="L40" s="94">
        <f>Zalaszentgrót!L36</f>
        <v>46388</v>
      </c>
      <c r="M40" s="94">
        <f>Zalaszentgrót!M36</f>
        <v>50040</v>
      </c>
      <c r="N40" s="52" t="str">
        <f>Zalaszentgrót!N36</f>
        <v>hosszú</v>
      </c>
      <c r="O40" s="1">
        <f>Zalaszentgrót!O36</f>
        <v>0</v>
      </c>
      <c r="P40" s="2">
        <f>Zalaszentgrót!P36</f>
        <v>0</v>
      </c>
      <c r="Q40" s="2">
        <f>Zalaszentgrót!Q36</f>
        <v>0</v>
      </c>
      <c r="R40" s="2">
        <f>Zalaszentgrót!R36</f>
        <v>0</v>
      </c>
      <c r="S40" s="2">
        <f>Zalaszentgrót!S36</f>
        <v>0</v>
      </c>
      <c r="T40" s="3">
        <f>Zalaszentgrót!T36</f>
        <v>67</v>
      </c>
      <c r="U40" s="3">
        <f>Zalaszentgrót!U36</f>
        <v>67</v>
      </c>
      <c r="V40" s="3">
        <f>Zalaszentgrót!V36</f>
        <v>67</v>
      </c>
      <c r="W40" s="3">
        <f>Zalaszentgrót!W36</f>
        <v>67</v>
      </c>
      <c r="X40" s="3">
        <f>Zalaszentgrót!X36</f>
        <v>67</v>
      </c>
      <c r="Y40" s="3">
        <f>Zalaszentgrót!Y36</f>
        <v>67</v>
      </c>
      <c r="Z40" s="3">
        <f>Zalaszentgrót!Z36</f>
        <v>67</v>
      </c>
      <c r="AA40" s="3">
        <f>Zalaszentgrót!AA36</f>
        <v>67</v>
      </c>
      <c r="AB40" s="3">
        <f>Zalaszentgrót!AB36</f>
        <v>67</v>
      </c>
      <c r="AC40" s="4">
        <f>Zalaszentgrót!AC36</f>
        <v>67</v>
      </c>
    </row>
    <row r="41" spans="1:29" ht="75" x14ac:dyDescent="0.25">
      <c r="A41" s="166">
        <f>Zalaszentgrót!A37</f>
        <v>155</v>
      </c>
      <c r="B41" s="29">
        <f>Zalaszentgrót!B37</f>
        <v>0</v>
      </c>
      <c r="C41" s="58" t="str">
        <f>Zalaszentgrót!C37</f>
        <v>Zalaszentgrót</v>
      </c>
      <c r="D41" s="122" t="str">
        <f>Zalaszentgrót!D37</f>
        <v>szv.csatorna rekonstrukció (NA150 AC)</v>
      </c>
      <c r="E41" s="32" t="str">
        <f>Zalaszentgrót!E37</f>
        <v>Ezen elemek cseréje a kiépített rendszer működőképességének megóvása, a biztonságos üzemelés biztosítása miatt van szükség a munka elvégzésére.hez elengedhetetlen.</v>
      </c>
      <c r="F41" s="32" t="str">
        <f>Zalaszentgrót!F37</f>
        <v>Dugulásveszély, és ebből fakadó szennyvíz elöntés megakadálsozása.</v>
      </c>
      <c r="G41" s="32" t="str">
        <f>Zalaszentgrót!G37</f>
        <v>Gravitációs szennyvízhálózatnak megfelelő kialakítás.</v>
      </c>
      <c r="H41" s="33">
        <f>Zalaszentgrót!H37</f>
        <v>0</v>
      </c>
      <c r="I41" s="100" t="str">
        <f>Zalaszentgrót!I37</f>
        <v>Zalaszentgrót</v>
      </c>
      <c r="J41" s="102">
        <f t="shared" si="1"/>
        <v>1170</v>
      </c>
      <c r="K41" s="33">
        <f>Zalaszentgrót!K37</f>
        <v>0</v>
      </c>
      <c r="L41" s="94">
        <f>Zalaszentgrót!L37</f>
        <v>46388</v>
      </c>
      <c r="M41" s="94">
        <f>Zalaszentgrót!M37</f>
        <v>50040</v>
      </c>
      <c r="N41" s="52" t="str">
        <f>Zalaszentgrót!N37</f>
        <v>hosszú</v>
      </c>
      <c r="O41" s="1">
        <f>Zalaszentgrót!O37</f>
        <v>0</v>
      </c>
      <c r="P41" s="2">
        <f>Zalaszentgrót!P37</f>
        <v>0</v>
      </c>
      <c r="Q41" s="2">
        <f>Zalaszentgrót!Q37</f>
        <v>0</v>
      </c>
      <c r="R41" s="2">
        <f>Zalaszentgrót!R37</f>
        <v>0</v>
      </c>
      <c r="S41" s="2">
        <f>Zalaszentgrót!S37</f>
        <v>0</v>
      </c>
      <c r="T41" s="3">
        <f>Zalaszentgrót!T37</f>
        <v>117</v>
      </c>
      <c r="U41" s="3">
        <f>Zalaszentgrót!U37</f>
        <v>117</v>
      </c>
      <c r="V41" s="3">
        <f>Zalaszentgrót!V37</f>
        <v>117</v>
      </c>
      <c r="W41" s="3">
        <f>Zalaszentgrót!W37</f>
        <v>117</v>
      </c>
      <c r="X41" s="3">
        <f>Zalaszentgrót!X37</f>
        <v>117</v>
      </c>
      <c r="Y41" s="3">
        <f>Zalaszentgrót!Y37</f>
        <v>117</v>
      </c>
      <c r="Z41" s="3">
        <f>Zalaszentgrót!Z37</f>
        <v>117</v>
      </c>
      <c r="AA41" s="3">
        <f>Zalaszentgrót!AA37</f>
        <v>117</v>
      </c>
      <c r="AB41" s="3">
        <f>Zalaszentgrót!AB37</f>
        <v>117</v>
      </c>
      <c r="AC41" s="4">
        <f>Zalaszentgrót!AC37</f>
        <v>117</v>
      </c>
    </row>
    <row r="42" spans="1:29" ht="75" x14ac:dyDescent="0.25">
      <c r="A42" s="166">
        <f>Zalaszentgrót!A38</f>
        <v>156</v>
      </c>
      <c r="B42" s="29">
        <f>Zalaszentgrót!B38</f>
        <v>0</v>
      </c>
      <c r="C42" s="58" t="str">
        <f>Zalaszentgrót!C38</f>
        <v>Zalaszentgrót</v>
      </c>
      <c r="D42" s="122" t="str">
        <f>Zalaszentgrót!D38</f>
        <v>szv.csatorna rekonstrukció (NA200 B)</v>
      </c>
      <c r="E42" s="32" t="str">
        <f>Zalaszentgrót!E38</f>
        <v>Ezen elemek cseréje a kiépített rendszer működőképességének megóvása, a biztonságos üzemelés biztosítása miatt van szükség a munka elvégzésére.hez elengedhetetlen.</v>
      </c>
      <c r="F42" s="32" t="str">
        <f>Zalaszentgrót!F38</f>
        <v>Dugulásveszély, és ebből fakadó szennyvíz elöntés megakadálsozása.</v>
      </c>
      <c r="G42" s="32" t="str">
        <f>Zalaszentgrót!G38</f>
        <v>Gravitációs szennyvízhálózatnak megfelelő kialakítás.</v>
      </c>
      <c r="H42" s="33">
        <f>Zalaszentgrót!H38</f>
        <v>0</v>
      </c>
      <c r="I42" s="100" t="str">
        <f>Zalaszentgrót!I38</f>
        <v>Zalaszentgrót</v>
      </c>
      <c r="J42" s="102">
        <f t="shared" si="1"/>
        <v>30430</v>
      </c>
      <c r="K42" s="33">
        <f>Zalaszentgrót!K38</f>
        <v>0</v>
      </c>
      <c r="L42" s="94">
        <f>Zalaszentgrót!L38</f>
        <v>46388</v>
      </c>
      <c r="M42" s="94">
        <f>Zalaszentgrót!M38</f>
        <v>50040</v>
      </c>
      <c r="N42" s="52" t="str">
        <f>Zalaszentgrót!N38</f>
        <v>hosszú</v>
      </c>
      <c r="O42" s="1">
        <f>Zalaszentgrót!O38</f>
        <v>0</v>
      </c>
      <c r="P42" s="2">
        <f>Zalaszentgrót!P38</f>
        <v>0</v>
      </c>
      <c r="Q42" s="2">
        <f>Zalaszentgrót!Q38</f>
        <v>0</v>
      </c>
      <c r="R42" s="2">
        <f>Zalaszentgrót!R38</f>
        <v>0</v>
      </c>
      <c r="S42" s="2">
        <f>Zalaszentgrót!S38</f>
        <v>0</v>
      </c>
      <c r="T42" s="3">
        <f>Zalaszentgrót!T38</f>
        <v>3043</v>
      </c>
      <c r="U42" s="3">
        <f>Zalaszentgrót!U38</f>
        <v>3043</v>
      </c>
      <c r="V42" s="3">
        <f>Zalaszentgrót!V38</f>
        <v>3043</v>
      </c>
      <c r="W42" s="3">
        <f>Zalaszentgrót!W38</f>
        <v>3043</v>
      </c>
      <c r="X42" s="3">
        <f>Zalaszentgrót!X38</f>
        <v>3043</v>
      </c>
      <c r="Y42" s="3">
        <f>Zalaszentgrót!Y38</f>
        <v>3043</v>
      </c>
      <c r="Z42" s="3">
        <f>Zalaszentgrót!Z38</f>
        <v>3043</v>
      </c>
      <c r="AA42" s="3">
        <f>Zalaszentgrót!AA38</f>
        <v>3043</v>
      </c>
      <c r="AB42" s="3">
        <f>Zalaszentgrót!AB38</f>
        <v>3043</v>
      </c>
      <c r="AC42" s="4">
        <f>Zalaszentgrót!AC38</f>
        <v>3043</v>
      </c>
    </row>
    <row r="43" spans="1:29" ht="75" x14ac:dyDescent="0.25">
      <c r="A43" s="166">
        <f>Zalaszentgrót!A39</f>
        <v>157</v>
      </c>
      <c r="B43" s="29">
        <f>Zalaszentgrót!B39</f>
        <v>0</v>
      </c>
      <c r="C43" s="58" t="str">
        <f>Zalaszentgrót!C39</f>
        <v>Zalaszentgrót</v>
      </c>
      <c r="D43" s="122" t="str">
        <f>Zalaszentgrót!D39</f>
        <v>szv.csatorna rekonstrukció (NA200 KG-PVC)</v>
      </c>
      <c r="E43" s="32" t="str">
        <f>Zalaszentgrót!E39</f>
        <v>Ezen elemek cseréje a kiépített rendszer működőképességének megóvása, a biztonságos üzemelés biztosítása miatt van szükség a munka elvégzésére.hez elengedhetetlen.</v>
      </c>
      <c r="F43" s="32" t="str">
        <f>Zalaszentgrót!F39</f>
        <v>Dugulásveszély, és ebből fakadó szennyvíz elöntés megakadálsozása.</v>
      </c>
      <c r="G43" s="32" t="str">
        <f>Zalaszentgrót!G39</f>
        <v>Gravitációs szennyvízhálózatnak megfelelő kialakítás.</v>
      </c>
      <c r="H43" s="33">
        <f>Zalaszentgrót!H39</f>
        <v>0</v>
      </c>
      <c r="I43" s="100" t="str">
        <f>Zalaszentgrót!I39</f>
        <v>Zalaszentgrót</v>
      </c>
      <c r="J43" s="102">
        <f t="shared" si="1"/>
        <v>6375</v>
      </c>
      <c r="K43" s="33">
        <f>Zalaszentgrót!K39</f>
        <v>0</v>
      </c>
      <c r="L43" s="94">
        <f>Zalaszentgrót!L39</f>
        <v>46388</v>
      </c>
      <c r="M43" s="94">
        <f>Zalaszentgrót!M39</f>
        <v>50040</v>
      </c>
      <c r="N43" s="52" t="str">
        <f>Zalaszentgrót!N39</f>
        <v>hosszú</v>
      </c>
      <c r="O43" s="1">
        <f>Zalaszentgrót!O39</f>
        <v>0</v>
      </c>
      <c r="P43" s="2">
        <f>Zalaszentgrót!P39</f>
        <v>0</v>
      </c>
      <c r="Q43" s="2">
        <f>Zalaszentgrót!Q39</f>
        <v>0</v>
      </c>
      <c r="R43" s="2">
        <f>Zalaszentgrót!R39</f>
        <v>0</v>
      </c>
      <c r="S43" s="2">
        <f>Zalaszentgrót!S39</f>
        <v>0</v>
      </c>
      <c r="T43" s="3">
        <f>Zalaszentgrót!T39</f>
        <v>637</v>
      </c>
      <c r="U43" s="3">
        <f>Zalaszentgrót!U39</f>
        <v>638</v>
      </c>
      <c r="V43" s="3">
        <f>Zalaszentgrót!V39</f>
        <v>637</v>
      </c>
      <c r="W43" s="3">
        <f>Zalaszentgrót!W39</f>
        <v>638</v>
      </c>
      <c r="X43" s="3">
        <f>Zalaszentgrót!X39</f>
        <v>637</v>
      </c>
      <c r="Y43" s="3">
        <f>Zalaszentgrót!Y39</f>
        <v>638</v>
      </c>
      <c r="Z43" s="3">
        <f>Zalaszentgrót!Z39</f>
        <v>637</v>
      </c>
      <c r="AA43" s="3">
        <f>Zalaszentgrót!AA39</f>
        <v>638</v>
      </c>
      <c r="AB43" s="3">
        <f>Zalaszentgrót!AB39</f>
        <v>637</v>
      </c>
      <c r="AC43" s="4">
        <f>Zalaszentgrót!AC39</f>
        <v>638</v>
      </c>
    </row>
    <row r="44" spans="1:29" ht="75" x14ac:dyDescent="0.25">
      <c r="A44" s="166">
        <f>Zalaszentgrót!A40</f>
        <v>158</v>
      </c>
      <c r="B44" s="29">
        <f>Zalaszentgrót!B40</f>
        <v>0</v>
      </c>
      <c r="C44" s="58" t="str">
        <f>Zalaszentgrót!C40</f>
        <v>Zalaszentgrót</v>
      </c>
      <c r="D44" s="122" t="str">
        <f>Zalaszentgrót!D40</f>
        <v>szv.csatorna rekonstrukció (NA300 B)</v>
      </c>
      <c r="E44" s="32" t="str">
        <f>Zalaszentgrót!E40</f>
        <v>Ezen elemek cseréje a kiépített rendszer működőképességének megóvása, a biztonságos üzemelés biztosítása miatt van szükség a munka elvégzésére.hez elengedhetetlen.</v>
      </c>
      <c r="F44" s="32" t="str">
        <f>Zalaszentgrót!F40</f>
        <v>Dugulásveszély, és ebből fakadó szennyvíz elöntés megakadálsozása.</v>
      </c>
      <c r="G44" s="32" t="str">
        <f>Zalaszentgrót!G40</f>
        <v>Gravitációs szennyvízhálózatnak megfelelő kialakítás.</v>
      </c>
      <c r="H44" s="33">
        <f>Zalaszentgrót!H40</f>
        <v>0</v>
      </c>
      <c r="I44" s="100" t="str">
        <f>Zalaszentgrót!I40</f>
        <v>Zalaszentgrót</v>
      </c>
      <c r="J44" s="102">
        <f t="shared" si="1"/>
        <v>23641</v>
      </c>
      <c r="K44" s="33">
        <f>Zalaszentgrót!K40</f>
        <v>0</v>
      </c>
      <c r="L44" s="94">
        <f>Zalaszentgrót!L40</f>
        <v>46388</v>
      </c>
      <c r="M44" s="94">
        <f>Zalaszentgrót!M40</f>
        <v>50040</v>
      </c>
      <c r="N44" s="52" t="str">
        <f>Zalaszentgrót!N40</f>
        <v>hosszú</v>
      </c>
      <c r="O44" s="1">
        <f>Zalaszentgrót!O40</f>
        <v>0</v>
      </c>
      <c r="P44" s="2">
        <f>Zalaszentgrót!P40</f>
        <v>0</v>
      </c>
      <c r="Q44" s="2">
        <f>Zalaszentgrót!Q40</f>
        <v>0</v>
      </c>
      <c r="R44" s="2">
        <f>Zalaszentgrót!R40</f>
        <v>0</v>
      </c>
      <c r="S44" s="2">
        <f>Zalaszentgrót!S40</f>
        <v>0</v>
      </c>
      <c r="T44" s="3">
        <f>Zalaszentgrót!T40</f>
        <v>2364</v>
      </c>
      <c r="U44" s="3">
        <f>Zalaszentgrót!U40</f>
        <v>2364</v>
      </c>
      <c r="V44" s="3">
        <f>Zalaszentgrót!V40</f>
        <v>2364</v>
      </c>
      <c r="W44" s="3">
        <f>Zalaszentgrót!W40</f>
        <v>2364</v>
      </c>
      <c r="X44" s="3">
        <f>Zalaszentgrót!X40</f>
        <v>2364</v>
      </c>
      <c r="Y44" s="3">
        <f>Zalaszentgrót!Y40</f>
        <v>2364</v>
      </c>
      <c r="Z44" s="3">
        <f>Zalaszentgrót!Z40</f>
        <v>2364</v>
      </c>
      <c r="AA44" s="3">
        <f>Zalaszentgrót!AA40</f>
        <v>2364</v>
      </c>
      <c r="AB44" s="3">
        <f>Zalaszentgrót!AB40</f>
        <v>2364</v>
      </c>
      <c r="AC44" s="4">
        <f>Zalaszentgrót!AC40</f>
        <v>2365</v>
      </c>
    </row>
    <row r="45" spans="1:29" x14ac:dyDescent="0.25">
      <c r="A45" s="98"/>
      <c r="B45" s="47" t="s">
        <v>14</v>
      </c>
      <c r="C45" s="41"/>
      <c r="D45" s="177"/>
      <c r="E45" s="41"/>
      <c r="F45" s="41"/>
      <c r="G45" s="41"/>
      <c r="H45" s="47"/>
      <c r="I45" s="104"/>
      <c r="J45" s="104"/>
      <c r="K45" s="47"/>
      <c r="L45" s="43"/>
      <c r="M45" s="43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8"/>
    </row>
    <row r="46" spans="1:29" x14ac:dyDescent="0.25">
      <c r="A46" s="98"/>
      <c r="B46" s="47" t="s">
        <v>5</v>
      </c>
      <c r="C46" s="41"/>
      <c r="D46" s="177"/>
      <c r="E46" s="41"/>
      <c r="F46" s="41"/>
      <c r="G46" s="41"/>
      <c r="H46" s="47"/>
      <c r="I46" s="104"/>
      <c r="J46" s="104"/>
      <c r="K46" s="47"/>
      <c r="L46" s="43"/>
      <c r="M46" s="43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8"/>
    </row>
    <row r="47" spans="1:29" x14ac:dyDescent="0.25">
      <c r="A47" s="98"/>
      <c r="B47" s="46" t="s">
        <v>1</v>
      </c>
      <c r="C47" s="41"/>
      <c r="D47" s="177"/>
      <c r="E47" s="41"/>
      <c r="F47" s="41"/>
      <c r="G47" s="41"/>
      <c r="H47" s="47"/>
      <c r="I47" s="104"/>
      <c r="J47" s="104"/>
      <c r="K47" s="47"/>
      <c r="L47" s="43"/>
      <c r="M47" s="43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8"/>
    </row>
    <row r="48" spans="1:29" ht="75" x14ac:dyDescent="0.25">
      <c r="A48" s="166">
        <f>Zalabér!A24</f>
        <v>53</v>
      </c>
      <c r="B48" s="29">
        <f>Zalabér!B24</f>
        <v>0</v>
      </c>
      <c r="C48" s="58" t="str">
        <f>Zalabér!C24</f>
        <v>Zalabér I. szv.átemelő</v>
      </c>
      <c r="D48" s="122" t="str">
        <f>Zalabér!D24</f>
        <v>átemelő akna bélelés</v>
      </c>
      <c r="E48" s="32" t="str">
        <f>Zalabér!E24</f>
        <v xml:space="preserve">A szennyvíz, és a belőle felszabaduló gázok hatására a felületek elkorrodálnak. Ezen elemek cseréje a biztonságos üzemeltetéshez elengedhetetlen. </v>
      </c>
      <c r="F48" s="32" t="str">
        <f>Zalabér!F24</f>
        <v>Az akna statikai stabilitás biztosítása, működőképesség megörzése.</v>
      </c>
      <c r="G48" s="32" t="str">
        <f>Zalabér!G24</f>
        <v>Korróziót okozó anyagoknak ellenálló felület.</v>
      </c>
      <c r="H48" s="33">
        <f>Zalabér!H24</f>
        <v>0</v>
      </c>
      <c r="I48" s="100" t="str">
        <f>Zalabér!I24</f>
        <v>Zalaszentgrót osztatlan közös</v>
      </c>
      <c r="J48" s="102">
        <f>SUM(O48:AC48)</f>
        <v>3069</v>
      </c>
      <c r="K48" s="33">
        <f>Zalabér!K24</f>
        <v>0</v>
      </c>
      <c r="L48" s="94">
        <f>Zalabér!L24</f>
        <v>44927</v>
      </c>
      <c r="M48" s="94">
        <f>Zalabér!M24</f>
        <v>45291</v>
      </c>
      <c r="N48" s="52" t="str">
        <f>Zalabér!N24</f>
        <v>közép</v>
      </c>
      <c r="O48" s="20">
        <f>Batyk!O25+Pakod!O25+Zalabér!O24+Zalaszentgrót!O45+Zalavég!O25</f>
        <v>0</v>
      </c>
      <c r="P48" s="2">
        <f>Batyk!P25+Pakod!P25+Zalabér!P24+Zalaszentgrót!P45+Zalavég!P25</f>
        <v>3069</v>
      </c>
      <c r="Q48" s="2">
        <f>Zalabér!Q24</f>
        <v>0</v>
      </c>
      <c r="R48" s="2">
        <f>Zalabér!R24</f>
        <v>0</v>
      </c>
      <c r="S48" s="2">
        <f>Zalabér!S24</f>
        <v>0</v>
      </c>
      <c r="T48" s="3">
        <f>Zalabér!T24</f>
        <v>0</v>
      </c>
      <c r="U48" s="3">
        <f>Zalabér!U24</f>
        <v>0</v>
      </c>
      <c r="V48" s="3">
        <f>Zalabér!V24</f>
        <v>0</v>
      </c>
      <c r="W48" s="3">
        <f>Zalabér!W24</f>
        <v>0</v>
      </c>
      <c r="X48" s="3">
        <f>Zalabér!X24</f>
        <v>0</v>
      </c>
      <c r="Y48" s="3">
        <f>Zalabér!Y24</f>
        <v>0</v>
      </c>
      <c r="Z48" s="3">
        <f>Zalabér!Z24</f>
        <v>0</v>
      </c>
      <c r="AA48" s="3">
        <f>Zalabér!AA24</f>
        <v>0</v>
      </c>
      <c r="AB48" s="3">
        <f>Zalabér!AB24</f>
        <v>0</v>
      </c>
      <c r="AC48" s="4">
        <f>Zalabér!AC24</f>
        <v>0</v>
      </c>
    </row>
    <row r="49" spans="1:29" ht="75" x14ac:dyDescent="0.25">
      <c r="A49" s="166">
        <f>Zalabér!A25</f>
        <v>54</v>
      </c>
      <c r="B49" s="29">
        <f>Zalabér!B25</f>
        <v>0</v>
      </c>
      <c r="C49" s="122" t="str">
        <f>Zalabér!C25</f>
        <v>Zalaszentgrót Aranyod 1. szv átemelő</v>
      </c>
      <c r="D49" s="122" t="str">
        <f>Zalabér!D25</f>
        <v>átemelő akna bélelés</v>
      </c>
      <c r="E49" s="32" t="str">
        <f>Zalabér!E25</f>
        <v xml:space="preserve">A szennyvíz, és a belőle felszabaduló gázok hatására a felületek elkorrodálnak. Ezen elemek cseréje a biztonságos üzemeltetéshez elengedhetetlen. </v>
      </c>
      <c r="F49" s="32" t="str">
        <f>Zalabér!F25</f>
        <v>Az akna statikai stabilitás biztosítása, működőképesség megörzése.</v>
      </c>
      <c r="G49" s="32" t="str">
        <f>Zalabér!G25</f>
        <v>Korróziót okozó anyagoknak ellenálló felület.</v>
      </c>
      <c r="H49" s="33">
        <f>Zalabér!H25</f>
        <v>0</v>
      </c>
      <c r="I49" s="100" t="str">
        <f>Zalabér!I25</f>
        <v>Zalaszentgrót osztatlan közös</v>
      </c>
      <c r="J49" s="102">
        <f>SUM(O49:AC49)</f>
        <v>3069</v>
      </c>
      <c r="K49" s="33">
        <f>Zalabér!K25</f>
        <v>0</v>
      </c>
      <c r="L49" s="94">
        <f>Zalabér!L25</f>
        <v>44927</v>
      </c>
      <c r="M49" s="94">
        <f>Zalabér!M25</f>
        <v>45291</v>
      </c>
      <c r="N49" s="52" t="str">
        <f>Zalabér!N25</f>
        <v>közép</v>
      </c>
      <c r="O49" s="20">
        <f>Batyk!O26+Pakod!O26+Zalabér!O25+Zalaszentgrót!O46+Zalavég!O26</f>
        <v>0</v>
      </c>
      <c r="P49" s="2">
        <f>Batyk!P26+Pakod!P26+Zalabér!P25+Zalaszentgrót!P46+Zalavég!P26</f>
        <v>3069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75" x14ac:dyDescent="0.25">
      <c r="A50" s="166">
        <f>Zalaszentgrót!A47</f>
        <v>55</v>
      </c>
      <c r="B50" s="29">
        <f>Zalaszentgrót!B47</f>
        <v>0</v>
      </c>
      <c r="C50" s="58" t="str">
        <f>Zalaszentgrót!C47</f>
        <v>Zalaszentgrót Kisszentgrót 3.</v>
      </c>
      <c r="D50" s="122" t="str">
        <f>Zalaszentgrót!D47</f>
        <v>átemelő akna:szulfátálló bevonatolás</v>
      </c>
      <c r="E50" s="32" t="str">
        <f>Zalaszentgrót!E47</f>
        <v xml:space="preserve">A szennyvíz, és a belőle felszabaduló gázok hatására a felületek elkorrodálnak. Ezen elemek cseréje a biztonságos üzemeltetéshez elengedhetetlen. </v>
      </c>
      <c r="F50" s="32" t="str">
        <f>Zalaszentgrót!F47</f>
        <v>Az akna statikai stabilitás biztosítása, működőképesség megörzése.</v>
      </c>
      <c r="G50" s="32" t="str">
        <f>Zalaszentgrót!G47</f>
        <v>Korróziót okozó anyagoknak ellenálló felület.</v>
      </c>
      <c r="H50" s="33">
        <f>Zalaszentgrót!H47</f>
        <v>0</v>
      </c>
      <c r="I50" s="100" t="str">
        <f>Zalaszentgrót!I47</f>
        <v>Zalaszentgrót osztatlan közös</v>
      </c>
      <c r="J50" s="102">
        <f t="shared" ref="J50:J72" si="2">SUM(O50:AC50)</f>
        <v>1431</v>
      </c>
      <c r="K50" s="33">
        <f>Zalaszentgrót!K47</f>
        <v>0</v>
      </c>
      <c r="L50" s="94">
        <f>Zalaszentgrót!L47</f>
        <v>44927</v>
      </c>
      <c r="M50" s="94">
        <f>Zalaszentgrót!M47</f>
        <v>45291</v>
      </c>
      <c r="N50" s="35" t="str">
        <f>Zalaszentgrót!N47</f>
        <v>közép</v>
      </c>
      <c r="O50" s="1">
        <f>Zalaszentgrót!O47</f>
        <v>0</v>
      </c>
      <c r="P50" s="2">
        <f>Batyk!P27+Pakod!P27++Zalabér!P26+Zalaszentgrót!P47+Zalavég!P27</f>
        <v>1431</v>
      </c>
      <c r="Q50" s="2">
        <f>Batyk!Q27+Pakod!Q27++Zalabér!Q26+Zalaszentgrót!Q47+Zalavég!Q27</f>
        <v>0</v>
      </c>
      <c r="R50" s="2">
        <f>Batyk!R27+Pakod!R27++Zalabér!R26+Zalaszentgrót!R47+Zalavég!R27</f>
        <v>0</v>
      </c>
      <c r="S50" s="2">
        <f>Batyk!S27+Pakod!S27++Zalabér!S26+Zalaszentgrót!S47+Zalavég!S27</f>
        <v>0</v>
      </c>
      <c r="T50" s="3">
        <f>Zalaszentgrót!T47</f>
        <v>0</v>
      </c>
      <c r="U50" s="3">
        <f>Zalaszentgrót!U47</f>
        <v>0</v>
      </c>
      <c r="V50" s="3">
        <f>Zalaszentgrót!V47</f>
        <v>0</v>
      </c>
      <c r="W50" s="3">
        <f>Zalaszentgrót!W47</f>
        <v>0</v>
      </c>
      <c r="X50" s="3">
        <f>Zalaszentgrót!X47</f>
        <v>0</v>
      </c>
      <c r="Y50" s="3">
        <f>Zalaszentgrót!Y47</f>
        <v>0</v>
      </c>
      <c r="Z50" s="3">
        <f>Zalaszentgrót!Z47</f>
        <v>0</v>
      </c>
      <c r="AA50" s="3">
        <f>Zalaszentgrót!AA47</f>
        <v>0</v>
      </c>
      <c r="AB50" s="3">
        <f>Zalaszentgrót!AB47</f>
        <v>0</v>
      </c>
      <c r="AC50" s="4">
        <f>Zalaszentgrót!AC47</f>
        <v>0</v>
      </c>
    </row>
    <row r="51" spans="1:29" ht="75" x14ac:dyDescent="0.25">
      <c r="A51" s="166">
        <f>Batyk!A28</f>
        <v>56</v>
      </c>
      <c r="B51" s="29">
        <f>Batyk!B28</f>
        <v>0</v>
      </c>
      <c r="C51" s="58" t="str">
        <f>Batyk!C28</f>
        <v>Batyk</v>
      </c>
      <c r="D51" s="122" t="str">
        <f>Batyk!D28</f>
        <v>átemelő akna építészeti rekonstrukció</v>
      </c>
      <c r="E51" s="32" t="str">
        <f>Batyk!E28</f>
        <v xml:space="preserve">A szennyvíz, és a belőle felszabaduló gázok hatására a felületek elkorrodálnak. Ezen elemek cseréje a biztonságos üzemeltetéshez elengedhetetlen. </v>
      </c>
      <c r="F51" s="32" t="str">
        <f>Batyk!F28</f>
        <v>Az akna statikai stabilitás biztosítása, működőképesség megörzése.</v>
      </c>
      <c r="G51" s="32" t="str">
        <f>Batyk!G28</f>
        <v>Az építmény megfelelő műszaki állapota révén ellátja a vagyon- és üzembiztonsági feladatait.</v>
      </c>
      <c r="H51" s="33">
        <f>Batyk!H28</f>
        <v>0</v>
      </c>
      <c r="I51" s="100" t="str">
        <f>Batyk!I28</f>
        <v>Zalaszentgrót osztatlan közös</v>
      </c>
      <c r="J51" s="102">
        <f t="shared" si="2"/>
        <v>1500</v>
      </c>
      <c r="K51" s="34">
        <f>Batyk!K28</f>
        <v>0</v>
      </c>
      <c r="L51" s="94">
        <f>Batyk!L28</f>
        <v>44927</v>
      </c>
      <c r="M51" s="94">
        <f>Batyk!M28</f>
        <v>46387</v>
      </c>
      <c r="N51" s="52" t="str">
        <f>Batyk!N28</f>
        <v>közép</v>
      </c>
      <c r="O51" s="1">
        <f>Batyk!O28</f>
        <v>0</v>
      </c>
      <c r="P51" s="2">
        <f>Batyk!P28+Pakod!P28+Zalabér!P27+Zalaszentgrót!P48+Zalavég!P28</f>
        <v>375</v>
      </c>
      <c r="Q51" s="2">
        <f>Batyk!Q28+Pakod!Q28+Zalabér!Q27+Zalaszentgrót!Q48+Zalavég!Q28</f>
        <v>375</v>
      </c>
      <c r="R51" s="2">
        <f>Batyk!R28+Pakod!R28+Zalabér!R27+Zalaszentgrót!R48+Zalavég!R28</f>
        <v>375</v>
      </c>
      <c r="S51" s="2">
        <f>Batyk!S28+Pakod!S28+Zalabér!S27+Zalaszentgrót!S48+Zalavég!S28</f>
        <v>375</v>
      </c>
      <c r="T51" s="3">
        <f>Batyk!T28+Pakod!T28+Zalabér!T27+Zalaszentgrót!T48+Zalavég!T28</f>
        <v>0</v>
      </c>
      <c r="U51" s="3">
        <f>Batyk!U28+Pakod!U28+Zalabér!U27+Zalaszentgrót!U48+Zalavég!U28</f>
        <v>0</v>
      </c>
      <c r="V51" s="3">
        <f>Batyk!V28+Pakod!V28+Zalabér!V27+Zalaszentgrót!V48+Zalavég!V28</f>
        <v>0</v>
      </c>
      <c r="W51" s="3">
        <f>Batyk!W28+Pakod!W28+Zalabér!W27+Zalaszentgrót!W48+Zalavég!W28</f>
        <v>0</v>
      </c>
      <c r="X51" s="3">
        <f>Batyk!X28+Pakod!X28+Zalabér!X27+Zalaszentgrót!X48+Zalavég!X28</f>
        <v>0</v>
      </c>
      <c r="Y51" s="3">
        <f>Batyk!Y28+Pakod!Y28+Zalabér!Y27+Zalaszentgrót!Y48+Zalavég!Y28</f>
        <v>0</v>
      </c>
      <c r="Z51" s="3">
        <f>Batyk!Z28+Pakod!Z28+Zalabér!Z27+Zalaszentgrót!Z48+Zalavég!Z28</f>
        <v>0</v>
      </c>
      <c r="AA51" s="3">
        <f>Batyk!AA28+Pakod!AA28+Zalabér!AA27+Zalaszentgrót!AA48+Zalavég!AA28</f>
        <v>0</v>
      </c>
      <c r="AB51" s="3">
        <f>Batyk!AB28+Pakod!AB28+Zalabér!AB27+Zalaszentgrót!AB48+Zalavég!AB28</f>
        <v>0</v>
      </c>
      <c r="AC51" s="4">
        <f>Batyk!AC28+Pakod!AC28+Zalabér!AC27+Zalaszentgrót!AC48+Zalavég!AC28</f>
        <v>0</v>
      </c>
    </row>
    <row r="52" spans="1:29" ht="75" x14ac:dyDescent="0.25">
      <c r="A52" s="166">
        <f>Batyk!A29</f>
        <v>57</v>
      </c>
      <c r="B52" s="29">
        <f>Batyk!B29</f>
        <v>0</v>
      </c>
      <c r="C52" s="58" t="str">
        <f>Batyk!C29</f>
        <v>Batyk</v>
      </c>
      <c r="D52" s="122" t="str">
        <f>Batyk!D29</f>
        <v>HBA akna építészeti rekonstrukció</v>
      </c>
      <c r="E52" s="32" t="str">
        <f>Batyk!E29</f>
        <v xml:space="preserve">A szennyvíz, és a belőle felszabaduló gázok hatására a felületek elkorrodálnak. Ezen elemek cseréje a biztonságos üzemeltetéshez elengedhetetlen. </v>
      </c>
      <c r="F52" s="32" t="str">
        <f>Batyk!F29</f>
        <v>Az akna statikai stabilitás biztosítása, működőképesség megörzése.</v>
      </c>
      <c r="G52" s="32" t="str">
        <f>Batyk!G29</f>
        <v>Az építmény megfelelő műszaki állapota révén ellátja a vagyon- és üzembiztonsági feladatait.</v>
      </c>
      <c r="H52" s="33">
        <f>Batyk!H29</f>
        <v>0</v>
      </c>
      <c r="I52" s="100" t="str">
        <f>Batyk!I29</f>
        <v>Zalaszentgrót osztatlan közös</v>
      </c>
      <c r="J52" s="102">
        <f t="shared" si="2"/>
        <v>1500</v>
      </c>
      <c r="K52" s="34">
        <f>Batyk!K29</f>
        <v>0</v>
      </c>
      <c r="L52" s="94">
        <f>Batyk!L29</f>
        <v>44927</v>
      </c>
      <c r="M52" s="94">
        <f>Batyk!M29</f>
        <v>46387</v>
      </c>
      <c r="N52" s="52" t="str">
        <f>Batyk!N29</f>
        <v>közép</v>
      </c>
      <c r="O52" s="1">
        <f>Batyk!O29</f>
        <v>0</v>
      </c>
      <c r="P52" s="2">
        <f>Batyk!P29+Pakod!P29+Zalabér!P28+Zalaszentgrót!P49+Zalavég!P29</f>
        <v>375</v>
      </c>
      <c r="Q52" s="2">
        <f>Batyk!Q29+Pakod!Q29+Zalabér!Q28+Zalaszentgrót!Q49+Zalavég!Q29</f>
        <v>375</v>
      </c>
      <c r="R52" s="2">
        <f>Batyk!R29+Pakod!R29+Zalabér!R28+Zalaszentgrót!R49+Zalavég!R29</f>
        <v>375</v>
      </c>
      <c r="S52" s="2">
        <f>Batyk!S29+Pakod!S29+Zalabér!S28+Zalaszentgrót!S49+Zalavég!S29</f>
        <v>375</v>
      </c>
      <c r="T52" s="3">
        <f>Batyk!T29+Pakod!T29+Zalabér!T28+Zalaszentgrót!T49+Zalavég!T29</f>
        <v>0</v>
      </c>
      <c r="U52" s="3">
        <f>Batyk!U29+Pakod!U29+Zalabér!U28+Zalaszentgrót!U49+Zalavég!U29</f>
        <v>0</v>
      </c>
      <c r="V52" s="3">
        <f>Batyk!V29+Pakod!V29+Zalabér!V28+Zalaszentgrót!V49+Zalavég!V29</f>
        <v>0</v>
      </c>
      <c r="W52" s="3">
        <f>Batyk!W29+Pakod!W29+Zalabér!W28+Zalaszentgrót!W49+Zalavég!W29</f>
        <v>0</v>
      </c>
      <c r="X52" s="3">
        <f>Batyk!X29+Pakod!X29+Zalabér!X28+Zalaszentgrót!X49+Zalavég!X29</f>
        <v>0</v>
      </c>
      <c r="Y52" s="3">
        <f>Batyk!Y29+Pakod!Y29+Zalabér!Y28+Zalaszentgrót!Y49+Zalavég!Y29</f>
        <v>0</v>
      </c>
      <c r="Z52" s="3">
        <f>Batyk!Z29+Pakod!Z29+Zalabér!Z28+Zalaszentgrót!Z49+Zalavég!Z29</f>
        <v>0</v>
      </c>
      <c r="AA52" s="3">
        <f>Batyk!AA29+Pakod!AA29+Zalabér!AA28+Zalaszentgrót!AA49+Zalavég!AA29</f>
        <v>0</v>
      </c>
      <c r="AB52" s="3">
        <f>Batyk!AB29+Pakod!AB29+Zalabér!AB28+Zalaszentgrót!AB49+Zalavég!AB29</f>
        <v>0</v>
      </c>
      <c r="AC52" s="4">
        <f>Batyk!AC29+Pakod!AC29+Zalabér!AC28+Zalaszentgrót!AC49+Zalavég!AC29</f>
        <v>0</v>
      </c>
    </row>
    <row r="53" spans="1:29" ht="75" x14ac:dyDescent="0.25">
      <c r="A53" s="166">
        <f>Pakod!A30</f>
        <v>58</v>
      </c>
      <c r="B53" s="29">
        <f>Pakod!B30</f>
        <v>0</v>
      </c>
      <c r="C53" s="58" t="str">
        <f>Pakod!C30</f>
        <v>Pakod</v>
      </c>
      <c r="D53" s="122" t="str">
        <f>Pakod!D30</f>
        <v>átemelő akna építészeti rekonstrukció</v>
      </c>
      <c r="E53" s="32" t="str">
        <f>Pakod!E30</f>
        <v xml:space="preserve">A szennyvíz, és a belőle felszabaduló gázok hatására a felületek elkorrodálnak. Ezen elemek cseréje a biztonságos üzemeltetéshez elengedhetetlen. </v>
      </c>
      <c r="F53" s="32" t="str">
        <f>Pakod!F30</f>
        <v>Az akna statikai stabilitás biztosítása, működőképesség megörzése.</v>
      </c>
      <c r="G53" s="32" t="str">
        <f>Pakod!G30</f>
        <v>Az építmény megfelelő műszaki állapota révén ellátja a vagyon- és üzembiztonsági feladatait.</v>
      </c>
      <c r="H53" s="33">
        <f>Pakod!H30</f>
        <v>0</v>
      </c>
      <c r="I53" s="100" t="str">
        <f>Pakod!I30</f>
        <v>Zalaszentgrót osztatlan közös</v>
      </c>
      <c r="J53" s="102">
        <f t="shared" si="2"/>
        <v>1368</v>
      </c>
      <c r="K53" s="34">
        <f>Pakod!K30</f>
        <v>0</v>
      </c>
      <c r="L53" s="94">
        <f>Pakod!L30</f>
        <v>44927</v>
      </c>
      <c r="M53" s="94">
        <f>Pakod!M30</f>
        <v>46387</v>
      </c>
      <c r="N53" s="52" t="str">
        <f>Pakod!N30</f>
        <v>közép</v>
      </c>
      <c r="O53" s="1">
        <f>Pakod!O30</f>
        <v>0</v>
      </c>
      <c r="P53" s="2">
        <f>Batyk!P30+Pakod!P30+Zalabér!P29+Zalaszentgrót!P50+Zalavég!P30</f>
        <v>342</v>
      </c>
      <c r="Q53" s="2">
        <f>Batyk!Q30+Pakod!Q30+Zalabér!Q29+Zalaszentgrót!Q50+Zalavég!Q30</f>
        <v>342</v>
      </c>
      <c r="R53" s="2">
        <f>Batyk!R30+Pakod!R30+Zalabér!R29+Zalaszentgrót!R50+Zalavég!R30</f>
        <v>342</v>
      </c>
      <c r="S53" s="2">
        <f>Batyk!S30+Pakod!S30+Zalabér!S29+Zalaszentgrót!S50+Zalavég!S30</f>
        <v>342</v>
      </c>
      <c r="T53" s="3">
        <f>Batyk!T30+Pakod!T30+Zalabér!T29+Zalaszentgrót!T50+Zalavég!T30</f>
        <v>0</v>
      </c>
      <c r="U53" s="3">
        <f>Batyk!U30+Pakod!U30+Zalabér!U29+Zalaszentgrót!U50+Zalavég!U30</f>
        <v>0</v>
      </c>
      <c r="V53" s="3">
        <f>Batyk!V30+Pakod!V30+Zalabér!V29+Zalaszentgrót!V50+Zalavég!V30</f>
        <v>0</v>
      </c>
      <c r="W53" s="3">
        <f>Batyk!W30+Pakod!W30+Zalabér!W29+Zalaszentgrót!W50+Zalavég!W30</f>
        <v>0</v>
      </c>
      <c r="X53" s="3">
        <f>Batyk!X30+Pakod!X30+Zalabér!X29+Zalaszentgrót!X50+Zalavég!X30</f>
        <v>0</v>
      </c>
      <c r="Y53" s="3">
        <f>Batyk!Y30+Pakod!Y30+Zalabér!Y29+Zalaszentgrót!Y50+Zalavég!Y30</f>
        <v>0</v>
      </c>
      <c r="Z53" s="3">
        <f>Batyk!Z30+Pakod!Z30+Zalabér!Z29+Zalaszentgrót!Z50+Zalavég!Z30</f>
        <v>0</v>
      </c>
      <c r="AA53" s="3">
        <f>Batyk!AA30+Pakod!AA30+Zalabér!AA29+Zalaszentgrót!AA50+Zalavég!AA30</f>
        <v>0</v>
      </c>
      <c r="AB53" s="3">
        <f>Batyk!AB30+Pakod!AB30+Zalabér!AB29+Zalaszentgrót!AB50+Zalavég!AB30</f>
        <v>0</v>
      </c>
      <c r="AC53" s="4">
        <f>Batyk!AC30+Pakod!AC30+Zalabér!AC29+Zalaszentgrót!AC50+Zalavég!AC30</f>
        <v>0</v>
      </c>
    </row>
    <row r="54" spans="1:29" ht="75" x14ac:dyDescent="0.25">
      <c r="A54" s="166">
        <f>Pakod!A31</f>
        <v>59</v>
      </c>
      <c r="B54" s="29">
        <f>Pakod!B31</f>
        <v>0</v>
      </c>
      <c r="C54" s="58" t="str">
        <f>Pakod!C31</f>
        <v>Pakod</v>
      </c>
      <c r="D54" s="122" t="str">
        <f>Pakod!D31</f>
        <v>HBA akna építészeti rekonstrukció</v>
      </c>
      <c r="E54" s="32" t="str">
        <f>Pakod!E31</f>
        <v xml:space="preserve">A szennyvíz, és a belőle felszabaduló gázok hatására a felületek elkorrodálnak. Ezen elemek cseréje a biztonságos üzemeltetéshez elengedhetetlen. </v>
      </c>
      <c r="F54" s="32" t="str">
        <f>Pakod!F31</f>
        <v>Az akna statikai stabilitás biztosítása, működőképesség megörzése.</v>
      </c>
      <c r="G54" s="32" t="str">
        <f>Pakod!G31</f>
        <v>Az építmény megfelelő műszaki állapota révén ellátja a vagyon- és üzembiztonsági feladatait.</v>
      </c>
      <c r="H54" s="33">
        <f>Pakod!H31</f>
        <v>0</v>
      </c>
      <c r="I54" s="100" t="str">
        <f>Pakod!I31</f>
        <v>Zalaszentgrót osztatlan közös</v>
      </c>
      <c r="J54" s="102">
        <f t="shared" si="2"/>
        <v>1368</v>
      </c>
      <c r="K54" s="34">
        <f>Pakod!K31</f>
        <v>0</v>
      </c>
      <c r="L54" s="94">
        <f>Pakod!L31</f>
        <v>44927</v>
      </c>
      <c r="M54" s="94">
        <f>Pakod!M31</f>
        <v>46387</v>
      </c>
      <c r="N54" s="52" t="str">
        <f>Pakod!N31</f>
        <v>közép</v>
      </c>
      <c r="O54" s="1">
        <f>Pakod!O31</f>
        <v>0</v>
      </c>
      <c r="P54" s="2">
        <f>Batyk!P31+Pakod!P31+Zalabér!P30+Zalaszentgrót!P51+Zalavég!P31</f>
        <v>342</v>
      </c>
      <c r="Q54" s="2">
        <f>Batyk!Q31+Pakod!Q31+Zalabér!Q30+Zalaszentgrót!Q51+Zalavég!Q31</f>
        <v>342</v>
      </c>
      <c r="R54" s="2">
        <f>Batyk!R31+Pakod!R31+Zalabér!R30+Zalaszentgrót!R51+Zalavég!R31</f>
        <v>342</v>
      </c>
      <c r="S54" s="2">
        <f>Batyk!S31+Pakod!S31+Zalabér!S30+Zalaszentgrót!S51+Zalavég!S31</f>
        <v>342</v>
      </c>
      <c r="T54" s="3">
        <f>Batyk!T31+Pakod!T31+Zalabér!T30+Zalaszentgrót!T51+Zalavég!T31</f>
        <v>0</v>
      </c>
      <c r="U54" s="3">
        <f>Batyk!U31+Pakod!U31+Zalabér!U30+Zalaszentgrót!U51+Zalavég!U31</f>
        <v>0</v>
      </c>
      <c r="V54" s="3">
        <f>Batyk!V31+Pakod!V31+Zalabér!V30+Zalaszentgrót!V51+Zalavég!V31</f>
        <v>0</v>
      </c>
      <c r="W54" s="3">
        <f>Batyk!W31+Pakod!W31+Zalabér!W30+Zalaszentgrót!W51+Zalavég!W31</f>
        <v>0</v>
      </c>
      <c r="X54" s="3">
        <f>Batyk!X31+Pakod!X31+Zalabér!X30+Zalaszentgrót!X51+Zalavég!X31</f>
        <v>0</v>
      </c>
      <c r="Y54" s="3">
        <f>Batyk!Y31+Pakod!Y31+Zalabér!Y30+Zalaszentgrót!Y51+Zalavég!Y31</f>
        <v>0</v>
      </c>
      <c r="Z54" s="3">
        <f>Batyk!Z31+Pakod!Z31+Zalabér!Z30+Zalaszentgrót!Z51+Zalavég!Z31</f>
        <v>0</v>
      </c>
      <c r="AA54" s="3">
        <f>Batyk!AA31+Pakod!AA31+Zalabér!AA30+Zalaszentgrót!AA51+Zalavég!AA31</f>
        <v>0</v>
      </c>
      <c r="AB54" s="3">
        <f>Batyk!AB31+Pakod!AB31+Zalabér!AB30+Zalaszentgrót!AB51+Zalavég!AB31</f>
        <v>0</v>
      </c>
      <c r="AC54" s="4">
        <f>Batyk!AC31+Pakod!AC31+Zalabér!AC30+Zalaszentgrót!AC51+Zalavég!AC31</f>
        <v>0</v>
      </c>
    </row>
    <row r="55" spans="1:29" ht="75" x14ac:dyDescent="0.25">
      <c r="A55" s="166">
        <f>Zalabér!A31</f>
        <v>60</v>
      </c>
      <c r="B55" s="29">
        <f>Zalabér!B31</f>
        <v>0</v>
      </c>
      <c r="C55" s="58" t="str">
        <f>Zalabér!C31</f>
        <v>Zalabér</v>
      </c>
      <c r="D55" s="122" t="str">
        <f>Zalabér!D31</f>
        <v>átemelő akna építészeti rekonstrukció</v>
      </c>
      <c r="E55" s="32" t="str">
        <f>Zalabér!E31</f>
        <v xml:space="preserve">A szennyvíz, és a belőle felszabaduló gázok hatására a felületek elkorrodálnak. Ezen elemek cseréje a biztonságos üzemeltetéshez elengedhetetlen. </v>
      </c>
      <c r="F55" s="32" t="str">
        <f>Zalabér!F31</f>
        <v>Az akna statikai stabilitás biztosítása, működőképesség megörzése.</v>
      </c>
      <c r="G55" s="32" t="str">
        <f>Zalabér!G31</f>
        <v>Az építmény megfelelő műszaki állapota révén ellátja a vagyon- és üzembiztonsági feladatait.</v>
      </c>
      <c r="H55" s="33">
        <f>Zalabér!H31</f>
        <v>0</v>
      </c>
      <c r="I55" s="100" t="str">
        <f>Zalabér!I31</f>
        <v>Zalaszentgrót osztatlan közös</v>
      </c>
      <c r="J55" s="102">
        <f t="shared" si="2"/>
        <v>2940</v>
      </c>
      <c r="K55" s="34">
        <f>Zalabér!K31</f>
        <v>0</v>
      </c>
      <c r="L55" s="94">
        <f>Zalabér!L31</f>
        <v>44927</v>
      </c>
      <c r="M55" s="94">
        <f>Zalabér!M31</f>
        <v>46387</v>
      </c>
      <c r="N55" s="52" t="str">
        <f>Zalabér!N31</f>
        <v>közép</v>
      </c>
      <c r="O55" s="1">
        <f>Zalabér!O31</f>
        <v>0</v>
      </c>
      <c r="P55" s="2">
        <f>Batyk!P32+Pakod!P32+Zalabér!P31+Zalaszentgrót!P52+Zalavég!P32</f>
        <v>735</v>
      </c>
      <c r="Q55" s="2">
        <f>Batyk!Q32+Pakod!Q32+Zalabér!Q31+Zalaszentgrót!Q52+Zalavég!Q32</f>
        <v>735</v>
      </c>
      <c r="R55" s="2">
        <f>Batyk!R32+Pakod!R32+Zalabér!R31+Zalaszentgrót!R52+Zalavég!R32</f>
        <v>735</v>
      </c>
      <c r="S55" s="2">
        <f>Batyk!S32+Pakod!S32+Zalabér!S31+Zalaszentgrót!S52+Zalavég!S32</f>
        <v>735</v>
      </c>
      <c r="T55" s="3">
        <f>Batyk!T32+Pakod!T32+Zalabér!T31+Zalaszentgrót!T52+Zalavég!T32</f>
        <v>0</v>
      </c>
      <c r="U55" s="3">
        <f>Batyk!U32+Pakod!U32+Zalabér!U31+Zalaszentgrót!U52+Zalavég!U32</f>
        <v>0</v>
      </c>
      <c r="V55" s="3">
        <f>Batyk!V32+Pakod!V32+Zalabér!V31+Zalaszentgrót!V52+Zalavég!V32</f>
        <v>0</v>
      </c>
      <c r="W55" s="3">
        <f>Batyk!W32+Pakod!W32+Zalabér!W31+Zalaszentgrót!W52+Zalavég!W32</f>
        <v>0</v>
      </c>
      <c r="X55" s="3">
        <f>Batyk!X32+Pakod!X32+Zalabér!X31+Zalaszentgrót!X52+Zalavég!X32</f>
        <v>0</v>
      </c>
      <c r="Y55" s="3">
        <f>Batyk!Y32+Pakod!Y32+Zalabér!Y31+Zalaszentgrót!Y52+Zalavég!Y32</f>
        <v>0</v>
      </c>
      <c r="Z55" s="3">
        <f>Batyk!Z32+Pakod!Z32+Zalabér!Z31+Zalaszentgrót!Z52+Zalavég!Z32</f>
        <v>0</v>
      </c>
      <c r="AA55" s="3">
        <f>Batyk!AA32+Pakod!AA32+Zalabér!AA31+Zalaszentgrót!AA52+Zalavég!AA32</f>
        <v>0</v>
      </c>
      <c r="AB55" s="3">
        <f>Batyk!AB32+Pakod!AB32+Zalabér!AB31+Zalaszentgrót!AB52+Zalavég!AB32</f>
        <v>0</v>
      </c>
      <c r="AC55" s="4">
        <f>Batyk!AC32+Pakod!AC32+Zalabér!AC31+Zalaszentgrót!AC52+Zalavég!AC32</f>
        <v>0</v>
      </c>
    </row>
    <row r="56" spans="1:29" ht="75" x14ac:dyDescent="0.25">
      <c r="A56" s="166">
        <f>Zalabér!A32</f>
        <v>61</v>
      </c>
      <c r="B56" s="29">
        <f>Zalabér!B32</f>
        <v>0</v>
      </c>
      <c r="C56" s="58" t="str">
        <f>Zalabér!C32</f>
        <v>Zalabér</v>
      </c>
      <c r="D56" s="122" t="str">
        <f>Zalabér!D32</f>
        <v>HBA akna építészeti rekonstrukció</v>
      </c>
      <c r="E56" s="32" t="str">
        <f>Zalabér!E32</f>
        <v xml:space="preserve">A szennyvíz, és a belőle felszabaduló gázok hatására a felületek elkorrodálnak. Ezen elemek cseréje a biztonságos üzemeltetéshez elengedhetetlen. </v>
      </c>
      <c r="F56" s="32" t="str">
        <f>Zalabér!F32</f>
        <v>Az akna statikai stabilitás biztosítása, működőképesség megörzése.</v>
      </c>
      <c r="G56" s="32" t="str">
        <f>Zalabér!G32</f>
        <v>Az építmény megfelelő műszaki állapota révén ellátja a vagyon- és üzembiztonsági feladatait.</v>
      </c>
      <c r="H56" s="33">
        <f>Zalabér!H32</f>
        <v>0</v>
      </c>
      <c r="I56" s="100" t="str">
        <f>Zalabér!I32</f>
        <v>Zalaszentgrót osztatlan közös</v>
      </c>
      <c r="J56" s="102">
        <f t="shared" si="2"/>
        <v>2940</v>
      </c>
      <c r="K56" s="34">
        <f>Zalabér!K32</f>
        <v>0</v>
      </c>
      <c r="L56" s="94">
        <f>Zalabér!L32</f>
        <v>44927</v>
      </c>
      <c r="M56" s="94">
        <f>Zalabér!M32</f>
        <v>46387</v>
      </c>
      <c r="N56" s="52" t="str">
        <f>Zalabér!N32</f>
        <v>közép</v>
      </c>
      <c r="O56" s="1">
        <f>Zalabér!O32</f>
        <v>0</v>
      </c>
      <c r="P56" s="2">
        <f>Batyk!P33+Pakod!P33+Zalabér!P32+Zalaszentgrót!P53+Zalavég!P33</f>
        <v>735</v>
      </c>
      <c r="Q56" s="2">
        <f>Batyk!Q33+Pakod!Q33+Zalabér!Q32+Zalaszentgrót!Q53+Zalavég!Q33</f>
        <v>735</v>
      </c>
      <c r="R56" s="2">
        <f>Batyk!R33+Pakod!R33+Zalabér!R32+Zalaszentgrót!R53+Zalavég!R33</f>
        <v>735</v>
      </c>
      <c r="S56" s="2">
        <f>Batyk!S33+Pakod!S33+Zalabér!S32+Zalaszentgrót!S53+Zalavég!S33</f>
        <v>735</v>
      </c>
      <c r="T56" s="3">
        <f>Batyk!T33+Pakod!T33+Zalabér!T32+Zalaszentgrót!T53+Zalavég!T33</f>
        <v>0</v>
      </c>
      <c r="U56" s="3">
        <f>Batyk!U33+Pakod!U33+Zalabér!U32+Zalaszentgrót!U53+Zalavég!U33</f>
        <v>0</v>
      </c>
      <c r="V56" s="3">
        <f>Batyk!V33+Pakod!V33+Zalabér!V32+Zalaszentgrót!V53+Zalavég!V33</f>
        <v>0</v>
      </c>
      <c r="W56" s="3">
        <f>Batyk!W33+Pakod!W33+Zalabér!W32+Zalaszentgrót!W53+Zalavég!W33</f>
        <v>0</v>
      </c>
      <c r="X56" s="3">
        <f>Batyk!X33+Pakod!X33+Zalabér!X32+Zalaszentgrót!X53+Zalavég!X33</f>
        <v>0</v>
      </c>
      <c r="Y56" s="3">
        <f>Batyk!Y33+Pakod!Y33+Zalabér!Y32+Zalaszentgrót!Y53+Zalavég!Y33</f>
        <v>0</v>
      </c>
      <c r="Z56" s="3">
        <f>Batyk!Z33+Pakod!Z33+Zalabér!Z32+Zalaszentgrót!Z53+Zalavég!Z33</f>
        <v>0</v>
      </c>
      <c r="AA56" s="3">
        <f>Batyk!AA33+Pakod!AA33+Zalabér!AA32+Zalaszentgrót!AA53+Zalavég!AA33</f>
        <v>0</v>
      </c>
      <c r="AB56" s="3">
        <f>Batyk!AB33+Pakod!AB33+Zalabér!AB32+Zalaszentgrót!AB53+Zalavég!AB33</f>
        <v>0</v>
      </c>
      <c r="AC56" s="4">
        <f>Batyk!AC33+Pakod!AC33+Zalabér!AC32+Zalaszentgrót!AC53+Zalavég!AC33</f>
        <v>0</v>
      </c>
    </row>
    <row r="57" spans="1:29" ht="75" x14ac:dyDescent="0.25">
      <c r="A57" s="166">
        <f>Zalaszentgrót!A54</f>
        <v>62</v>
      </c>
      <c r="B57" s="29">
        <f>Zalaszentgrót!B54</f>
        <v>0</v>
      </c>
      <c r="C57" s="58" t="str">
        <f>Zalaszentgrót!C54</f>
        <v>Zalaszentgrót</v>
      </c>
      <c r="D57" s="122" t="str">
        <f>Zalaszentgrót!D54</f>
        <v>átemelő akna építészeti rekonstrukció</v>
      </c>
      <c r="E57" s="32" t="str">
        <f>Zalaszentgrót!E54</f>
        <v xml:space="preserve">A szennyvíz, és a belőle felszabaduló gázok hatására a felületek elkorrodálnak. Ezen elemek cseréje a biztonságos üzemeltetéshez elengedhetetlen. </v>
      </c>
      <c r="F57" s="32" t="str">
        <f>Zalaszentgrót!F54</f>
        <v>Az akna statikai stabilitás biztosítása, működőképesség megörzése.</v>
      </c>
      <c r="G57" s="32" t="str">
        <f>Zalaszentgrót!G54</f>
        <v>Az építmény megfelelő műszaki állapota révén ellátja a vagyon- és üzembiztonsági feladatait.</v>
      </c>
      <c r="H57" s="33">
        <f>Zalaszentgrót!H54</f>
        <v>0</v>
      </c>
      <c r="I57" s="100" t="str">
        <f>Zalaszentgrót!I54</f>
        <v>Zalaszentgrót osztatlan közös</v>
      </c>
      <c r="J57" s="102">
        <f t="shared" si="2"/>
        <v>6656</v>
      </c>
      <c r="K57" s="34">
        <f>Zalaszentgrót!K54</f>
        <v>0</v>
      </c>
      <c r="L57" s="94">
        <f>Zalaszentgrót!L54</f>
        <v>44927</v>
      </c>
      <c r="M57" s="94">
        <f>Zalaszentgrót!M54</f>
        <v>46387</v>
      </c>
      <c r="N57" s="52" t="str">
        <f>Zalaszentgrót!N54</f>
        <v>közép</v>
      </c>
      <c r="O57" s="1">
        <f>Zalaszentgrót!O54</f>
        <v>0</v>
      </c>
      <c r="P57" s="2">
        <f>Batyk!P34+Pakod!P34+Zalabér!P33+Zalaszentgrót!P54+Zalavég!P34</f>
        <v>1664</v>
      </c>
      <c r="Q57" s="2">
        <f>Batyk!Q34+Pakod!Q34+Zalabér!Q33+Zalaszentgrót!Q54+Zalavég!Q34</f>
        <v>1664</v>
      </c>
      <c r="R57" s="2">
        <f>Batyk!R34+Pakod!R34+Zalabér!R33+Zalaszentgrót!R54+Zalavég!R34</f>
        <v>1664</v>
      </c>
      <c r="S57" s="2">
        <f>Batyk!S34+Pakod!S34+Zalabér!S33+Zalaszentgrót!S54+Zalavég!S34</f>
        <v>1664</v>
      </c>
      <c r="T57" s="3">
        <f>Batyk!T34+Pakod!T34+Zalabér!T33+Zalaszentgrót!T54+Zalavég!T34</f>
        <v>0</v>
      </c>
      <c r="U57" s="3">
        <f>Batyk!U34+Pakod!U34+Zalabér!U33+Zalaszentgrót!U54+Zalavég!U34</f>
        <v>0</v>
      </c>
      <c r="V57" s="3">
        <f>Batyk!V34+Pakod!V34+Zalabér!V33+Zalaszentgrót!V54+Zalavég!V34</f>
        <v>0</v>
      </c>
      <c r="W57" s="3">
        <f>Batyk!W34+Pakod!W34+Zalabér!W33+Zalaszentgrót!W54+Zalavég!W34</f>
        <v>0</v>
      </c>
      <c r="X57" s="3">
        <f>Batyk!X34+Pakod!X34+Zalabér!X33+Zalaszentgrót!X54+Zalavég!X34</f>
        <v>0</v>
      </c>
      <c r="Y57" s="3">
        <f>Batyk!Y34+Pakod!Y34+Zalabér!Y33+Zalaszentgrót!Y54+Zalavég!Y34</f>
        <v>0</v>
      </c>
      <c r="Z57" s="3">
        <f>Batyk!Z34+Pakod!Z34+Zalabér!Z33+Zalaszentgrót!Z54+Zalavég!Z34</f>
        <v>0</v>
      </c>
      <c r="AA57" s="3">
        <f>Batyk!AA34+Pakod!AA34+Zalabér!AA33+Zalaszentgrót!AA54+Zalavég!AA34</f>
        <v>0</v>
      </c>
      <c r="AB57" s="3">
        <f>Batyk!AB34+Pakod!AB34+Zalabér!AB33+Zalaszentgrót!AB54+Zalavég!AB34</f>
        <v>0</v>
      </c>
      <c r="AC57" s="4">
        <f>Batyk!AC34+Pakod!AC34+Zalabér!AC33+Zalaszentgrót!AC54+Zalavég!AC34</f>
        <v>0</v>
      </c>
    </row>
    <row r="58" spans="1:29" ht="75" x14ac:dyDescent="0.25">
      <c r="A58" s="166">
        <f>Zalaszentgrót!A55</f>
        <v>63</v>
      </c>
      <c r="B58" s="29">
        <f>Zalaszentgrót!B55</f>
        <v>0</v>
      </c>
      <c r="C58" s="58" t="str">
        <f>Zalaszentgrót!C55</f>
        <v>Zalaszentgrót</v>
      </c>
      <c r="D58" s="122" t="str">
        <f>Zalaszentgrót!D55</f>
        <v>HBA akna építészeti rekonstrukció</v>
      </c>
      <c r="E58" s="32" t="str">
        <f>Zalaszentgrót!E55</f>
        <v xml:space="preserve">A szennyvíz, és a belőle felszabaduló gázok hatására a felületek elkorrodálnak. Ezen elemek cseréje a biztonságos üzemeltetéshez elengedhetetlen. </v>
      </c>
      <c r="F58" s="32" t="str">
        <f>Zalaszentgrót!F55</f>
        <v>Az akna statikai stabilitás biztosítása, működőképesség megörzése.</v>
      </c>
      <c r="G58" s="32" t="str">
        <f>Zalaszentgrót!G55</f>
        <v>Az építmény megfelelő műszaki állapota révén ellátja a vagyon- és üzembiztonsági feladatait.</v>
      </c>
      <c r="H58" s="33">
        <f>Zalaszentgrót!H55</f>
        <v>0</v>
      </c>
      <c r="I58" s="100" t="str">
        <f>Zalaszentgrót!I55</f>
        <v>Zalaszentgrót osztatlan közös</v>
      </c>
      <c r="J58" s="102">
        <f t="shared" si="2"/>
        <v>6656</v>
      </c>
      <c r="K58" s="34">
        <f>Zalaszentgrót!K55</f>
        <v>0</v>
      </c>
      <c r="L58" s="94">
        <f>Zalaszentgrót!L55</f>
        <v>44927</v>
      </c>
      <c r="M58" s="94">
        <f>Zalaszentgrót!M55</f>
        <v>46387</v>
      </c>
      <c r="N58" s="52" t="str">
        <f>Zalaszentgrót!N55</f>
        <v>közép</v>
      </c>
      <c r="O58" s="1">
        <f>Zalaszentgrót!O55</f>
        <v>0</v>
      </c>
      <c r="P58" s="2">
        <f>Batyk!P35+Pakod!P35+Zalabér!P34+Zalaszentgrót!P55+Zalavég!P35</f>
        <v>1664</v>
      </c>
      <c r="Q58" s="2">
        <f>Batyk!Q35+Pakod!Q35+Zalabér!Q34+Zalaszentgrót!Q55+Zalavég!Q35</f>
        <v>1664</v>
      </c>
      <c r="R58" s="2">
        <f>Batyk!R35+Pakod!R35+Zalabér!R34+Zalaszentgrót!R55+Zalavég!R35</f>
        <v>1664</v>
      </c>
      <c r="S58" s="2">
        <f>Batyk!S35+Pakod!S35+Zalabér!S34+Zalaszentgrót!S55+Zalavég!S35</f>
        <v>1664</v>
      </c>
      <c r="T58" s="3">
        <f>Batyk!T35+Pakod!T35+Zalabér!T34+Zalaszentgrót!T55+Zalavég!T35</f>
        <v>0</v>
      </c>
      <c r="U58" s="3">
        <f>Batyk!U35+Pakod!U35+Zalabér!U34+Zalaszentgrót!U55+Zalavég!U35</f>
        <v>0</v>
      </c>
      <c r="V58" s="3">
        <f>Batyk!V35+Pakod!V35+Zalabér!V34+Zalaszentgrót!V55+Zalavég!V35</f>
        <v>0</v>
      </c>
      <c r="W58" s="3">
        <f>Batyk!W35+Pakod!W35+Zalabér!W34+Zalaszentgrót!W55+Zalavég!W35</f>
        <v>0</v>
      </c>
      <c r="X58" s="3">
        <f>Batyk!X35+Pakod!X35+Zalabér!X34+Zalaszentgrót!X55+Zalavég!X35</f>
        <v>0</v>
      </c>
      <c r="Y58" s="3">
        <f>Batyk!Y35+Pakod!Y35+Zalabér!Y34+Zalaszentgrót!Y55+Zalavég!Y35</f>
        <v>0</v>
      </c>
      <c r="Z58" s="3">
        <f>Batyk!Z35+Pakod!Z35+Zalabér!Z34+Zalaszentgrót!Z55+Zalavég!Z35</f>
        <v>0</v>
      </c>
      <c r="AA58" s="3">
        <f>Batyk!AA35+Pakod!AA35+Zalabér!AA34+Zalaszentgrót!AA55+Zalavég!AA35</f>
        <v>0</v>
      </c>
      <c r="AB58" s="3">
        <f>Batyk!AB35+Pakod!AB35+Zalabér!AB34+Zalaszentgrót!AB55+Zalavég!AB35</f>
        <v>0</v>
      </c>
      <c r="AC58" s="4">
        <f>Batyk!AC35+Pakod!AC35+Zalabér!AC34+Zalaszentgrót!AC55+Zalavég!AC35</f>
        <v>0</v>
      </c>
    </row>
    <row r="59" spans="1:29" ht="75" x14ac:dyDescent="0.25">
      <c r="A59" s="166">
        <f>Zalavég!A36</f>
        <v>64</v>
      </c>
      <c r="B59" s="29">
        <f>Zalavég!B36</f>
        <v>0</v>
      </c>
      <c r="C59" s="58" t="str">
        <f>Zalavég!C36</f>
        <v>Zalavég</v>
      </c>
      <c r="D59" s="122" t="str">
        <f>Zalavég!D36</f>
        <v>átemelő akna építészeti rekonstrukció</v>
      </c>
      <c r="E59" s="32" t="str">
        <f>Zalavég!E36</f>
        <v xml:space="preserve">A szennyvíz, és a belőle felszabaduló gázok hatására a felületek elkorrodálnak. Ezen elemek cseréje a biztonságos üzemeltetéshez elengedhetetlen. </v>
      </c>
      <c r="F59" s="32" t="str">
        <f>Zalavég!F36</f>
        <v>Az akna statikai stabilitás biztosítása, működőképesség megörzése.</v>
      </c>
      <c r="G59" s="32" t="str">
        <f>Zalavég!G36</f>
        <v>Az építmény megfelelő műszaki állapota révén ellátja a vagyon- és üzembiztonsági feladatait.</v>
      </c>
      <c r="H59" s="33">
        <f>Zalavég!H36</f>
        <v>0</v>
      </c>
      <c r="I59" s="100" t="str">
        <f>Zalavég!I36</f>
        <v>Zalaszentgrót osztatlan közös</v>
      </c>
      <c r="J59" s="102">
        <f t="shared" si="2"/>
        <v>1688</v>
      </c>
      <c r="K59" s="34">
        <f>Zalavég!K36</f>
        <v>0</v>
      </c>
      <c r="L59" s="94">
        <f>Zalavég!L36</f>
        <v>44927</v>
      </c>
      <c r="M59" s="94">
        <f>Zalavég!M36</f>
        <v>46387</v>
      </c>
      <c r="N59" s="52" t="str">
        <f>Zalavég!N36</f>
        <v>közép</v>
      </c>
      <c r="O59" s="1">
        <f>Zalavég!O36</f>
        <v>0</v>
      </c>
      <c r="P59" s="2">
        <f>Batyk!P36+Pakod!P36+Zalabér!P35+Zalaszentgrót!P56+Zalavég!P36</f>
        <v>422</v>
      </c>
      <c r="Q59" s="2">
        <f>Batyk!Q36+Pakod!Q36+Zalabér!Q35+Zalaszentgrót!Q56+Zalavég!Q36</f>
        <v>422</v>
      </c>
      <c r="R59" s="2">
        <f>Batyk!R36+Pakod!R36+Zalabér!R35+Zalaszentgrót!R56+Zalavég!R36</f>
        <v>422</v>
      </c>
      <c r="S59" s="2">
        <f>Batyk!S36+Pakod!S36+Zalabér!S35+Zalaszentgrót!S56+Zalavég!S36</f>
        <v>422</v>
      </c>
      <c r="T59" s="3">
        <f>Batyk!T36+Pakod!T36+Zalabér!T35+Zalaszentgrót!T56+Zalavég!T36</f>
        <v>0</v>
      </c>
      <c r="U59" s="3">
        <f>Batyk!U36+Pakod!U36+Zalabér!U35+Zalaszentgrót!U56+Zalavég!U36</f>
        <v>0</v>
      </c>
      <c r="V59" s="3">
        <f>Batyk!V36+Pakod!V36+Zalabér!V35+Zalaszentgrót!V56+Zalavég!V36</f>
        <v>0</v>
      </c>
      <c r="W59" s="3">
        <f>Batyk!W36+Pakod!W36+Zalabér!W35+Zalaszentgrót!W56+Zalavég!W36</f>
        <v>0</v>
      </c>
      <c r="X59" s="3">
        <f>Batyk!X36+Pakod!X36+Zalabér!X35+Zalaszentgrót!X56+Zalavég!X36</f>
        <v>0</v>
      </c>
      <c r="Y59" s="3">
        <f>Batyk!Y36+Pakod!Y36+Zalabér!Y35+Zalaszentgrót!Y56+Zalavég!Y36</f>
        <v>0</v>
      </c>
      <c r="Z59" s="3">
        <f>Batyk!Z36+Pakod!Z36+Zalabér!Z35+Zalaszentgrót!Z56+Zalavég!Z36</f>
        <v>0</v>
      </c>
      <c r="AA59" s="3">
        <f>Batyk!AA36+Pakod!AA36+Zalabér!AA35+Zalaszentgrót!AA56+Zalavég!AA36</f>
        <v>0</v>
      </c>
      <c r="AB59" s="3">
        <f>Batyk!AB36+Pakod!AB36+Zalabér!AB35+Zalaszentgrót!AB56+Zalavég!AB36</f>
        <v>0</v>
      </c>
      <c r="AC59" s="4">
        <f>Batyk!AC36+Pakod!AC36+Zalabér!AC35+Zalaszentgrót!AC56+Zalavég!AC36</f>
        <v>0</v>
      </c>
    </row>
    <row r="60" spans="1:29" ht="75" x14ac:dyDescent="0.25">
      <c r="A60" s="166">
        <f>Zalavég!A37</f>
        <v>65</v>
      </c>
      <c r="B60" s="29">
        <f>Zalavég!B37</f>
        <v>0</v>
      </c>
      <c r="C60" s="58" t="str">
        <f>Zalavég!C37</f>
        <v>Zalavég</v>
      </c>
      <c r="D60" s="122" t="str">
        <f>Zalavég!D37</f>
        <v>HBA akna építészeti rekonstrukció</v>
      </c>
      <c r="E60" s="32" t="str">
        <f>Zalavég!E37</f>
        <v xml:space="preserve">A szennyvíz, és a belőle felszabaduló gázok hatására a felületek elkorrodálnak. Ezen elemek cseréje a biztonságos üzemeltetéshez elengedhetetlen. </v>
      </c>
      <c r="F60" s="32" t="str">
        <f>Zalavég!F37</f>
        <v>Az akna statikai stabilitás biztosítása, működőképesség megörzése.</v>
      </c>
      <c r="G60" s="32" t="str">
        <f>Zalavég!G37</f>
        <v>Az építmény megfelelő műszaki állapota révén ellátja a vagyon- és üzembiztonsági feladatait.</v>
      </c>
      <c r="H60" s="33">
        <f>Zalavég!H37</f>
        <v>0</v>
      </c>
      <c r="I60" s="100" t="str">
        <f>Zalavég!I37</f>
        <v>Zalaszentgrót osztatlan közös</v>
      </c>
      <c r="J60" s="102">
        <f t="shared" si="2"/>
        <v>1688</v>
      </c>
      <c r="K60" s="34">
        <f>Zalavég!K37</f>
        <v>0</v>
      </c>
      <c r="L60" s="94">
        <f>Zalavég!L37</f>
        <v>44927</v>
      </c>
      <c r="M60" s="94">
        <f>Zalavég!M37</f>
        <v>46387</v>
      </c>
      <c r="N60" s="52" t="str">
        <f>Zalavég!N37</f>
        <v>közép</v>
      </c>
      <c r="O60" s="1">
        <f>Zalavég!O37</f>
        <v>0</v>
      </c>
      <c r="P60" s="2">
        <f>Batyk!P37+Pakod!P37+Zalabér!P36+Zalaszentgrót!P57+Zalavég!P37</f>
        <v>422</v>
      </c>
      <c r="Q60" s="2">
        <f>Batyk!Q37+Pakod!Q37+Zalabér!Q36+Zalaszentgrót!Q57+Zalavég!Q37</f>
        <v>422</v>
      </c>
      <c r="R60" s="2">
        <f>Batyk!R37+Pakod!R37+Zalabér!R36+Zalaszentgrót!R57+Zalavég!R37</f>
        <v>422</v>
      </c>
      <c r="S60" s="2">
        <f>Batyk!S37+Pakod!S37+Zalabér!S36+Zalaszentgrót!S57+Zalavég!S37</f>
        <v>422</v>
      </c>
      <c r="T60" s="3">
        <f>Batyk!T37+Pakod!T37+Zalabér!T36+Zalaszentgrót!T57+Zalavég!T37</f>
        <v>0</v>
      </c>
      <c r="U60" s="3">
        <f>Batyk!U37+Pakod!U37+Zalabér!U36+Zalaszentgrót!U57+Zalavég!U37</f>
        <v>0</v>
      </c>
      <c r="V60" s="3">
        <f>Batyk!V37+Pakod!V37+Zalabér!V36+Zalaszentgrót!V57+Zalavég!V37</f>
        <v>0</v>
      </c>
      <c r="W60" s="3">
        <f>Batyk!W37+Pakod!W37+Zalabér!W36+Zalaszentgrót!W57+Zalavég!W37</f>
        <v>0</v>
      </c>
      <c r="X60" s="3">
        <f>Batyk!X37+Pakod!X37+Zalabér!X36+Zalaszentgrót!X57+Zalavég!X37</f>
        <v>0</v>
      </c>
      <c r="Y60" s="3">
        <f>Batyk!Y37+Pakod!Y37+Zalabér!Y36+Zalaszentgrót!Y57+Zalavég!Y37</f>
        <v>0</v>
      </c>
      <c r="Z60" s="3">
        <f>Batyk!Z37+Pakod!Z37+Zalabér!Z36+Zalaszentgrót!Z57+Zalavég!Z37</f>
        <v>0</v>
      </c>
      <c r="AA60" s="3">
        <f>Batyk!AA37+Pakod!AA37+Zalabér!AA36+Zalaszentgrót!AA57+Zalavég!AA37</f>
        <v>0</v>
      </c>
      <c r="AB60" s="3">
        <f>Batyk!AB37+Pakod!AB37+Zalabér!AB36+Zalaszentgrót!AB57+Zalavég!AB37</f>
        <v>0</v>
      </c>
      <c r="AC60" s="4">
        <f>Batyk!AC37+Pakod!AC37+Zalabér!AC36+Zalaszentgrót!AC57+Zalavég!AC37</f>
        <v>0</v>
      </c>
    </row>
    <row r="61" spans="1:29" ht="60" x14ac:dyDescent="0.25">
      <c r="A61" s="166">
        <f>Zalaszentgrót!A58</f>
        <v>100</v>
      </c>
      <c r="B61" s="29">
        <f>Zalaszentgrót!B58</f>
        <v>0</v>
      </c>
      <c r="C61" s="58" t="str">
        <f>Zalaszentgrót!C58</f>
        <v>Zalaszentgrót Kisszentgrót 3.</v>
      </c>
      <c r="D61" s="122" t="str">
        <f>Zalaszentgrót!D58</f>
        <v>védterület³</v>
      </c>
      <c r="E61" s="32" t="str">
        <f>Zalaszentgrót!E58</f>
        <v>Leromlott a vagyonvédelmi  eszközök állapota.</v>
      </c>
      <c r="F61" s="32" t="str">
        <f>Zalaszentgrót!F58</f>
        <v>A védterület feladata létesítmények védelme, vagyon és üzembiztonsági szempontból. Jelenlegi állapotban nem biztosítja a fenti funkciókat.</v>
      </c>
      <c r="G61" s="32" t="str">
        <f>Zalaszentgrót!G58</f>
        <v>A védterület állapotban biztosítja a vagyonvédelmi és működtetési funkciókat.</v>
      </c>
      <c r="H61" s="33">
        <f>Zalaszentgrót!H58</f>
        <v>0</v>
      </c>
      <c r="I61" s="100" t="str">
        <f>Zalaszentgrót!I58</f>
        <v>Zalaszentgrót osztatlan közös</v>
      </c>
      <c r="J61" s="102">
        <f t="shared" si="2"/>
        <v>512</v>
      </c>
      <c r="K61" s="34">
        <f>Zalaszentgrót!K58</f>
        <v>0</v>
      </c>
      <c r="L61" s="94">
        <f>Zalaszentgrót!L58</f>
        <v>45292</v>
      </c>
      <c r="M61" s="94">
        <f>Zalaszentgrót!M58</f>
        <v>45657</v>
      </c>
      <c r="N61" s="52" t="str">
        <f>Zalaszentgrót!N58</f>
        <v>közép</v>
      </c>
      <c r="O61" s="1">
        <f>Zalaszentgrót!O58</f>
        <v>0</v>
      </c>
      <c r="P61" s="2">
        <f>Batyk!P38+Pakod!P38++Zalabér!P37+Zalaszentgrót!P58+Zalavég!P38</f>
        <v>0</v>
      </c>
      <c r="Q61" s="2">
        <f>Batyk!Q38+Pakod!Q38++Zalabér!Q37+Zalaszentgrót!Q58+Zalavég!Q38</f>
        <v>512</v>
      </c>
      <c r="R61" s="2">
        <f>Batyk!R38+Pakod!R38++Zalabér!R37+Zalaszentgrót!R58+Zalavég!R38</f>
        <v>0</v>
      </c>
      <c r="S61" s="2">
        <f>Batyk!S38+Pakod!S38++Zalabér!S37+Zalaszentgrót!S58+Zalavég!S38</f>
        <v>0</v>
      </c>
      <c r="T61" s="3">
        <f>Zalaszentgrót!T58</f>
        <v>0</v>
      </c>
      <c r="U61" s="3">
        <f>Zalaszentgrót!U58</f>
        <v>0</v>
      </c>
      <c r="V61" s="3">
        <f>Zalaszentgrót!V58</f>
        <v>0</v>
      </c>
      <c r="W61" s="3">
        <f>Zalaszentgrót!W58</f>
        <v>0</v>
      </c>
      <c r="X61" s="3">
        <f>Zalaszentgrót!X58</f>
        <v>0</v>
      </c>
      <c r="Y61" s="3">
        <f>Zalaszentgrót!Y58</f>
        <v>0</v>
      </c>
      <c r="Z61" s="3">
        <f>Zalaszentgrót!Z58</f>
        <v>0</v>
      </c>
      <c r="AA61" s="3">
        <f>Zalaszentgrót!AA58</f>
        <v>0</v>
      </c>
      <c r="AB61" s="3">
        <f>Zalaszentgrót!AB58</f>
        <v>0</v>
      </c>
      <c r="AC61" s="4">
        <f>Zalaszentgrót!AC58</f>
        <v>0</v>
      </c>
    </row>
    <row r="62" spans="1:29" ht="60" x14ac:dyDescent="0.25">
      <c r="A62" s="166">
        <f>Zalaszentgrót!A59</f>
        <v>139</v>
      </c>
      <c r="B62" s="29">
        <f>Zalaszentgrót!B59</f>
        <v>0</v>
      </c>
      <c r="C62" s="58" t="str">
        <f>Zalaszentgrót!C59</f>
        <v>Zalaszentgrót Tüskeszentpéter</v>
      </c>
      <c r="D62" s="122" t="str">
        <f>Zalaszentgrót!D59</f>
        <v>védterület³</v>
      </c>
      <c r="E62" s="32" t="str">
        <f>Zalaszentgrót!E59</f>
        <v>Leromlott a vagyonvédelmi  eszközök állapota.</v>
      </c>
      <c r="F62" s="32" t="str">
        <f>Zalaszentgrót!F59</f>
        <v>A védterület feladata létesítmények védelme, vagyon és üzembiztonsági szempontból. Jelenlegi állapotban nem biztosítja a fenti funkciókat.</v>
      </c>
      <c r="G62" s="32" t="str">
        <f>Zalaszentgrót!G59</f>
        <v>A védterület állapotban biztosítja a vagyonvédelmi és működtetési funkciókat.</v>
      </c>
      <c r="H62" s="33">
        <f>Zalaszentgrót!H59</f>
        <v>0</v>
      </c>
      <c r="I62" s="100" t="str">
        <f>Zalaszentgrót!I59</f>
        <v>Zalaszentgrót osztatlan közös</v>
      </c>
      <c r="J62" s="102">
        <f t="shared" si="2"/>
        <v>512</v>
      </c>
      <c r="K62" s="34">
        <f>Zalaszentgrót!K59</f>
        <v>0</v>
      </c>
      <c r="L62" s="94">
        <f>Zalaszentgrót!L59</f>
        <v>46023</v>
      </c>
      <c r="M62" s="94">
        <f>Zalaszentgrót!M59</f>
        <v>46387</v>
      </c>
      <c r="N62" s="52" t="str">
        <f>Zalaszentgrót!N59</f>
        <v>közép</v>
      </c>
      <c r="O62" s="1">
        <f>Zalaszentgrót!O59</f>
        <v>0</v>
      </c>
      <c r="P62" s="2">
        <f>Batyk!P39+Pakod!P39++Zalabér!P38+Zalaszentgrót!P59+Zalavég!P39</f>
        <v>0</v>
      </c>
      <c r="Q62" s="2">
        <f>Batyk!Q39+Pakod!Q39++Zalabér!Q38+Zalaszentgrót!Q59+Zalavég!Q39</f>
        <v>0</v>
      </c>
      <c r="R62" s="2">
        <f>Batyk!R39+Pakod!R39++Zalabér!R38+Zalaszentgrót!R59+Zalavég!R39</f>
        <v>0</v>
      </c>
      <c r="S62" s="2">
        <f>Batyk!S39+Pakod!S39++Zalabér!S38+Zalaszentgrót!S59+Zalavég!S39</f>
        <v>512</v>
      </c>
      <c r="T62" s="3">
        <f>Zalaszentgrót!T59</f>
        <v>0</v>
      </c>
      <c r="U62" s="3">
        <f>Zalaszentgrót!U59</f>
        <v>0</v>
      </c>
      <c r="V62" s="3">
        <f>Zalaszentgrót!V59</f>
        <v>0</v>
      </c>
      <c r="W62" s="3">
        <f>Zalaszentgrót!W59</f>
        <v>0</v>
      </c>
      <c r="X62" s="3">
        <f>Zalaszentgrót!X59</f>
        <v>0</v>
      </c>
      <c r="Y62" s="3">
        <f>Zalaszentgrót!Y59</f>
        <v>0</v>
      </c>
      <c r="Z62" s="3">
        <f>Zalaszentgrót!Z59</f>
        <v>0</v>
      </c>
      <c r="AA62" s="3">
        <f>Zalaszentgrót!AA59</f>
        <v>0</v>
      </c>
      <c r="AB62" s="3">
        <f>Zalaszentgrót!AB59</f>
        <v>0</v>
      </c>
      <c r="AC62" s="4">
        <f>Zalaszentgrót!AC59</f>
        <v>0</v>
      </c>
    </row>
    <row r="63" spans="1:29" ht="75" x14ac:dyDescent="0.25">
      <c r="A63" s="166">
        <f>Batyk!A40</f>
        <v>159</v>
      </c>
      <c r="B63" s="29">
        <f>Batyk!B40</f>
        <v>0</v>
      </c>
      <c r="C63" s="58" t="str">
        <f>Batyk!C40</f>
        <v>Batyk</v>
      </c>
      <c r="D63" s="122" t="str">
        <f>Batyk!D40</f>
        <v>átemelő akna építészeti rekonstrukció</v>
      </c>
      <c r="E63" s="32" t="str">
        <f>Batyk!E40</f>
        <v xml:space="preserve">A szennyvíz, és a belőle felszabaduló gázok hatására a felületek elkorrodálnak. Ezen elemek cseréje a biztonságos üzemeltetéshez elengedhetetlen. </v>
      </c>
      <c r="F63" s="32" t="str">
        <f>Batyk!F40</f>
        <v>Az akna statikai stabilitás biztosítása, működőképesség megörzése.</v>
      </c>
      <c r="G63" s="32" t="str">
        <f>Batyk!G40</f>
        <v>Az építmény megfelelő műszaki állapota révén ellátja a vagyon- és üzembiztonsági feladatait.</v>
      </c>
      <c r="H63" s="33">
        <f>Batyk!H40</f>
        <v>0</v>
      </c>
      <c r="I63" s="100" t="str">
        <f>Batyk!I40</f>
        <v>Zalaszentgrót osztatlan közös</v>
      </c>
      <c r="J63" s="102">
        <f t="shared" si="2"/>
        <v>3220</v>
      </c>
      <c r="K63" s="34">
        <f>Batyk!K40</f>
        <v>0</v>
      </c>
      <c r="L63" s="94">
        <f>Batyk!L40</f>
        <v>46388</v>
      </c>
      <c r="M63" s="94">
        <f>Batyk!M40</f>
        <v>50040</v>
      </c>
      <c r="N63" s="52" t="str">
        <f>Batyk!N40</f>
        <v>hosszú</v>
      </c>
      <c r="O63" s="1">
        <f>Batyk!O40</f>
        <v>0</v>
      </c>
      <c r="P63" s="2">
        <f>Batyk!P40+Pakod!P40+Zalabér!P39+Zalaszentgrót!P60+Zalavég!P40</f>
        <v>0</v>
      </c>
      <c r="Q63" s="2">
        <f>Batyk!Q40+Pakod!Q40+Zalabér!Q39+Zalaszentgrót!Q60+Zalavég!Q40</f>
        <v>0</v>
      </c>
      <c r="R63" s="2">
        <f>Batyk!R40+Pakod!R40+Zalabér!R39+Zalaszentgrót!R60+Zalavég!R40</f>
        <v>0</v>
      </c>
      <c r="S63" s="2">
        <f>Batyk!S40+Pakod!S40+Zalabér!S39+Zalaszentgrót!S60+Zalavég!S40</f>
        <v>0</v>
      </c>
      <c r="T63" s="3">
        <f>Batyk!T40+Pakod!T40+Zalabér!T39+Zalaszentgrót!T60+Zalavég!T40</f>
        <v>322</v>
      </c>
      <c r="U63" s="3">
        <f>Batyk!U40+Pakod!U40+Zalabér!U39+Zalaszentgrót!U60+Zalavég!U40</f>
        <v>322</v>
      </c>
      <c r="V63" s="3">
        <f>Batyk!V40+Pakod!V40+Zalabér!V39+Zalaszentgrót!V60+Zalavég!V40</f>
        <v>322</v>
      </c>
      <c r="W63" s="3">
        <f>Batyk!W40+Pakod!W40+Zalabér!W39+Zalaszentgrót!W60+Zalavég!W40</f>
        <v>322</v>
      </c>
      <c r="X63" s="3">
        <f>Batyk!X40+Pakod!X40+Zalabér!X39+Zalaszentgrót!X60+Zalavég!X40</f>
        <v>322</v>
      </c>
      <c r="Y63" s="3">
        <f>Batyk!Y40+Pakod!Y40+Zalabér!Y39+Zalaszentgrót!Y60+Zalavég!Y40</f>
        <v>322</v>
      </c>
      <c r="Z63" s="3">
        <f>Batyk!Z40+Pakod!Z40+Zalabér!Z39+Zalaszentgrót!Z60+Zalavég!Z40</f>
        <v>322</v>
      </c>
      <c r="AA63" s="3">
        <f>Batyk!AA40+Pakod!AA40+Zalabér!AA39+Zalaszentgrót!AA60+Zalavég!AA40</f>
        <v>322</v>
      </c>
      <c r="AB63" s="3">
        <f>Batyk!AB40+Pakod!AB40+Zalabér!AB39+Zalaszentgrót!AB60+Zalavég!AB40</f>
        <v>322</v>
      </c>
      <c r="AC63" s="4">
        <f>Batyk!AC40+Pakod!AC40+Zalabér!AC39+Zalaszentgrót!AC60+Zalavég!AC40</f>
        <v>322</v>
      </c>
    </row>
    <row r="64" spans="1:29" ht="75" x14ac:dyDescent="0.25">
      <c r="A64" s="166">
        <f>Batyk!A41</f>
        <v>160</v>
      </c>
      <c r="B64" s="29">
        <f>Batyk!B41</f>
        <v>0</v>
      </c>
      <c r="C64" s="58" t="str">
        <f>Batyk!C41</f>
        <v>Batyk</v>
      </c>
      <c r="D64" s="122" t="str">
        <f>Batyk!D41</f>
        <v>HBA akna építészeti rekonstrukció</v>
      </c>
      <c r="E64" s="32" t="str">
        <f>Batyk!E41</f>
        <v xml:space="preserve">A szennyvíz, és a belőle felszabaduló gázok hatására a felületek elkorrodálnak. Ezen elemek cseréje a biztonságos üzemeltetéshez elengedhetetlen. </v>
      </c>
      <c r="F64" s="32" t="str">
        <f>Batyk!F41</f>
        <v>Az akna statikai stabilitás biztosítása, működőképesség megörzése.</v>
      </c>
      <c r="G64" s="32" t="str">
        <f>Batyk!G41</f>
        <v>Az építmény megfelelő műszaki állapota révén ellátja a vagyon- és üzembiztonsági feladatait.</v>
      </c>
      <c r="H64" s="33">
        <f>Batyk!H41</f>
        <v>0</v>
      </c>
      <c r="I64" s="100" t="str">
        <f>Batyk!I41</f>
        <v>Zalaszentgrót osztatlan közös</v>
      </c>
      <c r="J64" s="102">
        <f t="shared" si="2"/>
        <v>3210</v>
      </c>
      <c r="K64" s="34">
        <f>Batyk!K41</f>
        <v>0</v>
      </c>
      <c r="L64" s="94">
        <f>Batyk!L41</f>
        <v>46388</v>
      </c>
      <c r="M64" s="94">
        <f>Batyk!M41</f>
        <v>50040</v>
      </c>
      <c r="N64" s="52" t="str">
        <f>Batyk!N41</f>
        <v>hosszú</v>
      </c>
      <c r="O64" s="1">
        <f>Batyk!O41</f>
        <v>0</v>
      </c>
      <c r="P64" s="2">
        <f>Batyk!P41+Pakod!P41+Zalabér!P40+Zalaszentgrót!P61+Zalavég!P41</f>
        <v>0</v>
      </c>
      <c r="Q64" s="2">
        <f>Batyk!Q41+Pakod!Q41+Zalabér!Q40+Zalaszentgrót!Q61+Zalavég!Q41</f>
        <v>0</v>
      </c>
      <c r="R64" s="2">
        <f>Batyk!R41+Pakod!R41+Zalabér!R40+Zalaszentgrót!R61+Zalavég!R41</f>
        <v>0</v>
      </c>
      <c r="S64" s="2">
        <f>Batyk!S41+Pakod!S41+Zalabér!S40+Zalaszentgrót!S61+Zalavég!S41</f>
        <v>0</v>
      </c>
      <c r="T64" s="3">
        <f>Batyk!T41+Pakod!T41+Zalabér!T40+Zalaszentgrót!T61+Zalavég!T41</f>
        <v>321</v>
      </c>
      <c r="U64" s="3">
        <f>Batyk!U41+Pakod!U41+Zalabér!U40+Zalaszentgrót!U61+Zalavég!U41</f>
        <v>321</v>
      </c>
      <c r="V64" s="3">
        <f>Batyk!V41+Pakod!V41+Zalabér!V40+Zalaszentgrót!V61+Zalavég!V41</f>
        <v>321</v>
      </c>
      <c r="W64" s="3">
        <f>Batyk!W41+Pakod!W41+Zalabér!W40+Zalaszentgrót!W61+Zalavég!W41</f>
        <v>321</v>
      </c>
      <c r="X64" s="3">
        <f>Batyk!X41+Pakod!X41+Zalabér!X40+Zalaszentgrót!X61+Zalavég!X41</f>
        <v>321</v>
      </c>
      <c r="Y64" s="3">
        <f>Batyk!Y41+Pakod!Y41+Zalabér!Y40+Zalaszentgrót!Y61+Zalavég!Y41</f>
        <v>321</v>
      </c>
      <c r="Z64" s="3">
        <f>Batyk!Z41+Pakod!Z41+Zalabér!Z40+Zalaszentgrót!Z61+Zalavég!Z41</f>
        <v>321</v>
      </c>
      <c r="AA64" s="3">
        <f>Batyk!AA41+Pakod!AA41+Zalabér!AA40+Zalaszentgrót!AA61+Zalavég!AA41</f>
        <v>321</v>
      </c>
      <c r="AB64" s="3">
        <f>Batyk!AB41+Pakod!AB41+Zalabér!AB40+Zalaszentgrót!AB61+Zalavég!AB41</f>
        <v>321</v>
      </c>
      <c r="AC64" s="4">
        <f>Batyk!AC41+Pakod!AC41+Zalabér!AC40+Zalaszentgrót!AC61+Zalavég!AC41</f>
        <v>321</v>
      </c>
    </row>
    <row r="65" spans="1:29" ht="75" x14ac:dyDescent="0.25">
      <c r="A65" s="166">
        <f>Pakod!A42</f>
        <v>161</v>
      </c>
      <c r="B65" s="29">
        <f>Pakod!B42</f>
        <v>0</v>
      </c>
      <c r="C65" s="58" t="str">
        <f>Pakod!C42</f>
        <v>Pakod</v>
      </c>
      <c r="D65" s="122" t="str">
        <f>Pakod!D42</f>
        <v>átemelő akna építészeti rekonstrukció</v>
      </c>
      <c r="E65" s="32" t="str">
        <f>Pakod!E42</f>
        <v xml:space="preserve">A szennyvíz, és a belőle felszabaduló gázok hatására a felületek elkorrodálnak. Ezen elemek cseréje a biztonságos üzemeltetéshez elengedhetetlen. </v>
      </c>
      <c r="F65" s="32" t="str">
        <f>Pakod!F42</f>
        <v>Az akna statikai stabilitás biztosítása, működőképesség megörzése.</v>
      </c>
      <c r="G65" s="32" t="str">
        <f>Pakod!G42</f>
        <v>Az építmény megfelelő műszaki állapota révén ellátja a vagyon- és üzembiztonsági feladatait.</v>
      </c>
      <c r="H65" s="33">
        <f>Pakod!H42</f>
        <v>0</v>
      </c>
      <c r="I65" s="100" t="str">
        <f>Pakod!I42</f>
        <v>Zalaszentgrót osztatlan közös</v>
      </c>
      <c r="J65" s="102">
        <f t="shared" si="2"/>
        <v>7220</v>
      </c>
      <c r="K65" s="34">
        <f>Pakod!K42</f>
        <v>0</v>
      </c>
      <c r="L65" s="94">
        <f>Pakod!L42</f>
        <v>46388</v>
      </c>
      <c r="M65" s="94">
        <f>Pakod!M42</f>
        <v>50040</v>
      </c>
      <c r="N65" s="52" t="str">
        <f>Pakod!N42</f>
        <v>hosszú</v>
      </c>
      <c r="O65" s="1">
        <f>Pakod!O42</f>
        <v>0</v>
      </c>
      <c r="P65" s="2">
        <f>Batyk!P42+Pakod!P42+Zalabér!P41+Zalaszentgrót!P62+Zalavég!P42</f>
        <v>0</v>
      </c>
      <c r="Q65" s="2">
        <f>Batyk!Q42+Pakod!Q42+Zalabér!Q41+Zalaszentgrót!Q62+Zalavég!Q42</f>
        <v>0</v>
      </c>
      <c r="R65" s="2">
        <f>Batyk!R42+Pakod!R42+Zalabér!R41+Zalaszentgrót!R62+Zalavég!R42</f>
        <v>0</v>
      </c>
      <c r="S65" s="2">
        <f>Batyk!S42+Pakod!S42+Zalabér!S41+Zalaszentgrót!S62+Zalavég!S42</f>
        <v>0</v>
      </c>
      <c r="T65" s="3">
        <f>Batyk!T42+Pakod!T42+Zalabér!T41+Zalaszentgrót!T62+Zalavég!T42</f>
        <v>722</v>
      </c>
      <c r="U65" s="3">
        <f>Batyk!U42+Pakod!U42+Zalabér!U41+Zalaszentgrót!U62+Zalavég!U42</f>
        <v>722</v>
      </c>
      <c r="V65" s="3">
        <f>Batyk!V42+Pakod!V42+Zalabér!V41+Zalaszentgrót!V62+Zalavég!V42</f>
        <v>722</v>
      </c>
      <c r="W65" s="3">
        <f>Batyk!W42+Pakod!W42+Zalabér!W41+Zalaszentgrót!W62+Zalavég!W42</f>
        <v>722</v>
      </c>
      <c r="X65" s="3">
        <f>Batyk!X42+Pakod!X42+Zalabér!X41+Zalaszentgrót!X62+Zalavég!X42</f>
        <v>722</v>
      </c>
      <c r="Y65" s="3">
        <f>Batyk!Y42+Pakod!Y42+Zalabér!Y41+Zalaszentgrót!Y62+Zalavég!Y42</f>
        <v>722</v>
      </c>
      <c r="Z65" s="3">
        <f>Batyk!Z42+Pakod!Z42+Zalabér!Z41+Zalaszentgrót!Z62+Zalavég!Z42</f>
        <v>722</v>
      </c>
      <c r="AA65" s="3">
        <f>Batyk!AA42+Pakod!AA42+Zalabér!AA41+Zalaszentgrót!AA62+Zalavég!AA42</f>
        <v>722</v>
      </c>
      <c r="AB65" s="3">
        <f>Batyk!AB42+Pakod!AB42+Zalabér!AB41+Zalaszentgrót!AB62+Zalavég!AB42</f>
        <v>722</v>
      </c>
      <c r="AC65" s="4">
        <f>Batyk!AC42+Pakod!AC42+Zalabér!AC41+Zalaszentgrót!AC62+Zalavég!AC42</f>
        <v>722</v>
      </c>
    </row>
    <row r="66" spans="1:29" ht="75" x14ac:dyDescent="0.25">
      <c r="A66" s="166">
        <f>Pakod!A43</f>
        <v>162</v>
      </c>
      <c r="B66" s="29">
        <f>Pakod!B43</f>
        <v>0</v>
      </c>
      <c r="C66" s="58" t="str">
        <f>Pakod!C43</f>
        <v>Pakod</v>
      </c>
      <c r="D66" s="122" t="str">
        <f>Pakod!D43</f>
        <v>HBA akna építészeti rekonstrukció</v>
      </c>
      <c r="E66" s="32" t="str">
        <f>Pakod!E43</f>
        <v xml:space="preserve">A szennyvíz, és a belőle felszabaduló gázok hatására a felületek elkorrodálnak. Ezen elemek cseréje a biztonságos üzemeltetéshez elengedhetetlen. </v>
      </c>
      <c r="F66" s="32" t="str">
        <f>Pakod!F43</f>
        <v>Az akna statikai stabilitás biztosítása, működőképesség megörzése.</v>
      </c>
      <c r="G66" s="32" t="str">
        <f>Pakod!G43</f>
        <v>Az építmény megfelelő műszaki állapota révén ellátja a vagyon- és üzembiztonsági feladatait.</v>
      </c>
      <c r="H66" s="33">
        <f>Pakod!H43</f>
        <v>0</v>
      </c>
      <c r="I66" s="100" t="str">
        <f>Pakod!I43</f>
        <v>Zalaszentgrót osztatlan közös</v>
      </c>
      <c r="J66" s="102">
        <f t="shared" si="2"/>
        <v>7220</v>
      </c>
      <c r="K66" s="34">
        <f>Pakod!K43</f>
        <v>0</v>
      </c>
      <c r="L66" s="94">
        <f>Pakod!L43</f>
        <v>46388</v>
      </c>
      <c r="M66" s="94">
        <f>Pakod!M43</f>
        <v>50040</v>
      </c>
      <c r="N66" s="52" t="str">
        <f>Pakod!N43</f>
        <v>hosszú</v>
      </c>
      <c r="O66" s="1">
        <f>Pakod!O43</f>
        <v>0</v>
      </c>
      <c r="P66" s="2">
        <f>Batyk!P43+Pakod!P43+Zalabér!P42+Zalaszentgrót!P63+Zalavég!P43</f>
        <v>0</v>
      </c>
      <c r="Q66" s="2">
        <f>Batyk!Q43+Pakod!Q43+Zalabér!Q42+Zalaszentgrót!Q63+Zalavég!Q43</f>
        <v>0</v>
      </c>
      <c r="R66" s="2">
        <f>Batyk!R43+Pakod!R43+Zalabér!R42+Zalaszentgrót!R63+Zalavég!R43</f>
        <v>0</v>
      </c>
      <c r="S66" s="2">
        <f>Batyk!S43+Pakod!S43+Zalabér!S42+Zalaszentgrót!S63+Zalavég!S43</f>
        <v>0</v>
      </c>
      <c r="T66" s="3">
        <f>Batyk!T43+Pakod!T43+Zalabér!T42+Zalaszentgrót!T63+Zalavég!T43</f>
        <v>722</v>
      </c>
      <c r="U66" s="3">
        <f>Batyk!U43+Pakod!U43+Zalabér!U42+Zalaszentgrót!U63+Zalavég!U43</f>
        <v>722</v>
      </c>
      <c r="V66" s="3">
        <f>Batyk!V43+Pakod!V43+Zalabér!V42+Zalaszentgrót!V63+Zalavég!V43</f>
        <v>722</v>
      </c>
      <c r="W66" s="3">
        <f>Batyk!W43+Pakod!W43+Zalabér!W42+Zalaszentgrót!W63+Zalavég!W43</f>
        <v>722</v>
      </c>
      <c r="X66" s="3">
        <f>Batyk!X43+Pakod!X43+Zalabér!X42+Zalaszentgrót!X63+Zalavég!X43</f>
        <v>722</v>
      </c>
      <c r="Y66" s="3">
        <f>Batyk!Y43+Pakod!Y43+Zalabér!Y42+Zalaszentgrót!Y63+Zalavég!Y43</f>
        <v>722</v>
      </c>
      <c r="Z66" s="3">
        <f>Batyk!Z43+Pakod!Z43+Zalabér!Z42+Zalaszentgrót!Z63+Zalavég!Z43</f>
        <v>722</v>
      </c>
      <c r="AA66" s="3">
        <f>Batyk!AA43+Pakod!AA43+Zalabér!AA42+Zalaszentgrót!AA63+Zalavég!AA43</f>
        <v>722</v>
      </c>
      <c r="AB66" s="3">
        <f>Batyk!AB43+Pakod!AB43+Zalabér!AB42+Zalaszentgrót!AB63+Zalavég!AB43</f>
        <v>722</v>
      </c>
      <c r="AC66" s="4">
        <f>Batyk!AC43+Pakod!AC43+Zalabér!AC42+Zalaszentgrót!AC63+Zalavég!AC43</f>
        <v>722</v>
      </c>
    </row>
    <row r="67" spans="1:29" ht="75" x14ac:dyDescent="0.25">
      <c r="A67" s="166">
        <f>Zalabér!A43</f>
        <v>163</v>
      </c>
      <c r="B67" s="29">
        <f>Zalabér!B43</f>
        <v>0</v>
      </c>
      <c r="C67" s="58" t="str">
        <f>Zalabér!C43</f>
        <v>Zalabér</v>
      </c>
      <c r="D67" s="122" t="str">
        <f>Zalabér!D43</f>
        <v>átemelő akna építészeti rekonstrukció</v>
      </c>
      <c r="E67" s="32" t="str">
        <f>Zalabér!E43</f>
        <v xml:space="preserve">A szennyvíz, és a belőle felszabaduló gázok hatására a felületek elkorrodálnak. Ezen elemek cseréje a biztonságos üzemeltetéshez elengedhetetlen. </v>
      </c>
      <c r="F67" s="32" t="str">
        <f>Zalabér!F43</f>
        <v>Az akna statikai stabilitás biztosítása, működőképesség megörzése.</v>
      </c>
      <c r="G67" s="32" t="str">
        <f>Zalabér!G43</f>
        <v>Az építmény megfelelő műszaki állapota révén ellátja a vagyon- és üzembiztonsági feladatait.</v>
      </c>
      <c r="H67" s="33">
        <f>Zalabér!H43</f>
        <v>0</v>
      </c>
      <c r="I67" s="100" t="str">
        <f>Zalabér!I43</f>
        <v>Zalaszentgrót osztatlan közös</v>
      </c>
      <c r="J67" s="102">
        <f t="shared" si="2"/>
        <v>6360</v>
      </c>
      <c r="K67" s="34">
        <f>Zalabér!K43</f>
        <v>0</v>
      </c>
      <c r="L67" s="94">
        <f>Zalabér!L43</f>
        <v>46388</v>
      </c>
      <c r="M67" s="94">
        <f>Zalabér!M43</f>
        <v>50040</v>
      </c>
      <c r="N67" s="52" t="str">
        <f>Zalabér!N43</f>
        <v>hosszú</v>
      </c>
      <c r="O67" s="1">
        <f>Zalabér!O43</f>
        <v>0</v>
      </c>
      <c r="P67" s="2">
        <f>Batyk!P44+Pakod!P44+Zalabér!P43+Zalaszentgrót!P64+Zalavég!P44</f>
        <v>0</v>
      </c>
      <c r="Q67" s="2">
        <f>Batyk!Q44+Pakod!Q44+Zalabér!Q43+Zalaszentgrót!Q64+Zalavég!Q44</f>
        <v>0</v>
      </c>
      <c r="R67" s="2">
        <f>Batyk!R44+Pakod!R44+Zalabér!R43+Zalaszentgrót!R64+Zalavég!R44</f>
        <v>0</v>
      </c>
      <c r="S67" s="2">
        <f>Batyk!S44+Pakod!S44+Zalabér!S43+Zalaszentgrót!S64+Zalavég!S44</f>
        <v>0</v>
      </c>
      <c r="T67" s="3">
        <f>Batyk!T44+Pakod!T44+Zalabér!T43+Zalaszentgrót!T64+Zalavég!T44</f>
        <v>636</v>
      </c>
      <c r="U67" s="3">
        <f>Batyk!U44+Pakod!U44+Zalabér!U43+Zalaszentgrót!U64+Zalavég!U44</f>
        <v>636</v>
      </c>
      <c r="V67" s="3">
        <f>Batyk!V44+Pakod!V44+Zalabér!V43+Zalaszentgrót!V64+Zalavég!V44</f>
        <v>636</v>
      </c>
      <c r="W67" s="3">
        <f>Batyk!W44+Pakod!W44+Zalabér!W43+Zalaszentgrót!W64+Zalavég!W44</f>
        <v>636</v>
      </c>
      <c r="X67" s="3">
        <f>Batyk!X44+Pakod!X44+Zalabér!X43+Zalaszentgrót!X64+Zalavég!X44</f>
        <v>636</v>
      </c>
      <c r="Y67" s="3">
        <f>Batyk!Y44+Pakod!Y44+Zalabér!Y43+Zalaszentgrót!Y64+Zalavég!Y44</f>
        <v>636</v>
      </c>
      <c r="Z67" s="3">
        <f>Batyk!Z44+Pakod!Z44+Zalabér!Z43+Zalaszentgrót!Z64+Zalavég!Z44</f>
        <v>636</v>
      </c>
      <c r="AA67" s="3">
        <f>Batyk!AA44+Pakod!AA44+Zalabér!AA43+Zalaszentgrót!AA64+Zalavég!AA44</f>
        <v>636</v>
      </c>
      <c r="AB67" s="3">
        <f>Batyk!AB44+Pakod!AB44+Zalabér!AB43+Zalaszentgrót!AB64+Zalavég!AB44</f>
        <v>636</v>
      </c>
      <c r="AC67" s="4">
        <f>Batyk!AC44+Pakod!AC44+Zalabér!AC43+Zalaszentgrót!AC64+Zalavég!AC44</f>
        <v>636</v>
      </c>
    </row>
    <row r="68" spans="1:29" ht="75" x14ac:dyDescent="0.25">
      <c r="A68" s="166">
        <f>Zalabér!A44</f>
        <v>164</v>
      </c>
      <c r="B68" s="29">
        <f>Zalabér!B44</f>
        <v>0</v>
      </c>
      <c r="C68" s="58" t="str">
        <f>Zalabér!C44</f>
        <v>Zalabér</v>
      </c>
      <c r="D68" s="122" t="str">
        <f>Zalabér!D44</f>
        <v>HBA akna építészeti rekonstrukció</v>
      </c>
      <c r="E68" s="32" t="str">
        <f>Zalabér!E44</f>
        <v xml:space="preserve">A szennyvíz, és a belőle felszabaduló gázok hatására a felületek elkorrodálnak. Ezen elemek cseréje a biztonságos üzemeltetéshez elengedhetetlen. </v>
      </c>
      <c r="F68" s="32" t="str">
        <f>Zalabér!F44</f>
        <v>Az akna statikai stabilitás biztosítása, működőképesség megörzése.</v>
      </c>
      <c r="G68" s="32" t="str">
        <f>Zalabér!G44</f>
        <v>Az építmény megfelelő műszaki állapota révén ellátja a vagyon- és üzembiztonsági feladatait.</v>
      </c>
      <c r="H68" s="33">
        <f>Zalabér!H44</f>
        <v>0</v>
      </c>
      <c r="I68" s="100" t="str">
        <f>Zalabér!I44</f>
        <v>Zalaszentgrót osztatlan közös</v>
      </c>
      <c r="J68" s="102">
        <f t="shared" si="2"/>
        <v>6360</v>
      </c>
      <c r="K68" s="34">
        <f>Zalabér!K44</f>
        <v>0</v>
      </c>
      <c r="L68" s="94">
        <f>Zalabér!L44</f>
        <v>46388</v>
      </c>
      <c r="M68" s="94">
        <f>Zalabér!M44</f>
        <v>50040</v>
      </c>
      <c r="N68" s="52" t="str">
        <f>Zalabér!N44</f>
        <v>hosszú</v>
      </c>
      <c r="O68" s="1">
        <f>Zalabér!O44</f>
        <v>0</v>
      </c>
      <c r="P68" s="2">
        <f>Batyk!P45+Pakod!P45+Zalabér!P44+Zalaszentgrót!P65+Zalavég!P45</f>
        <v>0</v>
      </c>
      <c r="Q68" s="2">
        <f>Batyk!Q45+Pakod!Q45+Zalabér!Q44+Zalaszentgrót!Q65+Zalavég!Q45</f>
        <v>0</v>
      </c>
      <c r="R68" s="2">
        <f>Batyk!R45+Pakod!R45+Zalabér!R44+Zalaszentgrót!R65+Zalavég!R45</f>
        <v>0</v>
      </c>
      <c r="S68" s="2">
        <f>Batyk!S45+Pakod!S45+Zalabér!S44+Zalaszentgrót!S65+Zalavég!S45</f>
        <v>0</v>
      </c>
      <c r="T68" s="3">
        <f>Batyk!T45+Pakod!T45+Zalabér!T44+Zalaszentgrót!T65+Zalavég!T45</f>
        <v>636</v>
      </c>
      <c r="U68" s="3">
        <f>Batyk!U45+Pakod!U45+Zalabér!U44+Zalaszentgrót!U65+Zalavég!U45</f>
        <v>636</v>
      </c>
      <c r="V68" s="3">
        <f>Batyk!V45+Pakod!V45+Zalabér!V44+Zalaszentgrót!V65+Zalavég!V45</f>
        <v>636</v>
      </c>
      <c r="W68" s="3">
        <f>Batyk!W45+Pakod!W45+Zalabér!W44+Zalaszentgrót!W65+Zalavég!W45</f>
        <v>636</v>
      </c>
      <c r="X68" s="3">
        <f>Batyk!X45+Pakod!X45+Zalabér!X44+Zalaszentgrót!X65+Zalavég!X45</f>
        <v>636</v>
      </c>
      <c r="Y68" s="3">
        <f>Batyk!Y45+Pakod!Y45+Zalabér!Y44+Zalaszentgrót!Y65+Zalavég!Y45</f>
        <v>636</v>
      </c>
      <c r="Z68" s="3">
        <f>Batyk!Z45+Pakod!Z45+Zalabér!Z44+Zalaszentgrót!Z65+Zalavég!Z45</f>
        <v>636</v>
      </c>
      <c r="AA68" s="3">
        <f>Batyk!AA45+Pakod!AA45+Zalabér!AA44+Zalaszentgrót!AA65+Zalavég!AA45</f>
        <v>636</v>
      </c>
      <c r="AB68" s="3">
        <f>Batyk!AB45+Pakod!AB45+Zalabér!AB44+Zalaszentgrót!AB65+Zalavég!AB45</f>
        <v>636</v>
      </c>
      <c r="AC68" s="4">
        <f>Batyk!AC45+Pakod!AC45+Zalabér!AC44+Zalaszentgrót!AC65+Zalavég!AC45</f>
        <v>636</v>
      </c>
    </row>
    <row r="69" spans="1:29" ht="75" x14ac:dyDescent="0.25">
      <c r="A69" s="166">
        <f>Zalaszentgrót!A66</f>
        <v>165</v>
      </c>
      <c r="B69" s="29">
        <f>Zalaszentgrót!B66</f>
        <v>0</v>
      </c>
      <c r="C69" s="58" t="str">
        <f>Zalaszentgrót!C66</f>
        <v>Zalaszentgrót</v>
      </c>
      <c r="D69" s="122" t="str">
        <f>Zalaszentgrót!D66</f>
        <v>átemelő akna építészeti rekonstrukció</v>
      </c>
      <c r="E69" s="32" t="str">
        <f>Zalaszentgrót!E66</f>
        <v xml:space="preserve">A szennyvíz, és a belőle felszabaduló gázok hatására a felületek elkorrodálnak. Ezen elemek cseréje a biztonságos üzemeltetéshez elengedhetetlen. </v>
      </c>
      <c r="F69" s="32" t="str">
        <f>Zalaszentgrót!F66</f>
        <v>Az akna statikai stabilitás biztosítása, működőképesség megörzése.</v>
      </c>
      <c r="G69" s="32" t="str">
        <f>Zalaszentgrót!G66</f>
        <v>Az építmény megfelelő műszaki állapota révén ellátja a vagyon- és üzembiztonsági feladatait.</v>
      </c>
      <c r="H69" s="33">
        <f>Zalaszentgrót!H66</f>
        <v>0</v>
      </c>
      <c r="I69" s="100" t="str">
        <f>Zalaszentgrót!I66</f>
        <v>Zalaszentgrót osztatlan közös</v>
      </c>
      <c r="J69" s="102">
        <f t="shared" si="2"/>
        <v>18180</v>
      </c>
      <c r="K69" s="34">
        <f>Zalaszentgrót!K66</f>
        <v>0</v>
      </c>
      <c r="L69" s="94">
        <f>Zalaszentgrót!L66</f>
        <v>46388</v>
      </c>
      <c r="M69" s="94">
        <f>Zalaszentgrót!M66</f>
        <v>50040</v>
      </c>
      <c r="N69" s="52" t="str">
        <f>Zalaszentgrót!N66</f>
        <v>hosszú</v>
      </c>
      <c r="O69" s="1">
        <f>Zalaszentgrót!O66</f>
        <v>0</v>
      </c>
      <c r="P69" s="2">
        <f>Batyk!P46+Pakod!P46+Zalabér!P45+Zalaszentgrót!P66+Zalavég!P46</f>
        <v>0</v>
      </c>
      <c r="Q69" s="2">
        <f>Batyk!Q46+Pakod!Q46+Zalabér!Q45+Zalaszentgrót!Q66+Zalavég!Q46</f>
        <v>0</v>
      </c>
      <c r="R69" s="2">
        <f>Batyk!R46+Pakod!R46+Zalabér!R45+Zalaszentgrót!R66+Zalavég!R46</f>
        <v>0</v>
      </c>
      <c r="S69" s="2">
        <f>Batyk!S46+Pakod!S46+Zalabér!S45+Zalaszentgrót!S66+Zalavég!S46</f>
        <v>0</v>
      </c>
      <c r="T69" s="3">
        <f>Batyk!T46+Pakod!T46+Zalabér!T45+Zalaszentgrót!T66+Zalavég!T46</f>
        <v>1818</v>
      </c>
      <c r="U69" s="3">
        <f>Batyk!U46+Pakod!U46+Zalabér!U45+Zalaszentgrót!U66+Zalavég!U46</f>
        <v>1818</v>
      </c>
      <c r="V69" s="3">
        <f>Batyk!V46+Pakod!V46+Zalabér!V45+Zalaszentgrót!V66+Zalavég!V46</f>
        <v>1818</v>
      </c>
      <c r="W69" s="3">
        <f>Batyk!W46+Pakod!W46+Zalabér!W45+Zalaszentgrót!W66+Zalavég!W46</f>
        <v>1818</v>
      </c>
      <c r="X69" s="3">
        <f>Batyk!X46+Pakod!X46+Zalabér!X45+Zalaszentgrót!X66+Zalavég!X46</f>
        <v>1818</v>
      </c>
      <c r="Y69" s="3">
        <f>Batyk!Y46+Pakod!Y46+Zalabér!Y45+Zalaszentgrót!Y66+Zalavég!Y46</f>
        <v>1818</v>
      </c>
      <c r="Z69" s="3">
        <f>Batyk!Z46+Pakod!Z46+Zalabér!Z45+Zalaszentgrót!Z66+Zalavég!Z46</f>
        <v>1818</v>
      </c>
      <c r="AA69" s="3">
        <f>Batyk!AA46+Pakod!AA46+Zalabér!AA45+Zalaszentgrót!AA66+Zalavég!AA46</f>
        <v>1818</v>
      </c>
      <c r="AB69" s="3">
        <f>Batyk!AB46+Pakod!AB46+Zalabér!AB45+Zalaszentgrót!AB66+Zalavég!AB46</f>
        <v>1818</v>
      </c>
      <c r="AC69" s="4">
        <f>Batyk!AC46+Pakod!AC46+Zalabér!AC45+Zalaszentgrót!AC66+Zalavég!AC46</f>
        <v>1818</v>
      </c>
    </row>
    <row r="70" spans="1:29" ht="75" x14ac:dyDescent="0.25">
      <c r="A70" s="166">
        <f>Zalaszentgrót!A67</f>
        <v>166</v>
      </c>
      <c r="B70" s="29">
        <f>Zalaszentgrót!B67</f>
        <v>0</v>
      </c>
      <c r="C70" s="58" t="str">
        <f>Zalaszentgrót!C67</f>
        <v>Zalaszentgrót</v>
      </c>
      <c r="D70" s="122" t="str">
        <f>Zalaszentgrót!D67</f>
        <v>HBA akna építészeti rekonstrukció</v>
      </c>
      <c r="E70" s="32" t="str">
        <f>Zalaszentgrót!E67</f>
        <v xml:space="preserve">A szennyvíz, és a belőle felszabaduló gázok hatására a felületek elkorrodálnak. Ezen elemek cseréje a biztonságos üzemeltetéshez elengedhetetlen. </v>
      </c>
      <c r="F70" s="32" t="str">
        <f>Zalaszentgrót!F67</f>
        <v>Az akna statikai stabilitás biztosítása, működőképesség megörzése.</v>
      </c>
      <c r="G70" s="32" t="str">
        <f>Zalaszentgrót!G67</f>
        <v>Az építmény megfelelő műszaki állapota révén ellátja a vagyon- és üzembiztonsági feladatait.</v>
      </c>
      <c r="H70" s="33">
        <f>Zalaszentgrót!H67</f>
        <v>0</v>
      </c>
      <c r="I70" s="100" t="str">
        <f>Zalaszentgrót!I67</f>
        <v>Zalaszentgrót osztatlan közös</v>
      </c>
      <c r="J70" s="102">
        <f t="shared" si="2"/>
        <v>18180</v>
      </c>
      <c r="K70" s="34">
        <f>Zalaszentgrót!K67</f>
        <v>0</v>
      </c>
      <c r="L70" s="94">
        <f>Zalaszentgrót!L67</f>
        <v>46388</v>
      </c>
      <c r="M70" s="94">
        <f>Zalaszentgrót!M67</f>
        <v>50040</v>
      </c>
      <c r="N70" s="52" t="str">
        <f>Zalaszentgrót!N67</f>
        <v>hosszú</v>
      </c>
      <c r="O70" s="1">
        <f>Zalaszentgrót!O67</f>
        <v>0</v>
      </c>
      <c r="P70" s="2">
        <f>Batyk!P47+Pakod!P47+Zalabér!P46+Zalaszentgrót!P67+Zalavég!P47</f>
        <v>0</v>
      </c>
      <c r="Q70" s="2">
        <f>Batyk!Q47+Pakod!Q47+Zalabér!Q46+Zalaszentgrót!Q67+Zalavég!Q47</f>
        <v>0</v>
      </c>
      <c r="R70" s="2">
        <f>Batyk!R47+Pakod!R47+Zalabér!R46+Zalaszentgrót!R67+Zalavég!R47</f>
        <v>0</v>
      </c>
      <c r="S70" s="2">
        <f>Batyk!S47+Pakod!S47+Zalabér!S46+Zalaszentgrót!S67+Zalavég!S47</f>
        <v>0</v>
      </c>
      <c r="T70" s="3">
        <f>Batyk!T47+Pakod!T47+Zalabér!T46+Zalaszentgrót!T67+Zalavég!T47</f>
        <v>1818</v>
      </c>
      <c r="U70" s="3">
        <f>Batyk!U47+Pakod!U47+Zalabér!U46+Zalaszentgrót!U67+Zalavég!U47</f>
        <v>1818</v>
      </c>
      <c r="V70" s="3">
        <f>Batyk!V47+Pakod!V47+Zalabér!V46+Zalaszentgrót!V67+Zalavég!V47</f>
        <v>1818</v>
      </c>
      <c r="W70" s="3">
        <f>Batyk!W47+Pakod!W47+Zalabér!W46+Zalaszentgrót!W67+Zalavég!W47</f>
        <v>1818</v>
      </c>
      <c r="X70" s="3">
        <f>Batyk!X47+Pakod!X47+Zalabér!X46+Zalaszentgrót!X67+Zalavég!X47</f>
        <v>1818</v>
      </c>
      <c r="Y70" s="3">
        <f>Batyk!Y47+Pakod!Y47+Zalabér!Y46+Zalaszentgrót!Y67+Zalavég!Y47</f>
        <v>1818</v>
      </c>
      <c r="Z70" s="3">
        <f>Batyk!Z47+Pakod!Z47+Zalabér!Z46+Zalaszentgrót!Z67+Zalavég!Z47</f>
        <v>1818</v>
      </c>
      <c r="AA70" s="3">
        <f>Batyk!AA47+Pakod!AA47+Zalabér!AA46+Zalaszentgrót!AA67+Zalavég!AA47</f>
        <v>1818</v>
      </c>
      <c r="AB70" s="3">
        <f>Batyk!AB47+Pakod!AB47+Zalabér!AB46+Zalaszentgrót!AB67+Zalavég!AB47</f>
        <v>1818</v>
      </c>
      <c r="AC70" s="4">
        <f>Batyk!AC47+Pakod!AC47+Zalabér!AC46+Zalaszentgrót!AC67+Zalavég!AC47</f>
        <v>1818</v>
      </c>
    </row>
    <row r="71" spans="1:29" ht="75" x14ac:dyDescent="0.25">
      <c r="A71" s="166">
        <f>Zalavég!A48</f>
        <v>167</v>
      </c>
      <c r="B71" s="29">
        <f>Zalavég!B48</f>
        <v>0</v>
      </c>
      <c r="C71" s="58" t="str">
        <f>Zalavég!C48</f>
        <v>Zalavég</v>
      </c>
      <c r="D71" s="122" t="str">
        <f>Zalavég!D48</f>
        <v>átemelő akna építészeti rekonstrukció</v>
      </c>
      <c r="E71" s="32" t="str">
        <f>Zalavég!E48</f>
        <v xml:space="preserve">A szennyvíz, és a belőle felszabaduló gázok hatására a felületek elkorrodálnak. Ezen elemek cseréje a biztonságos üzemeltetéshez elengedhetetlen. </v>
      </c>
      <c r="F71" s="32" t="str">
        <f>Zalavég!F48</f>
        <v>Az akna statikai stabilitás biztosítása, működőképesség megörzése.</v>
      </c>
      <c r="G71" s="32" t="str">
        <f>Zalavég!G48</f>
        <v>Az építmény megfelelő műszaki állapota révén ellátja a vagyon- és üzembiztonsági feladatait.</v>
      </c>
      <c r="H71" s="33">
        <f>Zalavég!H48</f>
        <v>0</v>
      </c>
      <c r="I71" s="100" t="str">
        <f>Zalavég!I48</f>
        <v>Zalaszentgrót osztatlan közös</v>
      </c>
      <c r="J71" s="102">
        <f t="shared" si="2"/>
        <v>3610</v>
      </c>
      <c r="K71" s="34">
        <f>Zalavég!K48</f>
        <v>0</v>
      </c>
      <c r="L71" s="94">
        <f>Zalavég!L48</f>
        <v>46388</v>
      </c>
      <c r="M71" s="94">
        <f>Zalavég!M48</f>
        <v>50040</v>
      </c>
      <c r="N71" s="52" t="str">
        <f>Zalavég!N48</f>
        <v>hosszú</v>
      </c>
      <c r="O71" s="1">
        <f>Zalavég!O48</f>
        <v>0</v>
      </c>
      <c r="P71" s="2">
        <f>Batyk!P48+Pakod!P48+Zalabér!P47+Zalaszentgrót!P68+Zalavég!P48</f>
        <v>0</v>
      </c>
      <c r="Q71" s="2">
        <f>Batyk!Q48+Pakod!Q48+Zalabér!Q47+Zalaszentgrót!Q68+Zalavég!Q48</f>
        <v>0</v>
      </c>
      <c r="R71" s="2">
        <f>Batyk!R48+Pakod!R48+Zalabér!R47+Zalaszentgrót!R68+Zalavég!R48</f>
        <v>0</v>
      </c>
      <c r="S71" s="2">
        <f>Batyk!S48+Pakod!S48+Zalabér!S47+Zalaszentgrót!S68+Zalavég!S48</f>
        <v>0</v>
      </c>
      <c r="T71" s="3">
        <f>Batyk!T48+Pakod!T48+Zalabér!T47+Zalaszentgrót!T68+Zalavég!T48</f>
        <v>361</v>
      </c>
      <c r="U71" s="3">
        <f>Batyk!U48+Pakod!U48+Zalabér!U47+Zalaszentgrót!U68+Zalavég!U48</f>
        <v>361</v>
      </c>
      <c r="V71" s="3">
        <f>Batyk!V48+Pakod!V48+Zalabér!V47+Zalaszentgrót!V68+Zalavég!V48</f>
        <v>361</v>
      </c>
      <c r="W71" s="3">
        <f>Batyk!W48+Pakod!W48+Zalabér!W47+Zalaszentgrót!W68+Zalavég!W48</f>
        <v>361</v>
      </c>
      <c r="X71" s="3">
        <f>Batyk!X48+Pakod!X48+Zalabér!X47+Zalaszentgrót!X68+Zalavég!X48</f>
        <v>361</v>
      </c>
      <c r="Y71" s="3">
        <f>Batyk!Y48+Pakod!Y48+Zalabér!Y47+Zalaszentgrót!Y68+Zalavég!Y48</f>
        <v>361</v>
      </c>
      <c r="Z71" s="3">
        <f>Batyk!Z48+Pakod!Z48+Zalabér!Z47+Zalaszentgrót!Z68+Zalavég!Z48</f>
        <v>361</v>
      </c>
      <c r="AA71" s="3">
        <f>Batyk!AA48+Pakod!AA48+Zalabér!AA47+Zalaszentgrót!AA68+Zalavég!AA48</f>
        <v>361</v>
      </c>
      <c r="AB71" s="3">
        <f>Batyk!AB48+Pakod!AB48+Zalabér!AB47+Zalaszentgrót!AB68+Zalavég!AB48</f>
        <v>361</v>
      </c>
      <c r="AC71" s="4">
        <f>Batyk!AC48+Pakod!AC48+Zalabér!AC47+Zalaszentgrót!AC68+Zalavég!AC48</f>
        <v>361</v>
      </c>
    </row>
    <row r="72" spans="1:29" ht="75" x14ac:dyDescent="0.25">
      <c r="A72" s="166">
        <f>Zalavég!A49</f>
        <v>168</v>
      </c>
      <c r="B72" s="29">
        <f>Zalavég!B49</f>
        <v>0</v>
      </c>
      <c r="C72" s="58" t="str">
        <f>Zalavég!C49</f>
        <v>Zalavég</v>
      </c>
      <c r="D72" s="122" t="str">
        <f>Zalavég!D49</f>
        <v>HBA akna építészeti rekonstrukció</v>
      </c>
      <c r="E72" s="32" t="str">
        <f>Zalavég!E49</f>
        <v xml:space="preserve">A szennyvíz, és a belőle felszabaduló gázok hatására a felületek elkorrodálnak. Ezen elemek cseréje a biztonságos üzemeltetéshez elengedhetetlen. </v>
      </c>
      <c r="F72" s="32" t="str">
        <f>Zalavég!F49</f>
        <v>Az akna statikai stabilitás biztosítása, működőképesség megörzése.</v>
      </c>
      <c r="G72" s="32" t="str">
        <f>Zalavég!G49</f>
        <v>Az építmény megfelelő műszaki állapota révén ellátja a vagyon- és üzembiztonsági feladatait.</v>
      </c>
      <c r="H72" s="33">
        <f>Zalavég!H49</f>
        <v>0</v>
      </c>
      <c r="I72" s="100" t="str">
        <f>Zalavég!I49</f>
        <v>Zalaszentgrót osztatlan közös</v>
      </c>
      <c r="J72" s="102">
        <f t="shared" si="2"/>
        <v>3610</v>
      </c>
      <c r="K72" s="34">
        <f>Zalavég!K49</f>
        <v>0</v>
      </c>
      <c r="L72" s="94">
        <f>Zalavég!L49</f>
        <v>46388</v>
      </c>
      <c r="M72" s="94">
        <f>Zalavég!M49</f>
        <v>50040</v>
      </c>
      <c r="N72" s="52" t="str">
        <f>Zalavég!N49</f>
        <v>hosszú</v>
      </c>
      <c r="O72" s="1">
        <f>Zalavég!O49</f>
        <v>0</v>
      </c>
      <c r="P72" s="2">
        <f>Batyk!P49+Pakod!P49+Zalabér!P48+Zalaszentgrót!P69+Zalavég!P49</f>
        <v>0</v>
      </c>
      <c r="Q72" s="2">
        <f>Batyk!Q49+Pakod!Q49+Zalabér!Q48+Zalaszentgrót!Q69+Zalavég!Q49</f>
        <v>0</v>
      </c>
      <c r="R72" s="2">
        <f>Batyk!R49+Pakod!R49+Zalabér!R48+Zalaszentgrót!R69+Zalavég!R49</f>
        <v>0</v>
      </c>
      <c r="S72" s="2">
        <f>Batyk!S49+Pakod!S49+Zalabér!S48+Zalaszentgrót!S69+Zalavég!S49</f>
        <v>0</v>
      </c>
      <c r="T72" s="3">
        <f>Batyk!T49+Pakod!T49+Zalabér!T48+Zalaszentgrót!T69+Zalavég!T49</f>
        <v>361</v>
      </c>
      <c r="U72" s="3">
        <f>Batyk!U49+Pakod!U49+Zalabér!U48+Zalaszentgrót!U69+Zalavég!U49</f>
        <v>361</v>
      </c>
      <c r="V72" s="3">
        <f>Batyk!V49+Pakod!V49+Zalabér!V48+Zalaszentgrót!V69+Zalavég!V49</f>
        <v>361</v>
      </c>
      <c r="W72" s="3">
        <f>Batyk!W49+Pakod!W49+Zalabér!W48+Zalaszentgrót!W69+Zalavég!W49</f>
        <v>361</v>
      </c>
      <c r="X72" s="3">
        <f>Batyk!X49+Pakod!X49+Zalabér!X48+Zalaszentgrót!X69+Zalavég!X49</f>
        <v>361</v>
      </c>
      <c r="Y72" s="3">
        <f>Batyk!Y49+Pakod!Y49+Zalabér!Y48+Zalaszentgrót!Y69+Zalavég!Y49</f>
        <v>361</v>
      </c>
      <c r="Z72" s="3">
        <f>Batyk!Z49+Pakod!Z49+Zalabér!Z48+Zalaszentgrót!Z69+Zalavég!Z49</f>
        <v>361</v>
      </c>
      <c r="AA72" s="3">
        <f>Batyk!AA49+Pakod!AA49+Zalabér!AA48+Zalaszentgrót!AA69+Zalavég!AA49</f>
        <v>361</v>
      </c>
      <c r="AB72" s="3">
        <f>Batyk!AB49+Pakod!AB49+Zalabér!AB48+Zalaszentgrót!AB69+Zalavég!AB49</f>
        <v>361</v>
      </c>
      <c r="AC72" s="4">
        <f>Batyk!AC49+Pakod!AC49+Zalabér!AC48+Zalaszentgrót!AC69+Zalavég!AC49</f>
        <v>361</v>
      </c>
    </row>
    <row r="73" spans="1:29" x14ac:dyDescent="0.25">
      <c r="A73" s="98">
        <v>0</v>
      </c>
      <c r="B73" s="46" t="s">
        <v>2</v>
      </c>
      <c r="C73" s="41">
        <v>0</v>
      </c>
      <c r="D73" s="177">
        <v>0</v>
      </c>
      <c r="E73" s="41">
        <v>0</v>
      </c>
      <c r="F73" s="41">
        <v>0</v>
      </c>
      <c r="G73" s="41">
        <v>0</v>
      </c>
      <c r="H73" s="47">
        <v>0</v>
      </c>
      <c r="I73" s="104">
        <v>0</v>
      </c>
      <c r="J73" s="104"/>
      <c r="K73" s="47">
        <f>Zalaszentgrót!K238</f>
        <v>0</v>
      </c>
      <c r="L73" s="43">
        <f>Zalaszentgrót!L238</f>
        <v>0</v>
      </c>
      <c r="M73" s="43">
        <f>Zalaszentgrót!M238</f>
        <v>0</v>
      </c>
      <c r="N73" s="47">
        <f>Zalaszentgrót!N238</f>
        <v>0</v>
      </c>
      <c r="O73" s="47">
        <f>Zalaszentgrót!O238</f>
        <v>0</v>
      </c>
      <c r="P73" s="47">
        <f>Zalaszentgrót!P238</f>
        <v>0</v>
      </c>
      <c r="Q73" s="47">
        <f>Zalaszentgrót!Q238</f>
        <v>0</v>
      </c>
      <c r="R73" s="47">
        <f>Zalaszentgrót!R238</f>
        <v>0</v>
      </c>
      <c r="S73" s="47">
        <f>Zalaszentgrót!S238</f>
        <v>0</v>
      </c>
      <c r="T73" s="47">
        <f>Zalaszentgrót!T238</f>
        <v>0</v>
      </c>
      <c r="U73" s="47">
        <f>Zalaszentgrót!U238</f>
        <v>0</v>
      </c>
      <c r="V73" s="47">
        <f>Zalaszentgrót!V238</f>
        <v>0</v>
      </c>
      <c r="W73" s="47">
        <f>Zalaszentgrót!W238</f>
        <v>0</v>
      </c>
      <c r="X73" s="47">
        <f>Zalaszentgrót!X238</f>
        <v>0</v>
      </c>
      <c r="Y73" s="47">
        <f>Zalaszentgrót!Y238</f>
        <v>0</v>
      </c>
      <c r="Z73" s="47">
        <f>Zalaszentgrót!Z238</f>
        <v>0</v>
      </c>
      <c r="AA73" s="47">
        <f>Zalaszentgrót!AA238</f>
        <v>0</v>
      </c>
      <c r="AB73" s="47">
        <f>Zalaszentgrót!AB238</f>
        <v>0</v>
      </c>
      <c r="AC73" s="48">
        <f>Zalaszentgrót!AC238</f>
        <v>0</v>
      </c>
    </row>
    <row r="74" spans="1:29" ht="60" x14ac:dyDescent="0.25">
      <c r="A74" s="166">
        <f>Zalaszentgrót!A71</f>
        <v>4</v>
      </c>
      <c r="B74" s="29">
        <f>Zalaszentgrót!B71</f>
        <v>0</v>
      </c>
      <c r="C74" s="58" t="str">
        <f>Zalaszentgrót!C71</f>
        <v>Zalaszentgrót Szentpéteri út</v>
      </c>
      <c r="D74" s="122" t="str">
        <f>Zalaszentgrót!D71</f>
        <v>szivattyú csere (2db)</v>
      </c>
      <c r="E74" s="32" t="str">
        <f>Zalaszentgrót!E71</f>
        <v>A szivattyú kora, műszaki állapota miatt fennáll a meghibásodás veszélye.</v>
      </c>
      <c r="F74" s="32" t="str">
        <f>Zalaszentgrót!F71</f>
        <v>A folyamatos szennyvíztovábbítás biztosítása, szennyvízkiömlések megelőzése.</v>
      </c>
      <c r="G74" s="32" t="str">
        <f>Zalaszentgrót!G71</f>
        <v>Megfelelő hatékonyságú technológia. A gépészeti funkciókat kifogástalanul ellátó szerelvények.</v>
      </c>
      <c r="H74" s="33">
        <f>Zalaszentgrót!H71</f>
        <v>0</v>
      </c>
      <c r="I74" s="100" t="str">
        <f>Zalaszentgrót!I71</f>
        <v>Zalaszentgrót</v>
      </c>
      <c r="J74" s="100">
        <f t="shared" ref="J74:J83" si="3">SUM(O74:AC74)</f>
        <v>3386</v>
      </c>
      <c r="K74" s="33">
        <f>Zalaszentgrót!K71</f>
        <v>0</v>
      </c>
      <c r="L74" s="94">
        <f>Zalaszentgrót!L71</f>
        <v>44562</v>
      </c>
      <c r="M74" s="94">
        <f>Zalaszentgrót!M71</f>
        <v>44926</v>
      </c>
      <c r="N74" s="35" t="str">
        <f>Zalaszentgrót!N71</f>
        <v>rövid</v>
      </c>
      <c r="O74" s="1">
        <f>Zalaszentgrót!O71</f>
        <v>3386</v>
      </c>
      <c r="P74" s="2">
        <f>Zalaszentgrót!P71</f>
        <v>0</v>
      </c>
      <c r="Q74" s="2">
        <f>Zalaszentgrót!Q71</f>
        <v>0</v>
      </c>
      <c r="R74" s="2">
        <f>Zalaszentgrót!R71</f>
        <v>0</v>
      </c>
      <c r="S74" s="2">
        <f>Zalaszentgrót!S71</f>
        <v>0</v>
      </c>
      <c r="T74" s="3">
        <f>Zalaszentgrót!T71</f>
        <v>0</v>
      </c>
      <c r="U74" s="3">
        <f>Zalaszentgrót!U71</f>
        <v>0</v>
      </c>
      <c r="V74" s="3">
        <f>Zalaszentgrót!V71</f>
        <v>0</v>
      </c>
      <c r="W74" s="3">
        <f>Zalaszentgrót!W71</f>
        <v>0</v>
      </c>
      <c r="X74" s="3">
        <f>Zalaszentgrót!X71</f>
        <v>0</v>
      </c>
      <c r="Y74" s="3">
        <f>Zalaszentgrót!Y71</f>
        <v>0</v>
      </c>
      <c r="Z74" s="3">
        <f>Zalaszentgrót!Z71</f>
        <v>0</v>
      </c>
      <c r="AA74" s="3">
        <f>Zalaszentgrót!AA71</f>
        <v>0</v>
      </c>
      <c r="AB74" s="3">
        <f>Zalaszentgrót!AB71</f>
        <v>0</v>
      </c>
      <c r="AC74" s="4">
        <f>Zalaszentgrót!AC71</f>
        <v>0</v>
      </c>
    </row>
    <row r="75" spans="1:29" ht="60" x14ac:dyDescent="0.25">
      <c r="A75" s="166">
        <f>Pakod!A51</f>
        <v>5</v>
      </c>
      <c r="B75" s="29">
        <f>Pakod!B51</f>
        <v>0</v>
      </c>
      <c r="C75" s="58" t="str">
        <f>Pakod!C51</f>
        <v>Pakod 2. szennyvízátemelő</v>
      </c>
      <c r="D75" s="122" t="str">
        <f>Pakod!D51</f>
        <v>szivattyú csere (2db)</v>
      </c>
      <c r="E75" s="32" t="str">
        <f>Pakod!E51</f>
        <v>A szivattyú kora, műszaki állapota miatt fennáll a meghibásodás veszélye.</v>
      </c>
      <c r="F75" s="32" t="str">
        <f>Pakod!F51</f>
        <v>A folyamatos szennyvíztovábbítás biztosítása, szennyvízkiömlések megelőzése.</v>
      </c>
      <c r="G75" s="32" t="str">
        <f>Pakod!G51</f>
        <v>Megfelelő hatékonyságú technológia. A gépészeti funkciókat kifogástalanul ellátó szerelvények.</v>
      </c>
      <c r="H75" s="33">
        <f>Pakod!H51</f>
        <v>0</v>
      </c>
      <c r="I75" s="100" t="str">
        <f>Pakod!I51</f>
        <v>Zalaszentgrót osztatlan közös</v>
      </c>
      <c r="J75" s="100">
        <f t="shared" si="3"/>
        <v>5173</v>
      </c>
      <c r="K75" s="33">
        <f>Pakod!K51</f>
        <v>0</v>
      </c>
      <c r="L75" s="94">
        <f>Pakod!L51</f>
        <v>44562</v>
      </c>
      <c r="M75" s="94">
        <f>Pakod!M51</f>
        <v>44926</v>
      </c>
      <c r="N75" s="35" t="str">
        <f>Pakod!N51</f>
        <v>rövid</v>
      </c>
      <c r="O75" s="20">
        <f>Batyk!O51+Pakod!O51+Zalabér!O50+Zalaszentgrót!O72+Zalavég!O51</f>
        <v>5173</v>
      </c>
      <c r="P75" s="2">
        <f>Batyk!P51+Pakod!P51+Zalabér!P50+Zalaszentgrót!P72+Zalavég!P51</f>
        <v>0</v>
      </c>
      <c r="Q75" s="2">
        <f>Pakod!Q51</f>
        <v>0</v>
      </c>
      <c r="R75" s="2">
        <f>Pakod!R51</f>
        <v>0</v>
      </c>
      <c r="S75" s="2">
        <f>Pakod!S51</f>
        <v>0</v>
      </c>
      <c r="T75" s="3">
        <f>Pakod!T51</f>
        <v>0</v>
      </c>
      <c r="U75" s="3">
        <f>Pakod!U51</f>
        <v>0</v>
      </c>
      <c r="V75" s="3">
        <f>Pakod!V51</f>
        <v>0</v>
      </c>
      <c r="W75" s="3">
        <f>Pakod!W51</f>
        <v>0</v>
      </c>
      <c r="X75" s="3">
        <f>Pakod!X51</f>
        <v>0</v>
      </c>
      <c r="Y75" s="3">
        <f>Pakod!Y51</f>
        <v>0</v>
      </c>
      <c r="Z75" s="3">
        <f>Pakod!Z51</f>
        <v>0</v>
      </c>
      <c r="AA75" s="3">
        <f>Pakod!AA51</f>
        <v>0</v>
      </c>
      <c r="AB75" s="3">
        <f>Pakod!AB51</f>
        <v>0</v>
      </c>
      <c r="AC75" s="4">
        <f>Pakod!AC51</f>
        <v>0</v>
      </c>
    </row>
    <row r="76" spans="1:29" ht="60" x14ac:dyDescent="0.25">
      <c r="A76" s="166">
        <f>Zalabér!A51</f>
        <v>6</v>
      </c>
      <c r="B76" s="29">
        <f>Zalabér!B51</f>
        <v>0</v>
      </c>
      <c r="C76" s="58" t="str">
        <f>Zalabér!C51</f>
        <v>Zalabér 3. szennyvízátemelő</v>
      </c>
      <c r="D76" s="122" t="str">
        <f>Zalabér!D51</f>
        <v>szivattyú csere (2db)</v>
      </c>
      <c r="E76" s="32" t="str">
        <f>Zalabér!E51</f>
        <v>A szivattyú kora, műszaki állapota miatt fennáll a meghibásodás veszélye.</v>
      </c>
      <c r="F76" s="32" t="str">
        <f>Zalabér!F51</f>
        <v>A folyamatos szennyvíztovábbítás biztosítása, szennyvízkiömlések megelőzése.</v>
      </c>
      <c r="G76" s="32" t="str">
        <f>Zalabér!G51</f>
        <v>Megfelelő hatékonyságú technológia. A gépészeti funkciókat kifogástalanul ellátó szerelvények.</v>
      </c>
      <c r="H76" s="33">
        <f>Zalabér!H51</f>
        <v>0</v>
      </c>
      <c r="I76" s="100" t="str">
        <f>Zalabér!I51</f>
        <v>Zalaszentgrót osztatlan közös</v>
      </c>
      <c r="J76" s="100">
        <f t="shared" si="3"/>
        <v>2531</v>
      </c>
      <c r="K76" s="33">
        <f>Zalabér!K51</f>
        <v>0</v>
      </c>
      <c r="L76" s="94">
        <f>Zalabér!L51</f>
        <v>44562</v>
      </c>
      <c r="M76" s="94">
        <f>Zalabér!M51</f>
        <v>44926</v>
      </c>
      <c r="N76" s="35" t="str">
        <f>Zalabér!N51</f>
        <v>rövid</v>
      </c>
      <c r="O76" s="20">
        <f>Batyk!O52+Pakod!O52+Zalabér!O51+Zalaszentgrót!O73+Zalavég!O52</f>
        <v>2531</v>
      </c>
      <c r="P76" s="2">
        <f>Zalabér!P51</f>
        <v>0</v>
      </c>
      <c r="Q76" s="2">
        <f>Zalabér!Q51</f>
        <v>0</v>
      </c>
      <c r="R76" s="2">
        <f>Zalabér!R51</f>
        <v>0</v>
      </c>
      <c r="S76" s="107">
        <f>Batyk!S52+Pakod!S52+Zalabér!S51+Zalaszentgrót!S73+Zalavég!S52</f>
        <v>0</v>
      </c>
      <c r="T76" s="3">
        <f>Zalabér!T51</f>
        <v>0</v>
      </c>
      <c r="U76" s="3">
        <f>Zalabér!U51</f>
        <v>0</v>
      </c>
      <c r="V76" s="3">
        <f>Zalabér!V51</f>
        <v>0</v>
      </c>
      <c r="W76" s="3">
        <f>Zalabér!W51</f>
        <v>0</v>
      </c>
      <c r="X76" s="3">
        <f>Zalabér!X51</f>
        <v>0</v>
      </c>
      <c r="Y76" s="3">
        <f>Zalabér!Y51</f>
        <v>0</v>
      </c>
      <c r="Z76" s="3">
        <f>Zalabér!Z51</f>
        <v>0</v>
      </c>
      <c r="AA76" s="3">
        <f>Zalabér!AA51</f>
        <v>0</v>
      </c>
      <c r="AB76" s="3">
        <f>Zalabér!AB51</f>
        <v>0</v>
      </c>
      <c r="AC76" s="4">
        <f>Zalabér!AC51</f>
        <v>0</v>
      </c>
    </row>
    <row r="77" spans="1:29" ht="60" x14ac:dyDescent="0.25">
      <c r="A77" s="166">
        <f>Zalavég!A53</f>
        <v>7</v>
      </c>
      <c r="B77" s="29">
        <f>Zalavég!B53</f>
        <v>0</v>
      </c>
      <c r="C77" s="58" t="str">
        <f>Zalavég!C53</f>
        <v>Zalavég 1. szennyvízátemelő</v>
      </c>
      <c r="D77" s="122" t="str">
        <f>Zalavég!D53</f>
        <v>szivattyú csere (2db)</v>
      </c>
      <c r="E77" s="32" t="str">
        <f>Zalavég!E53</f>
        <v>A szivattyú kora, műszaki állapota miatt fennáll a meghibásodás veszélye.</v>
      </c>
      <c r="F77" s="32" t="str">
        <f>Zalavég!F53</f>
        <v>A folyamatos szennyvíztovábbítás biztosítása, szennyvízkiömlések megelőzése.</v>
      </c>
      <c r="G77" s="32" t="str">
        <f>Zalavég!G53</f>
        <v>Megfelelő hatékonyságú technológia. A gépészeti funkciókat kifogástalanul ellátó szerelvények.</v>
      </c>
      <c r="H77" s="33">
        <f>Zalavég!H53</f>
        <v>0</v>
      </c>
      <c r="I77" s="100" t="str">
        <f>Zalavég!I53</f>
        <v>Zalaszentgrót osztatlan közös</v>
      </c>
      <c r="J77" s="100">
        <f t="shared" si="3"/>
        <v>2531</v>
      </c>
      <c r="K77" s="33">
        <f>Zalavég!K53</f>
        <v>0</v>
      </c>
      <c r="L77" s="94">
        <f>Zalavég!L53</f>
        <v>44562</v>
      </c>
      <c r="M77" s="94">
        <f>Zalavég!M53</f>
        <v>44926</v>
      </c>
      <c r="N77" s="35" t="str">
        <f>Zalavég!N53</f>
        <v>rövid</v>
      </c>
      <c r="O77" s="20">
        <f>Batyk!O53+Pakod!O53+Zalabér!O52+Zalaszentgrót!O74+Zalavég!O53</f>
        <v>2531</v>
      </c>
      <c r="P77" s="2">
        <f>Zalavég!P53</f>
        <v>0</v>
      </c>
      <c r="Q77" s="2">
        <f>Zalavég!Q53</f>
        <v>0</v>
      </c>
      <c r="R77" s="2">
        <f>Zalavég!R53</f>
        <v>0</v>
      </c>
      <c r="S77" s="107">
        <f>Batyk!S53+Pakod!S53+Zalabér!S52+Zalaszentgrót!S74+Zalavég!S53</f>
        <v>0</v>
      </c>
      <c r="T77" s="3">
        <f>Zalavég!T53</f>
        <v>0</v>
      </c>
      <c r="U77" s="3">
        <f>Zalavég!U53</f>
        <v>0</v>
      </c>
      <c r="V77" s="3">
        <f>Zalavég!V53</f>
        <v>0</v>
      </c>
      <c r="W77" s="3">
        <f>Zalavég!W53</f>
        <v>0</v>
      </c>
      <c r="X77" s="3">
        <f>Zalavég!X53</f>
        <v>0</v>
      </c>
      <c r="Y77" s="3">
        <f>Zalavég!Y53</f>
        <v>0</v>
      </c>
      <c r="Z77" s="3">
        <f>Zalavég!Z53</f>
        <v>0</v>
      </c>
      <c r="AA77" s="3">
        <f>Zalavég!AA53</f>
        <v>0</v>
      </c>
      <c r="AB77" s="3">
        <f>Zalavég!AB53</f>
        <v>0</v>
      </c>
      <c r="AC77" s="4">
        <f>Zalavég!AC53</f>
        <v>0</v>
      </c>
    </row>
    <row r="78" spans="1:29" ht="60" x14ac:dyDescent="0.25">
      <c r="A78" s="166">
        <f>Zalaszentgrót!A75</f>
        <v>8</v>
      </c>
      <c r="B78" s="29">
        <f>Zalaszentgrót!B75</f>
        <v>0</v>
      </c>
      <c r="C78" s="122" t="str">
        <f>Zalaszentgrót!C75</f>
        <v>Zalaszentgrót Csáford 1. szennyvízátemelő</v>
      </c>
      <c r="D78" s="122" t="str">
        <f>Zalaszentgrót!D75</f>
        <v>szivattyú csere (2db)</v>
      </c>
      <c r="E78" s="32" t="str">
        <f>Zalaszentgrót!E75</f>
        <v>A szivattyú kora, műszaki állapota miatt fennáll a meghibásodás veszélye.</v>
      </c>
      <c r="F78" s="32" t="str">
        <f>Zalaszentgrót!F75</f>
        <v>A folyamatos szennyvíztovábbítás biztosítása, szennyvízkiömlések megelőzése.</v>
      </c>
      <c r="G78" s="32" t="str">
        <f>Zalaszentgrót!G75</f>
        <v>Megfelelő hatékonyságú technológia. A gépészeti funkciókat kifogástalanul ellátó szerelvények.</v>
      </c>
      <c r="H78" s="33">
        <f>Zalaszentgrót!H75</f>
        <v>0</v>
      </c>
      <c r="I78" s="100" t="str">
        <f>Zalaszentgrót!I75</f>
        <v>Zalaszentgrót osztatlan közös</v>
      </c>
      <c r="J78" s="100">
        <f t="shared" si="3"/>
        <v>1200</v>
      </c>
      <c r="K78" s="33">
        <f>Zalaszentgrót!K75</f>
        <v>0</v>
      </c>
      <c r="L78" s="94">
        <f>Zalaszentgrót!L75</f>
        <v>44562</v>
      </c>
      <c r="M78" s="94">
        <f>Zalaszentgrót!M75</f>
        <v>44926</v>
      </c>
      <c r="N78" s="35" t="str">
        <f>Zalaszentgrót!N75</f>
        <v>rövid</v>
      </c>
      <c r="O78" s="20">
        <f>Batyk!O54+Pakod!O54+Zalabér!O53+Zalaszentgrót!O75+Zalavég!O54</f>
        <v>1200</v>
      </c>
      <c r="P78" s="2">
        <f>Batyk!P54+Pakod!P54+Zalabér!P53+Zalaszentgrót!P75+Zalavég!P54</f>
        <v>0</v>
      </c>
      <c r="Q78" s="2">
        <f>Zalaszentgrót!Q75</f>
        <v>0</v>
      </c>
      <c r="R78" s="2">
        <f>Zalaszentgrót!R75</f>
        <v>0</v>
      </c>
      <c r="S78" s="2">
        <f>Zalaszentgrót!S75</f>
        <v>0</v>
      </c>
      <c r="T78" s="3">
        <f>Zalaszentgrót!T75</f>
        <v>0</v>
      </c>
      <c r="U78" s="3">
        <f>Zalaszentgrót!U75</f>
        <v>0</v>
      </c>
      <c r="V78" s="3">
        <f>Zalaszentgrót!V75</f>
        <v>0</v>
      </c>
      <c r="W78" s="3">
        <f>Zalaszentgrót!W75</f>
        <v>0</v>
      </c>
      <c r="X78" s="3">
        <f>Zalaszentgrót!X75</f>
        <v>0</v>
      </c>
      <c r="Y78" s="3">
        <f>Zalaszentgrót!Y75</f>
        <v>0</v>
      </c>
      <c r="Z78" s="3">
        <f>Zalaszentgrót!Z75</f>
        <v>0</v>
      </c>
      <c r="AA78" s="3">
        <f>Zalaszentgrót!AA75</f>
        <v>0</v>
      </c>
      <c r="AB78" s="3">
        <f>Zalaszentgrót!AB75</f>
        <v>0</v>
      </c>
      <c r="AC78" s="4">
        <f>Zalaszentgrót!AC75</f>
        <v>0</v>
      </c>
    </row>
    <row r="79" spans="1:29" ht="60" x14ac:dyDescent="0.25">
      <c r="A79" s="166">
        <f>Zalaszentgrót!A76</f>
        <v>9</v>
      </c>
      <c r="B79" s="29">
        <f>Zalaszentgrót!B76</f>
        <v>0</v>
      </c>
      <c r="C79" s="122" t="str">
        <f>Zalaszentgrót!C76</f>
        <v>Zalaszentgrót Csáford 3. szennyvízátemelő</v>
      </c>
      <c r="D79" s="122" t="str">
        <f>Zalaszentgrót!D76</f>
        <v>szivattyú csere (2db)</v>
      </c>
      <c r="E79" s="32" t="str">
        <f>Zalaszentgrót!E76</f>
        <v>A szivattyú kora, műszaki állapota miatt fennáll a meghibásodás veszélye.</v>
      </c>
      <c r="F79" s="32" t="str">
        <f>Zalaszentgrót!F76</f>
        <v>A folyamatos szennyvíztovábbítás biztosítása, szennyvízkiömlések megelőzése.</v>
      </c>
      <c r="G79" s="32" t="str">
        <f>Zalaszentgrót!G76</f>
        <v>Megfelelő hatékonyságú technológia. A gépészeti funkciókat kifogástalanul ellátó szerelvények.</v>
      </c>
      <c r="H79" s="33">
        <f>Zalaszentgrót!H76</f>
        <v>0</v>
      </c>
      <c r="I79" s="100" t="str">
        <f>Zalaszentgrót!I76</f>
        <v>Zalaszentgrót osztatlan közös</v>
      </c>
      <c r="J79" s="100">
        <f t="shared" si="3"/>
        <v>1200</v>
      </c>
      <c r="K79" s="33">
        <f>Zalaszentgrót!K76</f>
        <v>0</v>
      </c>
      <c r="L79" s="94">
        <f>Zalaszentgrót!L76</f>
        <v>44562</v>
      </c>
      <c r="M79" s="94">
        <f>Zalaszentgrót!M76</f>
        <v>44926</v>
      </c>
      <c r="N79" s="35" t="str">
        <f>Zalaszentgrót!N76</f>
        <v>rövid</v>
      </c>
      <c r="O79" s="20">
        <f>Batyk!O55+Pakod!O55+Zalabér!O54+Zalaszentgrót!O76+Zalavég!O55</f>
        <v>1200</v>
      </c>
      <c r="P79" s="2">
        <f>Batyk!P55+Pakod!P55+Zalabér!P54+Zalaszentgrót!P76+Zalavég!P55</f>
        <v>0</v>
      </c>
      <c r="Q79" s="2">
        <f>Zalaszentgrót!Q76</f>
        <v>0</v>
      </c>
      <c r="R79" s="2">
        <f>Zalaszentgrót!R76</f>
        <v>0</v>
      </c>
      <c r="S79" s="2">
        <f>Zalaszentgrót!S76</f>
        <v>0</v>
      </c>
      <c r="T79" s="3">
        <f>Zalaszentgrót!T76</f>
        <v>0</v>
      </c>
      <c r="U79" s="3">
        <f>Zalaszentgrót!U76</f>
        <v>0</v>
      </c>
      <c r="V79" s="3">
        <f>Zalaszentgrót!V76</f>
        <v>0</v>
      </c>
      <c r="W79" s="3">
        <f>Zalaszentgrót!W76</f>
        <v>0</v>
      </c>
      <c r="X79" s="3">
        <f>Zalaszentgrót!X76</f>
        <v>0</v>
      </c>
      <c r="Y79" s="3">
        <f>Zalaszentgrót!Y76</f>
        <v>0</v>
      </c>
      <c r="Z79" s="3">
        <f>Zalaszentgrót!Z76</f>
        <v>0</v>
      </c>
      <c r="AA79" s="3">
        <f>Zalaszentgrót!AA76</f>
        <v>0</v>
      </c>
      <c r="AB79" s="3">
        <f>Zalaszentgrót!AB76</f>
        <v>0</v>
      </c>
      <c r="AC79" s="4">
        <f>Zalaszentgrót!AC76</f>
        <v>0</v>
      </c>
    </row>
    <row r="80" spans="1:29" ht="60" x14ac:dyDescent="0.25">
      <c r="A80" s="166">
        <f>Zalaszentgrót!A77</f>
        <v>10</v>
      </c>
      <c r="B80" s="29">
        <f>Zalaszentgrót!B77</f>
        <v>0</v>
      </c>
      <c r="C80" s="122" t="str">
        <f>Zalaszentgrót!C77</f>
        <v>Zalaszentgrót Kisszentgrót 3. szennyvízátemelő</v>
      </c>
      <c r="D80" s="122" t="str">
        <f>Zalaszentgrót!D77</f>
        <v>szivattyú csere (2db)</v>
      </c>
      <c r="E80" s="32" t="str">
        <f>Zalaszentgrót!E77</f>
        <v>A szivattyú kora, műszaki állapota miatt fennáll a meghibásodás veszélye.</v>
      </c>
      <c r="F80" s="32" t="str">
        <f>Zalaszentgrót!F77</f>
        <v>A folyamatos szennyvíztovábbítás biztosítása, szennyvízkiömlések megelőzése.</v>
      </c>
      <c r="G80" s="32" t="str">
        <f>Zalaszentgrót!G77</f>
        <v>Megfelelő hatékonyságú technológia. A gépészeti funkciókat kifogástalanul ellátó szerelvények.</v>
      </c>
      <c r="H80" s="33">
        <f>Zalaszentgrót!H77</f>
        <v>0</v>
      </c>
      <c r="I80" s="100" t="str">
        <f>Zalaszentgrót!I77</f>
        <v>Zalaszentgrót osztatlan közös</v>
      </c>
      <c r="J80" s="100">
        <f t="shared" si="3"/>
        <v>1200</v>
      </c>
      <c r="K80" s="33">
        <f>Zalaszentgrót!K77</f>
        <v>0</v>
      </c>
      <c r="L80" s="94">
        <f>Zalaszentgrót!L77</f>
        <v>44562</v>
      </c>
      <c r="M80" s="94">
        <f>Zalaszentgrót!M77</f>
        <v>44926</v>
      </c>
      <c r="N80" s="35" t="str">
        <f>Zalaszentgrót!N77</f>
        <v>rövid</v>
      </c>
      <c r="O80" s="20">
        <f>Batyk!O56+Pakod!O56+Zalabér!O55+Zalaszentgrót!O77+Zalavég!O56</f>
        <v>1200</v>
      </c>
      <c r="P80" s="2">
        <f>Batyk!P56+Pakod!P56+Zalabér!P55+Zalaszentgrót!P77+Zalavég!P56</f>
        <v>0</v>
      </c>
      <c r="Q80" s="2">
        <f>Zalaszentgrót!Q77</f>
        <v>0</v>
      </c>
      <c r="R80" s="2">
        <f>Zalaszentgrót!R77</f>
        <v>0</v>
      </c>
      <c r="S80" s="2">
        <f>Zalaszentgrót!S77</f>
        <v>0</v>
      </c>
      <c r="T80" s="3">
        <f>Zalaszentgrót!T77</f>
        <v>0</v>
      </c>
      <c r="U80" s="3">
        <f>Zalaszentgrót!U77</f>
        <v>0</v>
      </c>
      <c r="V80" s="3">
        <f>Zalaszentgrót!V77</f>
        <v>0</v>
      </c>
      <c r="W80" s="3">
        <f>Zalaszentgrót!W77</f>
        <v>0</v>
      </c>
      <c r="X80" s="3">
        <f>Zalaszentgrót!X77</f>
        <v>0</v>
      </c>
      <c r="Y80" s="3">
        <f>Zalaszentgrót!Y77</f>
        <v>0</v>
      </c>
      <c r="Z80" s="3">
        <f>Zalaszentgrót!Z77</f>
        <v>0</v>
      </c>
      <c r="AA80" s="3">
        <f>Zalaszentgrót!AA77</f>
        <v>0</v>
      </c>
      <c r="AB80" s="3">
        <f>Zalaszentgrót!AB77</f>
        <v>0</v>
      </c>
      <c r="AC80" s="4">
        <f>Zalaszentgrót!AC77</f>
        <v>0</v>
      </c>
    </row>
    <row r="81" spans="1:29" ht="60" x14ac:dyDescent="0.25">
      <c r="A81" s="166">
        <f>Zalaszentgrót!A78</f>
        <v>11</v>
      </c>
      <c r="B81" s="29">
        <f>Zalaszentgrót!B78</f>
        <v>0</v>
      </c>
      <c r="C81" s="122" t="str">
        <f>Zalaszentgrót!C78</f>
        <v>Zalaszentgrót Tüskeszentpéter szennyvízátemelő</v>
      </c>
      <c r="D81" s="122" t="str">
        <f>Zalaszentgrót!D78</f>
        <v>szivattyú csere (2db)</v>
      </c>
      <c r="E81" s="32" t="str">
        <f>Zalaszentgrót!E78</f>
        <v>A szivattyú kora, műszaki állapota miatt fennáll a meghibásodás veszélye.</v>
      </c>
      <c r="F81" s="32" t="str">
        <f>Zalaszentgrót!F78</f>
        <v>A folyamatos szennyvíztovábbítás biztosítása, szennyvízkiömlések megelőzése.</v>
      </c>
      <c r="G81" s="32" t="str">
        <f>Zalaszentgrót!G78</f>
        <v>Megfelelő hatékonyságú technológia. A gépészeti funkciókat kifogástalanul ellátó szerelvények.</v>
      </c>
      <c r="H81" s="33">
        <f>Zalaszentgrót!H78</f>
        <v>0</v>
      </c>
      <c r="I81" s="100" t="str">
        <f>Zalaszentgrót!I78</f>
        <v>Zalaszentgrót osztatlan közös</v>
      </c>
      <c r="J81" s="100">
        <f t="shared" si="3"/>
        <v>5173</v>
      </c>
      <c r="K81" s="33">
        <f>Zalaszentgrót!K78</f>
        <v>0</v>
      </c>
      <c r="L81" s="94">
        <f>Zalaszentgrót!L78</f>
        <v>44562</v>
      </c>
      <c r="M81" s="94">
        <f>Zalaszentgrót!M78</f>
        <v>44926</v>
      </c>
      <c r="N81" s="35" t="str">
        <f>Zalaszentgrót!N78</f>
        <v>rövid</v>
      </c>
      <c r="O81" s="20">
        <f>Batyk!O57+Pakod!O57+Zalabér!O56+Zalaszentgrót!O78+Zalavég!O57</f>
        <v>5173</v>
      </c>
      <c r="P81" s="2">
        <f>Zalaszentgrót!P78</f>
        <v>0</v>
      </c>
      <c r="Q81" s="2">
        <f>Zalaszentgrót!Q78</f>
        <v>0</v>
      </c>
      <c r="R81" s="2">
        <f>Zalaszentgrót!R78</f>
        <v>0</v>
      </c>
      <c r="S81" s="107">
        <f>Batyk!S57+Pakod!S57+Zalabér!S56+Zalaszentgrót!S78+Zalavég!S57</f>
        <v>0</v>
      </c>
      <c r="T81" s="3">
        <f>Zalaszentgrót!T78</f>
        <v>0</v>
      </c>
      <c r="U81" s="3">
        <f>Zalaszentgrót!U78</f>
        <v>0</v>
      </c>
      <c r="V81" s="3">
        <f>Zalaszentgrót!V78</f>
        <v>0</v>
      </c>
      <c r="W81" s="3">
        <f>Zalaszentgrót!W78</f>
        <v>0</v>
      </c>
      <c r="X81" s="3">
        <f>Zalaszentgrót!X78</f>
        <v>0</v>
      </c>
      <c r="Y81" s="3">
        <f>Zalaszentgrót!Y78</f>
        <v>0</v>
      </c>
      <c r="Z81" s="3">
        <f>Zalaszentgrót!Z78</f>
        <v>0</v>
      </c>
      <c r="AA81" s="3">
        <f>Zalaszentgrót!AA78</f>
        <v>0</v>
      </c>
      <c r="AB81" s="3">
        <f>Zalaszentgrót!AB78</f>
        <v>0</v>
      </c>
      <c r="AC81" s="4">
        <f>Zalaszentgrót!AC78</f>
        <v>0</v>
      </c>
    </row>
    <row r="82" spans="1:29" ht="60" x14ac:dyDescent="0.25">
      <c r="A82" s="166">
        <f>Zalaszentgrót!A79</f>
        <v>12</v>
      </c>
      <c r="B82" s="29">
        <f>Zalaszentgrót!B79</f>
        <v>0</v>
      </c>
      <c r="C82" s="122" t="str">
        <f>Zalaszentgrót!C79</f>
        <v>Zalaszentgrót Zalaudvarnok 1. szennyvízátemelő</v>
      </c>
      <c r="D82" s="122" t="str">
        <f>Zalaszentgrót!D79</f>
        <v>szivattyú csere (2db)</v>
      </c>
      <c r="E82" s="32" t="str">
        <f>Zalaszentgrót!E79</f>
        <v>A szivattyú kora, műszaki állapota miatt fennáll a meghibásodás veszélye.</v>
      </c>
      <c r="F82" s="32" t="str">
        <f>Zalaszentgrót!F79</f>
        <v>A folyamatos szennyvíztovábbítás biztosítása, szennyvízkiömlések megelőzése.</v>
      </c>
      <c r="G82" s="32" t="str">
        <f>Zalaszentgrót!G79</f>
        <v>Megfelelő hatékonyságú technológia. A gépészeti funkciókat kifogástalanul ellátó szerelvények.</v>
      </c>
      <c r="H82" s="33">
        <f>Zalaszentgrót!H79</f>
        <v>0</v>
      </c>
      <c r="I82" s="100" t="str">
        <f>Zalaszentgrót!I79</f>
        <v>Zalaszentgrót osztatlan közös</v>
      </c>
      <c r="J82" s="100">
        <f t="shared" si="3"/>
        <v>2531</v>
      </c>
      <c r="K82" s="33">
        <f>Zalaszentgrót!K79</f>
        <v>0</v>
      </c>
      <c r="L82" s="94">
        <f>Zalaszentgrót!L79</f>
        <v>44562</v>
      </c>
      <c r="M82" s="94">
        <f>Zalaszentgrót!M79</f>
        <v>44926</v>
      </c>
      <c r="N82" s="35" t="str">
        <f>Zalaszentgrót!N79</f>
        <v>rövid</v>
      </c>
      <c r="O82" s="20">
        <f>Batyk!O58+Pakod!O58+Zalabér!O57+Zalaszentgrót!O79+Zalavég!O58</f>
        <v>2531</v>
      </c>
      <c r="P82" s="2">
        <f>Batyk!P58+Pakod!P58+Zalabér!P57+Zalaszentgrót!P79+Zalavég!P58</f>
        <v>0</v>
      </c>
      <c r="Q82" s="2">
        <f>Zalaszentgrót!Q79</f>
        <v>0</v>
      </c>
      <c r="R82" s="2">
        <f>Zalaszentgrót!R79</f>
        <v>0</v>
      </c>
      <c r="S82" s="107">
        <f>Zalaszentgrót!S79</f>
        <v>0</v>
      </c>
      <c r="T82" s="3">
        <f>Zalaszentgrót!T79</f>
        <v>0</v>
      </c>
      <c r="U82" s="3">
        <f>Zalaszentgrót!U79</f>
        <v>0</v>
      </c>
      <c r="V82" s="3">
        <f>Zalaszentgrót!V79</f>
        <v>0</v>
      </c>
      <c r="W82" s="3">
        <f>Zalaszentgrót!W79</f>
        <v>0</v>
      </c>
      <c r="X82" s="3">
        <f>Zalaszentgrót!X79</f>
        <v>0</v>
      </c>
      <c r="Y82" s="3">
        <f>Zalaszentgrót!Y79</f>
        <v>0</v>
      </c>
      <c r="Z82" s="3">
        <f>Zalaszentgrót!Z79</f>
        <v>0</v>
      </c>
      <c r="AA82" s="3">
        <f>Zalaszentgrót!AA79</f>
        <v>0</v>
      </c>
      <c r="AB82" s="3">
        <f>Zalaszentgrót!AB79</f>
        <v>0</v>
      </c>
      <c r="AC82" s="4">
        <f>Zalaszentgrót!AC79</f>
        <v>0</v>
      </c>
    </row>
    <row r="83" spans="1:29" ht="60" x14ac:dyDescent="0.25">
      <c r="A83" s="50">
        <f>Zalaszentgrót!A80</f>
        <v>13</v>
      </c>
      <c r="B83" s="50">
        <f>Zalaszentgrót!B80</f>
        <v>0</v>
      </c>
      <c r="C83" s="50" t="str">
        <f>Zalaszentgrót!C80</f>
        <v>Zalaszentgrót</v>
      </c>
      <c r="D83" s="50" t="str">
        <f>Zalaszentgrót!D80</f>
        <v>szivattyú felújítás, csere</v>
      </c>
      <c r="E83" s="50" t="str">
        <f>Zalaszentgrót!E80</f>
        <v>A szivattyú kora, műszaki állapota miatt fennáll a meghibásodás veszélye.</v>
      </c>
      <c r="F83" s="50" t="str">
        <f>Zalaszentgrót!F80</f>
        <v>A folyamatos szennyvíztovábbítás biztosítása, szennyvízkiömlések megelőzése.</v>
      </c>
      <c r="G83" s="50" t="str">
        <f>Zalaszentgrót!G80</f>
        <v>Megfelelő hatékonyságú technológia. A gépészeti funkciókat kifogástalanul ellátó szerelvények.</v>
      </c>
      <c r="H83" s="50">
        <f>Zalaszentgrót!H80</f>
        <v>0</v>
      </c>
      <c r="I83" s="100" t="str">
        <f>Zalaszentgrót!I80</f>
        <v>Zalaszentgrót</v>
      </c>
      <c r="J83" s="100">
        <f t="shared" si="3"/>
        <v>3600</v>
      </c>
      <c r="K83" s="50">
        <f>Zalaszentgrót!K80</f>
        <v>0</v>
      </c>
      <c r="L83" s="95">
        <f>Zalaszentgrót!L80</f>
        <v>44562</v>
      </c>
      <c r="M83" s="95">
        <f>Zalaszentgrót!M80</f>
        <v>44926</v>
      </c>
      <c r="N83" s="102" t="str">
        <f>Zalaszentgrót!N80</f>
        <v>rövid</v>
      </c>
      <c r="O83" s="1">
        <f>Zalaszentgrót!O80</f>
        <v>3600</v>
      </c>
      <c r="P83" s="2"/>
      <c r="Q83" s="2"/>
      <c r="R83" s="2"/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66">
        <f>Zalaszentgrót!A81</f>
        <v>14</v>
      </c>
      <c r="B84" s="29">
        <f>Zalaszentgrót!B81</f>
        <v>0</v>
      </c>
      <c r="C84" s="122" t="str">
        <f>Zalaszentgrót!C81</f>
        <v>Zalaszentgrót Zalaudvarnok</v>
      </c>
      <c r="D84" s="122" t="str">
        <f>Zalaszentgrót!D81</f>
        <v>szivattyú felújítás, csere</v>
      </c>
      <c r="E84" s="32" t="str">
        <f>Zalaszentgrót!E81</f>
        <v>A szivattyú kora, műszaki állapota miatt fennáll a meghibásodás veszélye.</v>
      </c>
      <c r="F84" s="32" t="str">
        <f>Zalaszentgrót!F81</f>
        <v>A folyamatos szennyvíztovábbítás biztosítása, szennyvízkiömlések megelőzése.</v>
      </c>
      <c r="G84" s="32" t="str">
        <f>Zalaszentgrót!G81</f>
        <v>Megfelelő hatékonyságú technológia. A gépészeti funkciókat kifogástalanul ellátó szerelvények.</v>
      </c>
      <c r="H84" s="33">
        <f>Zalaszentgrót!H81</f>
        <v>0</v>
      </c>
      <c r="I84" s="100" t="str">
        <f>Zalaszentgrót!I81</f>
        <v>Zalaszentgrót osztatlan közös</v>
      </c>
      <c r="J84" s="100">
        <f t="shared" ref="J84:J90" si="4">SUM(O84:AC84)</f>
        <v>1227</v>
      </c>
      <c r="K84" s="33">
        <f>Zalaszentgrót!K81</f>
        <v>0</v>
      </c>
      <c r="L84" s="94">
        <f>Zalaszentgrót!L81</f>
        <v>44562</v>
      </c>
      <c r="M84" s="94">
        <f>Zalaszentgrót!M81</f>
        <v>44926</v>
      </c>
      <c r="N84" s="35" t="str">
        <f>Zalaszentgrót!N81</f>
        <v>rövid</v>
      </c>
      <c r="O84" s="20">
        <f>Batyk!O59+Pakod!O59+Zalabér!O58+Zalaszentgrót!O81+Zalavég!O59</f>
        <v>1227</v>
      </c>
      <c r="P84" s="2"/>
      <c r="Q84" s="2"/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66">
        <f>Zalaszentgrót!A82</f>
        <v>15</v>
      </c>
      <c r="B85" s="29">
        <f>Zalaszentgrót!B82</f>
        <v>0</v>
      </c>
      <c r="C85" s="122" t="str">
        <f>Zalaszentgrót!C82</f>
        <v>Zalaszentgrót Kisszentgrót</v>
      </c>
      <c r="D85" s="122" t="str">
        <f>Zalaszentgrót!D82</f>
        <v>szivattyú felújítás, csere</v>
      </c>
      <c r="E85" s="32" t="str">
        <f>Zalaszentgrót!E82</f>
        <v>A szivattyú kora, műszaki állapota miatt fennáll a meghibásodás veszélye.</v>
      </c>
      <c r="F85" s="32" t="str">
        <f>Zalaszentgrót!F82</f>
        <v>A folyamatos szennyvíztovábbítás biztosítása, szennyvízkiömlések megelőzése.</v>
      </c>
      <c r="G85" s="32" t="str">
        <f>Zalaszentgrót!G82</f>
        <v>Megfelelő hatékonyságú technológia. A gépészeti funkciókat kifogástalanul ellátó szerelvények.</v>
      </c>
      <c r="H85" s="33">
        <f>Zalaszentgrót!H82</f>
        <v>0</v>
      </c>
      <c r="I85" s="100" t="str">
        <f>Zalaszentgrót!I82</f>
        <v>Zalaszentgrót osztatlan közös</v>
      </c>
      <c r="J85" s="100">
        <f t="shared" si="4"/>
        <v>682</v>
      </c>
      <c r="K85" s="33">
        <f>Zalaszentgrót!K82</f>
        <v>0</v>
      </c>
      <c r="L85" s="94">
        <f>Zalaszentgrót!L82</f>
        <v>44562</v>
      </c>
      <c r="M85" s="94">
        <f>Zalaszentgrót!M82</f>
        <v>44926</v>
      </c>
      <c r="N85" s="35" t="str">
        <f>Zalaszentgrót!N82</f>
        <v>rövid</v>
      </c>
      <c r="O85" s="20">
        <f>Batyk!O60+Pakod!O60+Zalabér!O59+Zalaszentgrót!O82+Zalavég!O60</f>
        <v>682</v>
      </c>
      <c r="P85" s="2"/>
      <c r="Q85" s="2"/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66">
        <f>Zalaszentgrót!A83</f>
        <v>16</v>
      </c>
      <c r="B86" s="29">
        <f>Zalaszentgrót!B83</f>
        <v>0</v>
      </c>
      <c r="C86" s="122" t="str">
        <f>Zalaszentgrót!C83</f>
        <v>Pakod</v>
      </c>
      <c r="D86" s="122" t="str">
        <f>Zalaszentgrót!D83</f>
        <v>szivattyú felújítás, csere</v>
      </c>
      <c r="E86" s="32" t="str">
        <f>Zalaszentgrót!E83</f>
        <v>A szivattyú kora, műszaki állapota miatt fennáll a meghibásodás veszélye.</v>
      </c>
      <c r="F86" s="32" t="str">
        <f>Zalaszentgrót!F83</f>
        <v>A folyamatos szennyvíztovábbítás biztosítása, szennyvízkiömlések megelőzése.</v>
      </c>
      <c r="G86" s="32" t="str">
        <f>Zalaszentgrót!G83</f>
        <v>Megfelelő hatékonyságú technológia. A gépészeti funkciókat kifogástalanul ellátó szerelvények.</v>
      </c>
      <c r="H86" s="33">
        <f>Zalaszentgrót!H83</f>
        <v>0</v>
      </c>
      <c r="I86" s="100" t="str">
        <f>Zalaszentgrót!I83</f>
        <v>Zalaszentgrót osztatlan közös</v>
      </c>
      <c r="J86" s="100">
        <f t="shared" si="4"/>
        <v>1015</v>
      </c>
      <c r="K86" s="33">
        <f>Zalaszentgrót!K83</f>
        <v>0</v>
      </c>
      <c r="L86" s="94">
        <f>Zalaszentgrót!L83</f>
        <v>44562</v>
      </c>
      <c r="M86" s="94">
        <f>Zalaszentgrót!M83</f>
        <v>44926</v>
      </c>
      <c r="N86" s="35" t="str">
        <f>Zalaszentgrót!N83</f>
        <v>rövid</v>
      </c>
      <c r="O86" s="20">
        <f>Batyk!O61+Pakod!O61+Zalabér!O60+Zalaszentgrót!O83+Zalavég!O61</f>
        <v>1015</v>
      </c>
      <c r="P86" s="2"/>
      <c r="Q86" s="2"/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66">
        <f>Zalaszentgrót!A84</f>
        <v>17</v>
      </c>
      <c r="B87" s="29">
        <f>Zalaszentgrót!B84</f>
        <v>0</v>
      </c>
      <c r="C87" s="122" t="str">
        <f>Zalaszentgrót!C84</f>
        <v>Zalabér</v>
      </c>
      <c r="D87" s="122" t="str">
        <f>Zalaszentgrót!D84</f>
        <v>szivattyú felújítás, csere</v>
      </c>
      <c r="E87" s="32" t="str">
        <f>Zalaszentgrót!E84</f>
        <v>A szivattyú kora, műszaki állapota miatt fennáll a meghibásodás veszélye.</v>
      </c>
      <c r="F87" s="32" t="str">
        <f>Zalaszentgrót!F84</f>
        <v>A folyamatos szennyvíztovábbítás biztosítása, szennyvízkiömlések megelőzése.</v>
      </c>
      <c r="G87" s="32" t="str">
        <f>Zalaszentgrót!G84</f>
        <v>Megfelelő hatékonyságú technológia. A gépészeti funkciókat kifogástalanul ellátó szerelvények.</v>
      </c>
      <c r="H87" s="33">
        <f>Zalaszentgrót!H84</f>
        <v>0</v>
      </c>
      <c r="I87" s="100" t="str">
        <f>Zalaszentgrót!I84</f>
        <v>Zalaszentgrót osztatlan közös</v>
      </c>
      <c r="J87" s="100">
        <f t="shared" si="4"/>
        <v>398</v>
      </c>
      <c r="K87" s="33">
        <f>Zalaszentgrót!K84</f>
        <v>0</v>
      </c>
      <c r="L87" s="94">
        <f>Zalaszentgrót!L84</f>
        <v>44562</v>
      </c>
      <c r="M87" s="94">
        <f>Zalaszentgrót!M84</f>
        <v>44926</v>
      </c>
      <c r="N87" s="35" t="str">
        <f>Zalaszentgrót!N84</f>
        <v>rövid</v>
      </c>
      <c r="O87" s="20">
        <f>Batyk!O62+Pakod!O62+Zalabér!O61+Zalaszentgrót!O84+Zalavég!O62</f>
        <v>398</v>
      </c>
      <c r="P87" s="2"/>
      <c r="Q87" s="2"/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66">
        <f>Zalaszentgrót!A85</f>
        <v>18</v>
      </c>
      <c r="B88" s="29">
        <f>Zalaszentgrót!B85</f>
        <v>0</v>
      </c>
      <c r="C88" s="122" t="str">
        <f>Zalaszentgrót!C85</f>
        <v>Batyk</v>
      </c>
      <c r="D88" s="122" t="str">
        <f>Zalaszentgrót!D85</f>
        <v>szivattyú felújítás, csere</v>
      </c>
      <c r="E88" s="32" t="str">
        <f>Zalaszentgrót!E85</f>
        <v>A szivattyú kora, műszaki állapota miatt fennáll a meghibásodás veszélye.</v>
      </c>
      <c r="F88" s="32" t="str">
        <f>Zalaszentgrót!F85</f>
        <v>A folyamatos szennyvíztovábbítás biztosítása, szennyvízkiömlések megelőzése.</v>
      </c>
      <c r="G88" s="32" t="str">
        <f>Zalaszentgrót!G85</f>
        <v>Megfelelő hatékonyságú technológia. A gépészeti funkciókat kifogástalanul ellátó szerelvények.</v>
      </c>
      <c r="H88" s="33">
        <f>Zalaszentgrót!H85</f>
        <v>0</v>
      </c>
      <c r="I88" s="100" t="str">
        <f>Zalaszentgrót!I85</f>
        <v>Zalaszentgrót osztatlan közös</v>
      </c>
      <c r="J88" s="100">
        <f t="shared" si="4"/>
        <v>615</v>
      </c>
      <c r="K88" s="33">
        <f>Zalaszentgrót!K85</f>
        <v>0</v>
      </c>
      <c r="L88" s="94">
        <f>Zalaszentgrót!L85</f>
        <v>44562</v>
      </c>
      <c r="M88" s="94">
        <f>Zalaszentgrót!M85</f>
        <v>44926</v>
      </c>
      <c r="N88" s="35" t="str">
        <f>Zalaszentgrót!N85</f>
        <v>rövid</v>
      </c>
      <c r="O88" s="20">
        <f>Batyk!O63+Pakod!O63+Zalabér!O62+Zalaszentgrót!O85+Zalavég!O63</f>
        <v>615</v>
      </c>
      <c r="P88" s="2"/>
      <c r="Q88" s="2"/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66">
        <f>Zalaszentgrót!A86</f>
        <v>19</v>
      </c>
      <c r="B89" s="29">
        <f>Zalaszentgrót!B86</f>
        <v>0</v>
      </c>
      <c r="C89" s="122" t="str">
        <f>Zalaszentgrót!C86</f>
        <v>Zalavég</v>
      </c>
      <c r="D89" s="122" t="str">
        <f>Zalaszentgrót!D86</f>
        <v>szivattyú felújítás, csere</v>
      </c>
      <c r="E89" s="32" t="str">
        <f>Zalaszentgrót!E86</f>
        <v>A szivattyú kora, műszaki állapota miatt fennáll a meghibásodás veszélye.</v>
      </c>
      <c r="F89" s="32" t="str">
        <f>Zalaszentgrót!F86</f>
        <v>A folyamatos szennyvíztovábbítás biztosítása, szennyvízkiömlések megelőzése.</v>
      </c>
      <c r="G89" s="32" t="str">
        <f>Zalaszentgrót!G86</f>
        <v>Megfelelő hatékonyságú technológia. A gépészeti funkciókat kifogástalanul ellátó szerelvények.</v>
      </c>
      <c r="H89" s="33">
        <f>Zalaszentgrót!H86</f>
        <v>0</v>
      </c>
      <c r="I89" s="100" t="str">
        <f>Zalaszentgrót!I86</f>
        <v>Zalaszentgrót osztatlan közös</v>
      </c>
      <c r="J89" s="100">
        <f t="shared" si="4"/>
        <v>1384</v>
      </c>
      <c r="K89" s="33">
        <f>Zalaszentgrót!K86</f>
        <v>0</v>
      </c>
      <c r="L89" s="94">
        <f>Zalaszentgrót!L86</f>
        <v>44562</v>
      </c>
      <c r="M89" s="94">
        <f>Zalaszentgrót!M86</f>
        <v>44926</v>
      </c>
      <c r="N89" s="35" t="str">
        <f>Zalaszentgrót!N86</f>
        <v>rövid</v>
      </c>
      <c r="O89" s="20">
        <f>Batyk!O64+Pakod!O64+Zalabér!O63+Zalaszentgrót!O86+Zalavég!O64</f>
        <v>1384</v>
      </c>
      <c r="P89" s="2"/>
      <c r="Q89" s="2"/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66">
        <f>Pakod!A65</f>
        <v>66</v>
      </c>
      <c r="B90" s="29">
        <f>Pakod!B65</f>
        <v>0</v>
      </c>
      <c r="C90" s="58" t="str">
        <f>Pakod!C65</f>
        <v>Zalaszentgrót Zalaudvarnok 2. szennyvízátemelő</v>
      </c>
      <c r="D90" s="122" t="str">
        <f>Pakod!D65</f>
        <v>Szivattyú csere</v>
      </c>
      <c r="E90" s="32" t="str">
        <f>Pakod!E65</f>
        <v>A szivattyú kora, műszaki állapota miatt fennáll a meghibásodás veszélye.</v>
      </c>
      <c r="F90" s="32" t="str">
        <f>Pakod!F65</f>
        <v>A folyamatos szennyvíztovábbítás biztosítása, szennyvízkiömlések megelőzése.</v>
      </c>
      <c r="G90" s="32" t="str">
        <f>Pakod!G65</f>
        <v>Megfelelő hatékonyságú technológia. A gépészeti funkciókat kifogástalanul ellátó szerelvények.</v>
      </c>
      <c r="H90" s="33">
        <f>Pakod!H65</f>
        <v>0</v>
      </c>
      <c r="I90" s="100" t="str">
        <f>Pakod!I65</f>
        <v>Zalaszentgrót osztatlan közös</v>
      </c>
      <c r="J90" s="100">
        <f t="shared" si="4"/>
        <v>818</v>
      </c>
      <c r="K90" s="33">
        <f>Pakod!K65</f>
        <v>0</v>
      </c>
      <c r="L90" s="94">
        <f>Pakod!L65</f>
        <v>44927</v>
      </c>
      <c r="M90" s="94">
        <f>Pakod!M65</f>
        <v>45291</v>
      </c>
      <c r="N90" s="35" t="str">
        <f>Pakod!N65</f>
        <v>közép</v>
      </c>
      <c r="O90" s="1"/>
      <c r="P90" s="2">
        <f>Batyk!P65+Pakod!P65+Zalabér!P64+Zalaszentgrót!P87+Zalavég!P65</f>
        <v>818</v>
      </c>
      <c r="Q90" s="2"/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66">
        <f>Batyk!A66</f>
        <v>67</v>
      </c>
      <c r="B91" s="29">
        <f>Batyk!B66</f>
        <v>0</v>
      </c>
      <c r="C91" s="58" t="str">
        <f>Batyk!C66</f>
        <v>Batyk 3.</v>
      </c>
      <c r="D91" s="122" t="str">
        <f>Batyk!D66</f>
        <v>gépészeti felújítás</v>
      </c>
      <c r="E91" s="32" t="str">
        <f>Batyk!E66</f>
        <v>A gépészeti szerelvények, műszaki állapota miatt gyakori a meghibásodás.</v>
      </c>
      <c r="F91" s="32" t="str">
        <f>Batyk!F66</f>
        <v>A folyamatos szennyvíztovábbítás biztosítása, szennyvízkiömlések megelőzése.</v>
      </c>
      <c r="G91" s="32" t="str">
        <f>Batyk!G66</f>
        <v>Megfelelő hatékonyságú technológia. A gépészeti funkciókat kifogástalanul ellátó szerelvények.</v>
      </c>
      <c r="H91" s="33">
        <f>Batyk!H66</f>
        <v>0</v>
      </c>
      <c r="I91" s="100" t="str">
        <f>Batyk!I66</f>
        <v>Zalaszentgrót osztatlan közös</v>
      </c>
      <c r="J91" s="100">
        <f t="shared" ref="J91:J197" si="5">SUM(O91:AC91)</f>
        <v>1432</v>
      </c>
      <c r="K91" s="33">
        <f>Batyk!K66</f>
        <v>0</v>
      </c>
      <c r="L91" s="94">
        <f>Batyk!L66</f>
        <v>44927</v>
      </c>
      <c r="M91" s="94">
        <f>Batyk!M66</f>
        <v>45291</v>
      </c>
      <c r="N91" s="35" t="str">
        <f>Batyk!N66</f>
        <v>közép</v>
      </c>
      <c r="O91" s="1">
        <f>Batyk!O66</f>
        <v>0</v>
      </c>
      <c r="P91" s="2">
        <f>Batyk!P66+Pakod!P66+Zalabér!P65+Zalaszentgrót!P88+Zalavég!P66</f>
        <v>1432</v>
      </c>
      <c r="Q91" s="2">
        <f>Batyk!Q66</f>
        <v>0</v>
      </c>
      <c r="R91" s="2">
        <f>Batyk!R66</f>
        <v>0</v>
      </c>
      <c r="S91" s="2">
        <f>Batyk!S66</f>
        <v>0</v>
      </c>
      <c r="T91" s="3">
        <f>Batyk!T66</f>
        <v>0</v>
      </c>
      <c r="U91" s="3">
        <f>Batyk!U66</f>
        <v>0</v>
      </c>
      <c r="V91" s="3">
        <f>Batyk!V66</f>
        <v>0</v>
      </c>
      <c r="W91" s="3">
        <f>Batyk!W66</f>
        <v>0</v>
      </c>
      <c r="X91" s="3">
        <f>Batyk!X66</f>
        <v>0</v>
      </c>
      <c r="Y91" s="3">
        <f>Batyk!Y66</f>
        <v>0</v>
      </c>
      <c r="Z91" s="3">
        <f>Batyk!Z66</f>
        <v>0</v>
      </c>
      <c r="AA91" s="3">
        <f>Batyk!AA66</f>
        <v>0</v>
      </c>
      <c r="AB91" s="3">
        <f>Batyk!AB66</f>
        <v>0</v>
      </c>
      <c r="AC91" s="4">
        <f>Batyk!AC66</f>
        <v>0</v>
      </c>
    </row>
    <row r="92" spans="1:29" ht="60" x14ac:dyDescent="0.25">
      <c r="A92" s="166">
        <f>Zalaszentgrót!A89</f>
        <v>68</v>
      </c>
      <c r="B92" s="29">
        <f>Zalaszentgrót!B89</f>
        <v>0</v>
      </c>
      <c r="C92" s="58" t="str">
        <f>Zalaszentgrót!C89</f>
        <v>Zalaszentgrót Tüskeszentpéter</v>
      </c>
      <c r="D92" s="122" t="str">
        <f>Zalaszentgrót!D89</f>
        <v>COCACOLA-nál lévő átfolyásmérő leolvasó egységének kihelyezése közterületre</v>
      </c>
      <c r="E92" s="32" t="str">
        <f>Zalaszentgrót!E89</f>
        <v>A gépészeti szerelvények, műszaki állapota miatt gyakori a meghibásodás.</v>
      </c>
      <c r="F92" s="32" t="str">
        <f>Zalaszentgrót!F89</f>
        <v>A folyamatos szennyvíztovábbítás biztosítása, szennyvízkiömlések megelőzése.</v>
      </c>
      <c r="G92" s="32" t="str">
        <f>Zalaszentgrót!G89</f>
        <v>Megfelelő hatékonyságú technológia. A gépészeti funkciókat kifogástalanul ellátó szerelvények.</v>
      </c>
      <c r="H92" s="33">
        <f>Zalaszentgrót!H89</f>
        <v>0</v>
      </c>
      <c r="I92" s="100" t="str">
        <f>Zalaszentgrót!I89</f>
        <v>Zalaszentgrót osztatlan közös</v>
      </c>
      <c r="J92" s="100">
        <f t="shared" si="5"/>
        <v>511</v>
      </c>
      <c r="K92" s="33">
        <f>Zalaszentgrót!K89</f>
        <v>0</v>
      </c>
      <c r="L92" s="94">
        <f>Zalaszentgrót!L89</f>
        <v>44927</v>
      </c>
      <c r="M92" s="94">
        <f>Zalaszentgrót!M89</f>
        <v>45291</v>
      </c>
      <c r="N92" s="35" t="str">
        <f>Zalaszentgrót!N89</f>
        <v>közép</v>
      </c>
      <c r="O92" s="1">
        <f>Zalaszentgrót!O89</f>
        <v>0</v>
      </c>
      <c r="P92" s="2">
        <f>Batyk!P67+Pakod!P67+Zalabér!P66+Zalaszentgrót!P89+Zalavég!P67</f>
        <v>511</v>
      </c>
      <c r="Q92" s="2">
        <f>Zalaszentgrót!Q89</f>
        <v>0</v>
      </c>
      <c r="R92" s="2">
        <f>Zalaszentgrót!R89</f>
        <v>0</v>
      </c>
      <c r="S92" s="2">
        <f>Zalaszentgrót!S89</f>
        <v>0</v>
      </c>
      <c r="T92" s="3">
        <f>Zalaszentgrót!T89</f>
        <v>0</v>
      </c>
      <c r="U92" s="3">
        <f>Zalaszentgrót!U89</f>
        <v>0</v>
      </c>
      <c r="V92" s="3">
        <f>Zalaszentgrót!V89</f>
        <v>0</v>
      </c>
      <c r="W92" s="3">
        <f>Zalaszentgrót!W89</f>
        <v>0</v>
      </c>
      <c r="X92" s="3">
        <f>Zalaszentgrót!X89</f>
        <v>0</v>
      </c>
      <c r="Y92" s="3">
        <f>Zalaszentgrót!Y89</f>
        <v>0</v>
      </c>
      <c r="Z92" s="3">
        <f>Zalaszentgrót!Z89</f>
        <v>0</v>
      </c>
      <c r="AA92" s="3">
        <f>Zalaszentgrót!AA89</f>
        <v>0</v>
      </c>
      <c r="AB92" s="3">
        <f>Zalaszentgrót!AB89</f>
        <v>0</v>
      </c>
      <c r="AC92" s="4">
        <f>Zalaszentgrót!AC89</f>
        <v>0</v>
      </c>
    </row>
    <row r="93" spans="1:29" ht="60" x14ac:dyDescent="0.25">
      <c r="A93" s="166">
        <f>Zalaszentgrót!A90</f>
        <v>69</v>
      </c>
      <c r="B93" s="29">
        <f>Zalaszentgrót!B90</f>
        <v>0</v>
      </c>
      <c r="C93" s="58" t="str">
        <f>Zalaszentgrót!C90</f>
        <v>Zalaszentgrót Szentpéteri út</v>
      </c>
      <c r="D93" s="122" t="str">
        <f>Zalaszentgrót!D90</f>
        <v>Gépészeti felújítás1-6</v>
      </c>
      <c r="E93" s="32" t="str">
        <f>Zalaszentgrót!E90</f>
        <v>A gépészeti szerelvények, műszaki állapota miatt gyakori a meghibásodás.</v>
      </c>
      <c r="F93" s="32" t="str">
        <f>Zalaszentgrót!F90</f>
        <v>A folyamatos szennyvíztovábbítás biztosítása, szennyvízkiömlések megelőzése.</v>
      </c>
      <c r="G93" s="32" t="str">
        <f>Zalaszentgrót!G90</f>
        <v>Megfelelő hatékonyságú technológia. A gépészeti funkciókat kifogástalanul ellátó szerelvények.</v>
      </c>
      <c r="H93" s="33">
        <f>Zalaszentgrót!H90</f>
        <v>0</v>
      </c>
      <c r="I93" s="100" t="str">
        <f>Zalaszentgrót!I90</f>
        <v>Zalaszentgrót</v>
      </c>
      <c r="J93" s="100">
        <f t="shared" si="5"/>
        <v>1700</v>
      </c>
      <c r="K93" s="33">
        <f>Zalaszentgrót!K90</f>
        <v>0</v>
      </c>
      <c r="L93" s="94">
        <f>Zalaszentgrót!L90</f>
        <v>44927</v>
      </c>
      <c r="M93" s="94">
        <f>Zalaszentgrót!M90</f>
        <v>45291</v>
      </c>
      <c r="N93" s="35" t="str">
        <f>Zalaszentgrót!N90</f>
        <v>közép</v>
      </c>
      <c r="O93" s="1">
        <f>Zalaszentgrót!O90</f>
        <v>0</v>
      </c>
      <c r="P93" s="2">
        <f>Zalaszentgrót!P90</f>
        <v>1700</v>
      </c>
      <c r="Q93" s="2">
        <f>Zalaszentgrót!Q90</f>
        <v>0</v>
      </c>
      <c r="R93" s="2">
        <f>Zalaszentgrót!R90</f>
        <v>0</v>
      </c>
      <c r="S93" s="2">
        <f>Zalaszentgrót!S90</f>
        <v>0</v>
      </c>
      <c r="T93" s="3">
        <f>Zalaszentgrót!T90</f>
        <v>0</v>
      </c>
      <c r="U93" s="3">
        <f>Zalaszentgrót!U90</f>
        <v>0</v>
      </c>
      <c r="V93" s="3">
        <f>Zalaszentgrót!V90</f>
        <v>0</v>
      </c>
      <c r="W93" s="3">
        <f>Zalaszentgrót!W90</f>
        <v>0</v>
      </c>
      <c r="X93" s="3">
        <f>Zalaszentgrót!X90</f>
        <v>0</v>
      </c>
      <c r="Y93" s="3">
        <f>Zalaszentgrót!Y90</f>
        <v>0</v>
      </c>
      <c r="Z93" s="3">
        <f>Zalaszentgrót!Z90</f>
        <v>0</v>
      </c>
      <c r="AA93" s="3">
        <f>Zalaszentgrót!AA90</f>
        <v>0</v>
      </c>
      <c r="AB93" s="3">
        <f>Zalaszentgrót!AB90</f>
        <v>0</v>
      </c>
      <c r="AC93" s="4">
        <f>Zalaszentgrót!AC90</f>
        <v>0</v>
      </c>
    </row>
    <row r="94" spans="1:29" ht="60" x14ac:dyDescent="0.25">
      <c r="A94" s="166">
        <f>Batyk!A68</f>
        <v>70</v>
      </c>
      <c r="B94" s="29">
        <f>Batyk!B68</f>
        <v>0</v>
      </c>
      <c r="C94" s="58" t="str">
        <f>Batyk!C68</f>
        <v>Batyk 1.</v>
      </c>
      <c r="D94" s="122" t="str">
        <f>Batyk!D68</f>
        <v>Gépészeti felújítás1-6</v>
      </c>
      <c r="E94" s="32" t="str">
        <f>Batyk!E68</f>
        <v>A gépészeti szerelvények, műszaki állapota miatt gyakori a meghibásodás.</v>
      </c>
      <c r="F94" s="32" t="str">
        <f>Batyk!F68</f>
        <v>A folyamatos szennyvíztovábbítás biztosítása, szennyvízkiömlések megelőzése.</v>
      </c>
      <c r="G94" s="32" t="str">
        <f>Batyk!G68</f>
        <v>Megfelelő hatékonyságú technológia. A gépészeti funkciókat kifogástalanul ellátó szerelvények.</v>
      </c>
      <c r="H94" s="33">
        <f>Batyk!H68</f>
        <v>0</v>
      </c>
      <c r="I94" s="100" t="str">
        <f>Batyk!I68</f>
        <v>Zalaszentgrót osztatlan közös</v>
      </c>
      <c r="J94" s="100">
        <f t="shared" si="5"/>
        <v>1700</v>
      </c>
      <c r="K94" s="33">
        <f>Batyk!K68</f>
        <v>0</v>
      </c>
      <c r="L94" s="94">
        <f>Batyk!L68</f>
        <v>44927</v>
      </c>
      <c r="M94" s="94">
        <f>Batyk!M68</f>
        <v>45291</v>
      </c>
      <c r="N94" s="35" t="str">
        <f>Batyk!N68</f>
        <v>közép</v>
      </c>
      <c r="O94" s="1">
        <f>Batyk!O68</f>
        <v>0</v>
      </c>
      <c r="P94" s="2">
        <f>Batyk!P68+Pakod!P68+Zalabér!P67+Zalaszentgrót!P91+Zalavég!P68</f>
        <v>1700</v>
      </c>
      <c r="Q94" s="2">
        <f>Batyk!Q68</f>
        <v>0</v>
      </c>
      <c r="R94" s="2">
        <f>Batyk!R68</f>
        <v>0</v>
      </c>
      <c r="S94" s="2">
        <f>Batyk!S68</f>
        <v>0</v>
      </c>
      <c r="T94" s="3">
        <f>Batyk!T68</f>
        <v>0</v>
      </c>
      <c r="U94" s="3">
        <f>Batyk!U68</f>
        <v>0</v>
      </c>
      <c r="V94" s="3">
        <f>Batyk!V68</f>
        <v>0</v>
      </c>
      <c r="W94" s="3">
        <f>Batyk!W68</f>
        <v>0</v>
      </c>
      <c r="X94" s="3">
        <f>Batyk!X68</f>
        <v>0</v>
      </c>
      <c r="Y94" s="3">
        <f>Batyk!Y68</f>
        <v>0</v>
      </c>
      <c r="Z94" s="3">
        <f>Batyk!Z68</f>
        <v>0</v>
      </c>
      <c r="AA94" s="3">
        <f>Batyk!AA68</f>
        <v>0</v>
      </c>
      <c r="AB94" s="3">
        <f>Batyk!AB68</f>
        <v>0</v>
      </c>
      <c r="AC94" s="4">
        <f>Batyk!AC68</f>
        <v>0</v>
      </c>
    </row>
    <row r="95" spans="1:29" ht="60" x14ac:dyDescent="0.25">
      <c r="A95" s="166">
        <f>Zalaszentgrót!A92</f>
        <v>71</v>
      </c>
      <c r="B95" s="29">
        <f>Zalaszentgrót!B92</f>
        <v>0</v>
      </c>
      <c r="C95" s="58" t="str">
        <f>Zalaszentgrót!C92</f>
        <v>Zalaszentgrót Csáford 1.</v>
      </c>
      <c r="D95" s="122" t="str">
        <f>Zalaszentgrót!D92</f>
        <v>Gépészeti felújítás1-6</v>
      </c>
      <c r="E95" s="32" t="str">
        <f>Zalaszentgrót!E92</f>
        <v>A gépészeti szerelvények, műszaki állapota miatt gyakori a meghibásodás.</v>
      </c>
      <c r="F95" s="32" t="str">
        <f>Zalaszentgrót!F92</f>
        <v>A folyamatos szennyvíztovábbítás biztosítása, szennyvízkiömlések megelőzése.</v>
      </c>
      <c r="G95" s="32" t="str">
        <f>Zalaszentgrót!G92</f>
        <v>Megfelelő hatékonyságú technológia. A gépészeti funkciókat kifogástalanul ellátó szerelvények.</v>
      </c>
      <c r="H95" s="33">
        <f>Zalaszentgrót!H92</f>
        <v>0</v>
      </c>
      <c r="I95" s="100" t="str">
        <f>Zalaszentgrót!I92</f>
        <v>Zalaszentgrót osztatlan közös</v>
      </c>
      <c r="J95" s="100">
        <f t="shared" si="5"/>
        <v>1739</v>
      </c>
      <c r="K95" s="33">
        <f>Zalaszentgrót!K92</f>
        <v>0</v>
      </c>
      <c r="L95" s="94">
        <f>Zalaszentgrót!L92</f>
        <v>44927</v>
      </c>
      <c r="M95" s="94">
        <f>Zalaszentgrót!M92</f>
        <v>45291</v>
      </c>
      <c r="N95" s="35" t="str">
        <f>Zalaszentgrót!N92</f>
        <v>közép</v>
      </c>
      <c r="O95" s="1">
        <f>Zalaszentgrót!O92</f>
        <v>0</v>
      </c>
      <c r="P95" s="2">
        <f>Batyk!P69+Pakod!P69+Zalabér!P68+Zalaszentgrót!P92+Zalavég!P69</f>
        <v>1739</v>
      </c>
      <c r="Q95" s="2">
        <f>Zalaszentgrót!Q92</f>
        <v>0</v>
      </c>
      <c r="R95" s="2">
        <f>Zalaszentgrót!R92</f>
        <v>0</v>
      </c>
      <c r="S95" s="2">
        <f>Zalaszentgrót!S92</f>
        <v>0</v>
      </c>
      <c r="T95" s="3">
        <f>Zalaszentgrót!T92</f>
        <v>0</v>
      </c>
      <c r="U95" s="3">
        <f>Zalaszentgrót!U92</f>
        <v>0</v>
      </c>
      <c r="V95" s="3">
        <f>Zalaszentgrót!V92</f>
        <v>0</v>
      </c>
      <c r="W95" s="3">
        <f>Zalaszentgrót!W92</f>
        <v>0</v>
      </c>
      <c r="X95" s="3">
        <f>Zalaszentgrót!X92</f>
        <v>0</v>
      </c>
      <c r="Y95" s="3">
        <f>Zalaszentgrót!Y92</f>
        <v>0</v>
      </c>
      <c r="Z95" s="3">
        <f>Zalaszentgrót!Z92</f>
        <v>0</v>
      </c>
      <c r="AA95" s="3">
        <f>Zalaszentgrót!AA92</f>
        <v>0</v>
      </c>
      <c r="AB95" s="3">
        <f>Zalaszentgrót!AB92</f>
        <v>0</v>
      </c>
      <c r="AC95" s="4">
        <f>Zalaszentgrót!AC92</f>
        <v>0</v>
      </c>
    </row>
    <row r="96" spans="1:29" ht="60" x14ac:dyDescent="0.25">
      <c r="A96" s="166">
        <f>Pakod!A70</f>
        <v>72</v>
      </c>
      <c r="B96" s="29">
        <f>Pakod!B70</f>
        <v>0</v>
      </c>
      <c r="C96" s="58" t="str">
        <f>Pakod!C70</f>
        <v>Pakod 2.</v>
      </c>
      <c r="D96" s="122" t="str">
        <f>Pakod!D70</f>
        <v>Gépészeti felújítás1-6</v>
      </c>
      <c r="E96" s="32" t="str">
        <f>Pakod!E70</f>
        <v>A gépészeti szerelvények, műszaki állapota miatt gyakori a meghibásodás.</v>
      </c>
      <c r="F96" s="32" t="str">
        <f>Pakod!F70</f>
        <v>A folyamatos szennyvíztovábbítás biztosítása, szennyvízkiömlések megelőzése.</v>
      </c>
      <c r="G96" s="32" t="str">
        <f>Pakod!G70</f>
        <v>Megfelelő hatékonyságú technológia. A gépészeti funkciókat kifogástalanul ellátó szerelvények.</v>
      </c>
      <c r="H96" s="33">
        <f>Pakod!H70</f>
        <v>0</v>
      </c>
      <c r="I96" s="100" t="str">
        <f>Pakod!I70</f>
        <v>Zalaszentgrót osztatlan közös</v>
      </c>
      <c r="J96" s="100">
        <f t="shared" si="5"/>
        <v>1700</v>
      </c>
      <c r="K96" s="33">
        <f>Pakod!K70</f>
        <v>0</v>
      </c>
      <c r="L96" s="94">
        <f>Pakod!L70</f>
        <v>44927</v>
      </c>
      <c r="M96" s="94">
        <f>Pakod!M70</f>
        <v>45291</v>
      </c>
      <c r="N96" s="35" t="str">
        <f>Pakod!N70</f>
        <v>közép</v>
      </c>
      <c r="O96" s="1">
        <f>Pakod!O70</f>
        <v>0</v>
      </c>
      <c r="P96" s="2">
        <f>Batyk!P70+Pakod!P70+Zalabér!P69+Zalaszentgrót!P93+Zalavég!P70</f>
        <v>1700</v>
      </c>
      <c r="Q96" s="2">
        <f>Pakod!Q70</f>
        <v>0</v>
      </c>
      <c r="R96" s="2">
        <f>Pakod!R70</f>
        <v>0</v>
      </c>
      <c r="S96" s="2">
        <f>Pakod!S70</f>
        <v>0</v>
      </c>
      <c r="T96" s="3">
        <f>Pakod!T70</f>
        <v>0</v>
      </c>
      <c r="U96" s="3">
        <f>Pakod!U70</f>
        <v>0</v>
      </c>
      <c r="V96" s="3">
        <f>Pakod!V70</f>
        <v>0</v>
      </c>
      <c r="W96" s="3">
        <f>Pakod!W70</f>
        <v>0</v>
      </c>
      <c r="X96" s="3">
        <f>Pakod!X70</f>
        <v>0</v>
      </c>
      <c r="Y96" s="3">
        <f>Pakod!Y70</f>
        <v>0</v>
      </c>
      <c r="Z96" s="3">
        <f>Pakod!Z70</f>
        <v>0</v>
      </c>
      <c r="AA96" s="3">
        <f>Pakod!AA70</f>
        <v>0</v>
      </c>
      <c r="AB96" s="3">
        <f>Pakod!AB70</f>
        <v>0</v>
      </c>
      <c r="AC96" s="4">
        <f>Pakod!AC70</f>
        <v>0</v>
      </c>
    </row>
    <row r="97" spans="1:29" ht="60" x14ac:dyDescent="0.25">
      <c r="A97" s="166">
        <f>Zalaszentgrót!A94</f>
        <v>73</v>
      </c>
      <c r="B97" s="29">
        <f>Zalaszentgrót!B94</f>
        <v>0</v>
      </c>
      <c r="C97" s="58" t="str">
        <f>Zalaszentgrót!C94</f>
        <v>Zalaszentgrót Kisszentgrót 3.</v>
      </c>
      <c r="D97" s="122" t="str">
        <f>Zalaszentgrót!D94</f>
        <v>Gépészeti felújítás1-6</v>
      </c>
      <c r="E97" s="32" t="str">
        <f>Zalaszentgrót!E94</f>
        <v>A gépészeti szerelvények, műszaki állapota miatt gyakori a meghibásodás.</v>
      </c>
      <c r="F97" s="32" t="str">
        <f>Zalaszentgrót!F94</f>
        <v>A folyamatos szennyvíztovábbítás biztosítása, szennyvízkiömlések megelőzése.</v>
      </c>
      <c r="G97" s="32" t="str">
        <f>Zalaszentgrót!G94</f>
        <v>Megfelelő hatékonyságú technológia. A gépészeti funkciókat kifogástalanul ellátó szerelvények.</v>
      </c>
      <c r="H97" s="33">
        <f>Zalaszentgrót!H94</f>
        <v>0</v>
      </c>
      <c r="I97" s="100" t="str">
        <f>Zalaszentgrót!I94</f>
        <v>Zalaszentgrót osztatlan közös</v>
      </c>
      <c r="J97" s="100">
        <f t="shared" si="5"/>
        <v>1738</v>
      </c>
      <c r="K97" s="33">
        <f>Zalaszentgrót!K94</f>
        <v>0</v>
      </c>
      <c r="L97" s="94">
        <f>Zalaszentgrót!L94</f>
        <v>44927</v>
      </c>
      <c r="M97" s="94">
        <f>Zalaszentgrót!M94</f>
        <v>45291</v>
      </c>
      <c r="N97" s="35" t="str">
        <f>Zalaszentgrót!N94</f>
        <v>közép</v>
      </c>
      <c r="O97" s="1">
        <f>Zalaszentgrót!O94</f>
        <v>0</v>
      </c>
      <c r="P97" s="2">
        <f>Batyk!P71+Pakod!P71+Zalabér!P70+Zalaszentgrót!P94+Zalavég!P71</f>
        <v>1738</v>
      </c>
      <c r="Q97" s="2">
        <f>Zalaszentgrót!Q94</f>
        <v>0</v>
      </c>
      <c r="R97" s="2">
        <f>Zalaszentgrót!R94</f>
        <v>0</v>
      </c>
      <c r="S97" s="2">
        <f>Zalaszentgrót!S94</f>
        <v>0</v>
      </c>
      <c r="T97" s="3">
        <f>Zalaszentgrót!T94</f>
        <v>0</v>
      </c>
      <c r="U97" s="3">
        <f>Zalaszentgrót!U94</f>
        <v>0</v>
      </c>
      <c r="V97" s="3">
        <f>Zalaszentgrót!V94</f>
        <v>0</v>
      </c>
      <c r="W97" s="3">
        <f>Zalaszentgrót!W94</f>
        <v>0</v>
      </c>
      <c r="X97" s="3">
        <f>Zalaszentgrót!X94</f>
        <v>0</v>
      </c>
      <c r="Y97" s="3">
        <f>Zalaszentgrót!Y94</f>
        <v>0</v>
      </c>
      <c r="Z97" s="3">
        <f>Zalaszentgrót!Z94</f>
        <v>0</v>
      </c>
      <c r="AA97" s="3">
        <f>Zalaszentgrót!AA94</f>
        <v>0</v>
      </c>
      <c r="AB97" s="3">
        <f>Zalaszentgrót!AB94</f>
        <v>0</v>
      </c>
      <c r="AC97" s="4">
        <f>Zalaszentgrót!AC94</f>
        <v>0</v>
      </c>
    </row>
    <row r="98" spans="1:29" ht="60" x14ac:dyDescent="0.25">
      <c r="A98" s="166">
        <f>Zalaszentgrót!A95</f>
        <v>74</v>
      </c>
      <c r="B98" s="29">
        <f>Zalaszentgrót!B95</f>
        <v>0</v>
      </c>
      <c r="C98" s="58" t="str">
        <f>Zalaszentgrót!C95</f>
        <v>Zalaszentgrót Csáford 3.</v>
      </c>
      <c r="D98" s="122" t="str">
        <f>Zalaszentgrót!D95</f>
        <v>Gépészeti felújítás1-6</v>
      </c>
      <c r="E98" s="32" t="str">
        <f>Zalaszentgrót!E95</f>
        <v>A gépészeti szerelvények, műszaki állapota miatt gyakori a meghibásodás.</v>
      </c>
      <c r="F98" s="32" t="str">
        <f>Zalaszentgrót!F95</f>
        <v>A folyamatos szennyvíztovábbítás biztosítása, szennyvízkiömlések megelőzése.</v>
      </c>
      <c r="G98" s="32" t="str">
        <f>Zalaszentgrót!G95</f>
        <v>Megfelelő hatékonyságú technológia. A gépészeti funkciókat kifogástalanul ellátó szerelvények.</v>
      </c>
      <c r="H98" s="33">
        <f>Zalaszentgrót!H95</f>
        <v>0</v>
      </c>
      <c r="I98" s="100" t="str">
        <f>Zalaszentgrót!I95</f>
        <v>Zalaszentgrót osztatlan közös</v>
      </c>
      <c r="J98" s="100">
        <f t="shared" si="5"/>
        <v>1739</v>
      </c>
      <c r="K98" s="33">
        <f>Zalaszentgrót!K95</f>
        <v>0</v>
      </c>
      <c r="L98" s="94">
        <f>Zalaszentgrót!L95</f>
        <v>44927</v>
      </c>
      <c r="M98" s="94">
        <f>Zalaszentgrót!M95</f>
        <v>45291</v>
      </c>
      <c r="N98" s="35" t="str">
        <f>Zalaszentgrót!N95</f>
        <v>közép</v>
      </c>
      <c r="O98" s="1">
        <f>Zalaszentgrót!O95</f>
        <v>0</v>
      </c>
      <c r="P98" s="2">
        <f>Batyk!P72+Pakod!P72+Zalabér!P71+Zalaszentgrót!P95+Zalavég!P72</f>
        <v>1739</v>
      </c>
      <c r="Q98" s="2">
        <f>Zalaszentgrót!Q95</f>
        <v>0</v>
      </c>
      <c r="R98" s="2">
        <f>Zalaszentgrót!R95</f>
        <v>0</v>
      </c>
      <c r="S98" s="2">
        <f>Zalaszentgrót!S95</f>
        <v>0</v>
      </c>
      <c r="T98" s="3">
        <f>Zalaszentgrót!T95</f>
        <v>0</v>
      </c>
      <c r="U98" s="3">
        <f>Zalaszentgrót!U95</f>
        <v>0</v>
      </c>
      <c r="V98" s="3">
        <f>Zalaszentgrót!V95</f>
        <v>0</v>
      </c>
      <c r="W98" s="3">
        <f>Zalaszentgrót!W95</f>
        <v>0</v>
      </c>
      <c r="X98" s="3">
        <f>Zalaszentgrót!X95</f>
        <v>0</v>
      </c>
      <c r="Y98" s="3">
        <f>Zalaszentgrót!Y95</f>
        <v>0</v>
      </c>
      <c r="Z98" s="3">
        <f>Zalaszentgrót!Z95</f>
        <v>0</v>
      </c>
      <c r="AA98" s="3">
        <f>Zalaszentgrót!AA95</f>
        <v>0</v>
      </c>
      <c r="AB98" s="3">
        <f>Zalaszentgrót!AB95</f>
        <v>0</v>
      </c>
      <c r="AC98" s="4">
        <f>Zalaszentgrót!AC95</f>
        <v>0</v>
      </c>
    </row>
    <row r="99" spans="1:29" ht="60" x14ac:dyDescent="0.25">
      <c r="A99" s="166">
        <f>Zalaszentgrót!A96</f>
        <v>75</v>
      </c>
      <c r="B99" s="29">
        <f>Zalaszentgrót!B96</f>
        <v>0</v>
      </c>
      <c r="C99" s="58" t="str">
        <f>Zalaszentgrót!C96</f>
        <v>Zalaszentgrót Zalaudvarnok 1.</v>
      </c>
      <c r="D99" s="122" t="str">
        <f>Zalaszentgrót!D96</f>
        <v>Gépészeti felújítás1-6</v>
      </c>
      <c r="E99" s="32" t="str">
        <f>Zalaszentgrót!E96</f>
        <v>A gépészeti szerelvények, műszaki állapota miatt gyakori a meghibásodás.</v>
      </c>
      <c r="F99" s="32" t="str">
        <f>Zalaszentgrót!F96</f>
        <v>A folyamatos szennyvíztovábbítás biztosítása, szennyvízkiömlések megelőzése.</v>
      </c>
      <c r="G99" s="32" t="str">
        <f>Zalaszentgrót!G96</f>
        <v>Megfelelő hatékonyságú technológia. A gépészeti funkciókat kifogástalanul ellátó szerelvények.</v>
      </c>
      <c r="H99" s="33">
        <f>Zalaszentgrót!H96</f>
        <v>0</v>
      </c>
      <c r="I99" s="100" t="str">
        <f>Zalaszentgrót!I96</f>
        <v>Zalaszentgrót osztatlan közös</v>
      </c>
      <c r="J99" s="100">
        <f t="shared" si="5"/>
        <v>1738</v>
      </c>
      <c r="K99" s="33">
        <f>Zalaszentgrót!K96</f>
        <v>0</v>
      </c>
      <c r="L99" s="94">
        <f>Zalaszentgrót!L96</f>
        <v>44927</v>
      </c>
      <c r="M99" s="94">
        <f>Zalaszentgrót!M96</f>
        <v>45291</v>
      </c>
      <c r="N99" s="35" t="str">
        <f>Zalaszentgrót!N96</f>
        <v>közép</v>
      </c>
      <c r="O99" s="1">
        <f>Zalaszentgrót!O96</f>
        <v>0</v>
      </c>
      <c r="P99" s="2">
        <f>Batyk!P73+Pakod!P73+Zalabér!P72+Zalaszentgrót!P96+Zalavég!P73</f>
        <v>1738</v>
      </c>
      <c r="Q99" s="2"/>
      <c r="R99" s="2">
        <f>Zalaszentgrót!R96</f>
        <v>0</v>
      </c>
      <c r="S99" s="107">
        <f>Zalaszentgrót!S96</f>
        <v>0</v>
      </c>
      <c r="T99" s="3">
        <f>Zalaszentgrót!T96</f>
        <v>0</v>
      </c>
      <c r="U99" s="3">
        <f>Zalaszentgrót!U96</f>
        <v>0</v>
      </c>
      <c r="V99" s="3">
        <f>Zalaszentgrót!V96</f>
        <v>0</v>
      </c>
      <c r="W99" s="3">
        <f>Zalaszentgrót!W96</f>
        <v>0</v>
      </c>
      <c r="X99" s="3">
        <f>Zalaszentgrót!X96</f>
        <v>0</v>
      </c>
      <c r="Y99" s="3">
        <f>Zalaszentgrót!Y96</f>
        <v>0</v>
      </c>
      <c r="Z99" s="3">
        <f>Zalaszentgrót!Z96</f>
        <v>0</v>
      </c>
      <c r="AA99" s="3">
        <f>Zalaszentgrót!AA96</f>
        <v>0</v>
      </c>
      <c r="AB99" s="3">
        <f>Zalaszentgrót!AB96</f>
        <v>0</v>
      </c>
      <c r="AC99" s="4">
        <f>Zalaszentgrót!AC96</f>
        <v>0</v>
      </c>
    </row>
    <row r="100" spans="1:29" ht="60" x14ac:dyDescent="0.25">
      <c r="A100" s="166">
        <f>Batyk!A74</f>
        <v>76</v>
      </c>
      <c r="B100" s="29">
        <f>Batyk!B74</f>
        <v>0</v>
      </c>
      <c r="C100" s="58" t="str">
        <f>Batyk!C74</f>
        <v>Batyk</v>
      </c>
      <c r="D100" s="122" t="str">
        <f>Batyk!D74</f>
        <v>átemelő akna gépészeti rekonstrukció (1-6)</v>
      </c>
      <c r="E100" s="32" t="str">
        <f>Batyk!E74</f>
        <v>A gépészeti szerelvények, műszaki állapota miatt gyakori a meghibásodás.</v>
      </c>
      <c r="F100" s="32" t="str">
        <f>Batyk!F74</f>
        <v>A folyamatos szennyvíztovábbítás biztosítása, szennyvízkiömlések megelőzése.</v>
      </c>
      <c r="G100" s="32" t="str">
        <f>Batyk!G74</f>
        <v>Megfelelő hatékonyságú technológia. A gépészeti funkciókat kifogástalanul ellátó szerelvények.</v>
      </c>
      <c r="H100" s="33">
        <f>Batyk!H74</f>
        <v>0</v>
      </c>
      <c r="I100" s="100" t="str">
        <f>Batyk!I74</f>
        <v>Zalaszentgrót osztatlan közös</v>
      </c>
      <c r="J100" s="100">
        <f t="shared" ref="J100:J109" si="6">SUM(O100:AC100)</f>
        <v>1500</v>
      </c>
      <c r="K100" s="33">
        <f>Batyk!K74</f>
        <v>0</v>
      </c>
      <c r="L100" s="94">
        <f>Batyk!L74</f>
        <v>44927</v>
      </c>
      <c r="M100" s="94">
        <f>Batyk!M74</f>
        <v>46387</v>
      </c>
      <c r="N100" s="35" t="str">
        <f>Batyk!N74</f>
        <v>közép</v>
      </c>
      <c r="O100" s="1">
        <f>Batyk!O74</f>
        <v>0</v>
      </c>
      <c r="P100" s="2">
        <f>Batyk!P74+Pakod!P74+Zalabér!P73+Zalaszentgrót!P97+Zalavég!P74</f>
        <v>375</v>
      </c>
      <c r="Q100" s="2">
        <f>Batyk!Q74+Pakod!Q74+Zalabér!Q73+Zalaszentgrót!Q97+Zalavég!Q74</f>
        <v>375</v>
      </c>
      <c r="R100" s="2">
        <f>Batyk!R74+Pakod!R74+Zalabér!R73+Zalaszentgrót!R97+Zalavég!R74</f>
        <v>375</v>
      </c>
      <c r="S100" s="107">
        <f>Batyk!S74+Pakod!S74+Zalabér!S73+Zalaszentgrót!S97+Zalavég!S74</f>
        <v>375</v>
      </c>
      <c r="T100" s="3">
        <f>Batyk!T74+Pakod!T74+Zalabér!T73+Zalaszentgrót!T97+Zalavég!T74</f>
        <v>0</v>
      </c>
      <c r="U100" s="3">
        <f>Batyk!U74+Pakod!U74+Zalabér!U73+Zalaszentgrót!U97+Zalavég!U74</f>
        <v>0</v>
      </c>
      <c r="V100" s="3">
        <f>Batyk!V74+Pakod!V74+Zalabér!V73+Zalaszentgrót!V97+Zalavég!V74</f>
        <v>0</v>
      </c>
      <c r="W100" s="3">
        <f>Batyk!W74+Pakod!W74+Zalabér!W73+Zalaszentgrót!W97+Zalavég!W74</f>
        <v>0</v>
      </c>
      <c r="X100" s="3">
        <f>Batyk!X74+Pakod!X74+Zalabér!X73+Zalaszentgrót!X97+Zalavég!X74</f>
        <v>0</v>
      </c>
      <c r="Y100" s="3">
        <f>Batyk!Y74+Pakod!Y74+Zalabér!Y73+Zalaszentgrót!Y97+Zalavég!Y74</f>
        <v>0</v>
      </c>
      <c r="Z100" s="3">
        <f>Batyk!Z74+Pakod!Z74+Zalabér!Z73+Zalaszentgrót!Z97+Zalavég!Z74</f>
        <v>0</v>
      </c>
      <c r="AA100" s="3">
        <f>Batyk!AA74+Pakod!AA74+Zalabér!AA73+Zalaszentgrót!AA97+Zalavég!AA74</f>
        <v>0</v>
      </c>
      <c r="AB100" s="3">
        <f>Batyk!AB74+Pakod!AB74+Zalabér!AB73+Zalaszentgrót!AB97+Zalavég!AB74</f>
        <v>0</v>
      </c>
      <c r="AC100" s="4">
        <f>Batyk!AC74+Pakod!AC74+Zalabér!AC73+Zalaszentgrót!AC97+Zalavég!AC74</f>
        <v>0</v>
      </c>
    </row>
    <row r="101" spans="1:29" ht="60" x14ac:dyDescent="0.25">
      <c r="A101" s="166">
        <f>Batyk!A75</f>
        <v>77</v>
      </c>
      <c r="B101" s="29">
        <f>Batyk!B75</f>
        <v>0</v>
      </c>
      <c r="C101" s="58" t="str">
        <f>Batyk!C75</f>
        <v>Batyk</v>
      </c>
      <c r="D101" s="122" t="str">
        <f>Batyk!D75</f>
        <v>HBA akna gépészeti rekonstrukció (1-6)</v>
      </c>
      <c r="E101" s="32" t="str">
        <f>Batyk!E75</f>
        <v>A gépészeti szerelvények, műszaki állapota miatt gyakori a meghibásodás.</v>
      </c>
      <c r="F101" s="32" t="str">
        <f>Batyk!F75</f>
        <v>A folyamatos szennyvíztovábbítás biztosítása, szennyvízkiömlések megelőzése.</v>
      </c>
      <c r="G101" s="32" t="str">
        <f>Batyk!G75</f>
        <v>Megfelelő hatékonyságú technológia. A gépészeti funkciókat kifogástalanul ellátó szerelvények.</v>
      </c>
      <c r="H101" s="33">
        <f>Batyk!H75</f>
        <v>0</v>
      </c>
      <c r="I101" s="100" t="str">
        <f>Batyk!I75</f>
        <v>Zalaszentgrót osztatlan közös</v>
      </c>
      <c r="J101" s="100">
        <f t="shared" si="6"/>
        <v>1500</v>
      </c>
      <c r="K101" s="33">
        <f>Batyk!K75</f>
        <v>0</v>
      </c>
      <c r="L101" s="94">
        <f>Batyk!L75</f>
        <v>44927</v>
      </c>
      <c r="M101" s="94">
        <f>Batyk!M75</f>
        <v>46387</v>
      </c>
      <c r="N101" s="35" t="str">
        <f>Batyk!N75</f>
        <v>közép</v>
      </c>
      <c r="O101" s="1">
        <f>Batyk!O75</f>
        <v>0</v>
      </c>
      <c r="P101" s="2">
        <f>Batyk!P75+Pakod!P75+Zalabér!P74+Zalaszentgrót!P98+Zalavég!P75</f>
        <v>375</v>
      </c>
      <c r="Q101" s="2">
        <f>Batyk!Q75+Pakod!Q75+Zalabér!Q74+Zalaszentgrót!Q98+Zalavég!Q75</f>
        <v>375</v>
      </c>
      <c r="R101" s="2">
        <f>Batyk!R75+Pakod!R75+Zalabér!R74+Zalaszentgrót!R98+Zalavég!R75</f>
        <v>375</v>
      </c>
      <c r="S101" s="107">
        <f>Batyk!S75+Pakod!S75+Zalabér!S74+Zalaszentgrót!S98+Zalavég!S75</f>
        <v>375</v>
      </c>
      <c r="T101" s="3">
        <f>Batyk!T75+Pakod!T75+Zalabér!T74+Zalaszentgrót!T98+Zalavég!T75</f>
        <v>0</v>
      </c>
      <c r="U101" s="3">
        <f>Batyk!U75+Pakod!U75+Zalabér!U74+Zalaszentgrót!U98+Zalavég!U75</f>
        <v>0</v>
      </c>
      <c r="V101" s="3">
        <f>Batyk!V75+Pakod!V75+Zalabér!V74+Zalaszentgrót!V98+Zalavég!V75</f>
        <v>0</v>
      </c>
      <c r="W101" s="3">
        <f>Batyk!W75+Pakod!W75+Zalabér!W74+Zalaszentgrót!W98+Zalavég!W75</f>
        <v>0</v>
      </c>
      <c r="X101" s="3">
        <f>Batyk!X75+Pakod!X75+Zalabér!X74+Zalaszentgrót!X98+Zalavég!X75</f>
        <v>0</v>
      </c>
      <c r="Y101" s="3">
        <f>Batyk!Y75+Pakod!Y75+Zalabér!Y74+Zalaszentgrót!Y98+Zalavég!Y75</f>
        <v>0</v>
      </c>
      <c r="Z101" s="3">
        <f>Batyk!Z75+Pakod!Z75+Zalabér!Z74+Zalaszentgrót!Z98+Zalavég!Z75</f>
        <v>0</v>
      </c>
      <c r="AA101" s="3">
        <f>Batyk!AA75+Pakod!AA75+Zalabér!AA74+Zalaszentgrót!AA98+Zalavég!AA75</f>
        <v>0</v>
      </c>
      <c r="AB101" s="3">
        <f>Batyk!AB75+Pakod!AB75+Zalabér!AB74+Zalaszentgrót!AB98+Zalavég!AB75</f>
        <v>0</v>
      </c>
      <c r="AC101" s="4">
        <f>Batyk!AC75+Pakod!AC75+Zalabér!AC74+Zalaszentgrót!AC98+Zalavég!AC75</f>
        <v>0</v>
      </c>
    </row>
    <row r="102" spans="1:29" ht="60" x14ac:dyDescent="0.25">
      <c r="A102" s="166">
        <f>Pakod!A76</f>
        <v>78</v>
      </c>
      <c r="B102" s="29">
        <f>Pakod!B76</f>
        <v>0</v>
      </c>
      <c r="C102" s="58" t="str">
        <f>Pakod!C76</f>
        <v>Pakod</v>
      </c>
      <c r="D102" s="122" t="str">
        <f>Pakod!D76</f>
        <v>átemelő akna gépészeti rekonstrukció (1-6)</v>
      </c>
      <c r="E102" s="32" t="str">
        <f>Pakod!E76</f>
        <v>A gépészeti szerelvények, műszaki állapota miatt gyakori a meghibásodás.</v>
      </c>
      <c r="F102" s="32" t="str">
        <f>Pakod!F76</f>
        <v>A folyamatos szennyvíztovábbítás biztosítása, szennyvízkiömlések megelőzése.</v>
      </c>
      <c r="G102" s="32" t="str">
        <f>Pakod!G76</f>
        <v>Megfelelő hatékonyságú technológia. A gépészeti funkciókat kifogástalanul ellátó szerelvények.</v>
      </c>
      <c r="H102" s="33">
        <f>Pakod!H76</f>
        <v>0</v>
      </c>
      <c r="I102" s="100" t="str">
        <f>Pakod!I76</f>
        <v>Zalaszentgrót osztatlan közös</v>
      </c>
      <c r="J102" s="100">
        <f t="shared" si="6"/>
        <v>3360</v>
      </c>
      <c r="K102" s="33">
        <f>Pakod!K76</f>
        <v>0</v>
      </c>
      <c r="L102" s="94">
        <f>Pakod!L76</f>
        <v>44927</v>
      </c>
      <c r="M102" s="94">
        <f>Pakod!M76</f>
        <v>46387</v>
      </c>
      <c r="N102" s="35" t="str">
        <f>Pakod!N76</f>
        <v>közép</v>
      </c>
      <c r="O102" s="1">
        <f>Pakod!O76</f>
        <v>0</v>
      </c>
      <c r="P102" s="2">
        <f>Batyk!P76+Pakod!P76+Zalabér!P75+Zalaszentgrót!P99+Zalavég!P76</f>
        <v>840</v>
      </c>
      <c r="Q102" s="2">
        <f>Batyk!Q76+Pakod!Q76+Zalabér!Q75+Zalaszentgrót!Q99+Zalavég!Q76</f>
        <v>840</v>
      </c>
      <c r="R102" s="2">
        <f>Batyk!R76+Pakod!R76+Zalabér!R75+Zalaszentgrót!R99+Zalavég!R76</f>
        <v>840</v>
      </c>
      <c r="S102" s="107">
        <f>Batyk!S76+Pakod!S76+Zalabér!S75+Zalaszentgrót!S99+Zalavég!S76</f>
        <v>840</v>
      </c>
      <c r="T102" s="3">
        <f>Batyk!T76+Pakod!T76+Zalabér!T75+Zalaszentgrót!T99+Zalavég!T76</f>
        <v>0</v>
      </c>
      <c r="U102" s="3">
        <f>Batyk!U76+Pakod!U76+Zalabér!U75+Zalaszentgrót!U99+Zalavég!U76</f>
        <v>0</v>
      </c>
      <c r="V102" s="3">
        <f>Batyk!V76+Pakod!V76+Zalabér!V75+Zalaszentgrót!V99+Zalavég!V76</f>
        <v>0</v>
      </c>
      <c r="W102" s="3">
        <f>Batyk!W76+Pakod!W76+Zalabér!W75+Zalaszentgrót!W99+Zalavég!W76</f>
        <v>0</v>
      </c>
      <c r="X102" s="3">
        <f>Batyk!X76+Pakod!X76+Zalabér!X75+Zalaszentgrót!X99+Zalavég!X76</f>
        <v>0</v>
      </c>
      <c r="Y102" s="3">
        <f>Batyk!Y76+Pakod!Y76+Zalabér!Y75+Zalaszentgrót!Y99+Zalavég!Y76</f>
        <v>0</v>
      </c>
      <c r="Z102" s="3">
        <f>Batyk!Z76+Pakod!Z76+Zalabér!Z75+Zalaszentgrót!Z99+Zalavég!Z76</f>
        <v>0</v>
      </c>
      <c r="AA102" s="3">
        <f>Batyk!AA76+Pakod!AA76+Zalabér!AA75+Zalaszentgrót!AA99+Zalavég!AA76</f>
        <v>0</v>
      </c>
      <c r="AB102" s="3">
        <f>Batyk!AB76+Pakod!AB76+Zalabér!AB75+Zalaszentgrót!AB99+Zalavég!AB76</f>
        <v>0</v>
      </c>
      <c r="AC102" s="4">
        <f>Batyk!AC76+Pakod!AC76+Zalabér!AC75+Zalaszentgrót!AC99+Zalavég!AC76</f>
        <v>0</v>
      </c>
    </row>
    <row r="103" spans="1:29" ht="60" x14ac:dyDescent="0.25">
      <c r="A103" s="166">
        <f>Pakod!A77</f>
        <v>79</v>
      </c>
      <c r="B103" s="29">
        <f>Pakod!B77</f>
        <v>0</v>
      </c>
      <c r="C103" s="58" t="str">
        <f>Pakod!C77</f>
        <v>Pakod</v>
      </c>
      <c r="D103" s="122" t="str">
        <f>Pakod!D77</f>
        <v>HBA akna gépészeti rekonstrukció (1-6)</v>
      </c>
      <c r="E103" s="32" t="str">
        <f>Pakod!E77</f>
        <v>A gépészeti szerelvények, műszaki állapota miatt gyakori a meghibásodás.</v>
      </c>
      <c r="F103" s="32" t="str">
        <f>Pakod!F77</f>
        <v>A folyamatos szennyvíztovábbítás biztosítása, szennyvízkiömlések megelőzése.</v>
      </c>
      <c r="G103" s="32" t="str">
        <f>Pakod!G77</f>
        <v>Megfelelő hatékonyságú technológia. A gépészeti funkciókat kifogástalanul ellátó szerelvények.</v>
      </c>
      <c r="H103" s="33">
        <f>Pakod!H77</f>
        <v>0</v>
      </c>
      <c r="I103" s="100" t="str">
        <f>Pakod!I77</f>
        <v>Zalaszentgrót osztatlan közös</v>
      </c>
      <c r="J103" s="100">
        <f t="shared" si="6"/>
        <v>3360</v>
      </c>
      <c r="K103" s="33">
        <f>Pakod!K77</f>
        <v>0</v>
      </c>
      <c r="L103" s="94">
        <f>Pakod!L77</f>
        <v>44927</v>
      </c>
      <c r="M103" s="94">
        <f>Pakod!M77</f>
        <v>46387</v>
      </c>
      <c r="N103" s="35" t="str">
        <f>Pakod!N77</f>
        <v>közép</v>
      </c>
      <c r="O103" s="1">
        <f>Pakod!O77</f>
        <v>0</v>
      </c>
      <c r="P103" s="2">
        <f>Batyk!P77+Pakod!P77+Zalabér!P76+Zalaszentgrót!P100+Zalavég!P77</f>
        <v>840</v>
      </c>
      <c r="Q103" s="2">
        <f>Batyk!Q77+Pakod!Q77+Zalabér!Q76+Zalaszentgrót!Q100+Zalavég!Q77</f>
        <v>840</v>
      </c>
      <c r="R103" s="2">
        <f>Batyk!R77+Pakod!R77+Zalabér!R76+Zalaszentgrót!R100+Zalavég!R77</f>
        <v>840</v>
      </c>
      <c r="S103" s="107">
        <f>Batyk!S77+Pakod!S77+Zalabér!S76+Zalaszentgrót!S100+Zalavég!S77</f>
        <v>840</v>
      </c>
      <c r="T103" s="3">
        <f>Batyk!T77+Pakod!T77+Zalabér!T76+Zalaszentgrót!T100+Zalavég!T77</f>
        <v>0</v>
      </c>
      <c r="U103" s="3">
        <f>Batyk!U77+Pakod!U77+Zalabér!U76+Zalaszentgrót!U100+Zalavég!U77</f>
        <v>0</v>
      </c>
      <c r="V103" s="3">
        <f>Batyk!V77+Pakod!V77+Zalabér!V76+Zalaszentgrót!V100+Zalavég!V77</f>
        <v>0</v>
      </c>
      <c r="W103" s="3">
        <f>Batyk!W77+Pakod!W77+Zalabér!W76+Zalaszentgrót!W100+Zalavég!W77</f>
        <v>0</v>
      </c>
      <c r="X103" s="3">
        <f>Batyk!X77+Pakod!X77+Zalabér!X76+Zalaszentgrót!X100+Zalavég!X77</f>
        <v>0</v>
      </c>
      <c r="Y103" s="3">
        <f>Batyk!Y77+Pakod!Y77+Zalabér!Y76+Zalaszentgrót!Y100+Zalavég!Y77</f>
        <v>0</v>
      </c>
      <c r="Z103" s="3">
        <f>Batyk!Z77+Pakod!Z77+Zalabér!Z76+Zalaszentgrót!Z100+Zalavég!Z77</f>
        <v>0</v>
      </c>
      <c r="AA103" s="3">
        <f>Batyk!AA77+Pakod!AA77+Zalabér!AA76+Zalaszentgrót!AA100+Zalavég!AA77</f>
        <v>0</v>
      </c>
      <c r="AB103" s="3">
        <f>Batyk!AB77+Pakod!AB77+Zalabér!AB76+Zalaszentgrót!AB100+Zalavég!AB77</f>
        <v>0</v>
      </c>
      <c r="AC103" s="4">
        <f>Batyk!AC77+Pakod!AC77+Zalabér!AC76+Zalaszentgrót!AC100+Zalavég!AC77</f>
        <v>0</v>
      </c>
    </row>
    <row r="104" spans="1:29" ht="60" x14ac:dyDescent="0.25">
      <c r="A104" s="166">
        <f>Zalabér!A77</f>
        <v>80</v>
      </c>
      <c r="B104" s="29">
        <f>Zalabér!B77</f>
        <v>0</v>
      </c>
      <c r="C104" s="58" t="str">
        <f>Zalabér!C77</f>
        <v>Zalabér</v>
      </c>
      <c r="D104" s="122" t="str">
        <f>Zalabér!D77</f>
        <v>átemelő akna gépészeti rekonstrukció (1-6)</v>
      </c>
      <c r="E104" s="32" t="str">
        <f>Zalabér!E77</f>
        <v>A gépészeti szerelvények, műszaki állapota miatt gyakori a meghibásodás.</v>
      </c>
      <c r="F104" s="32" t="str">
        <f>Zalabér!F77</f>
        <v>A folyamatos szennyvíztovábbítás biztosítása, szennyvízkiömlések megelőzése.</v>
      </c>
      <c r="G104" s="32" t="str">
        <f>Zalabér!G77</f>
        <v>Megfelelő hatékonyságú technológia. A gépészeti funkciókat kifogástalanul ellátó szerelvények.</v>
      </c>
      <c r="H104" s="33">
        <f>Zalabér!H77</f>
        <v>0</v>
      </c>
      <c r="I104" s="100" t="str">
        <f>Zalabér!I77</f>
        <v>Zalaszentgrót osztatlan közös</v>
      </c>
      <c r="J104" s="100">
        <f t="shared" si="6"/>
        <v>2944</v>
      </c>
      <c r="K104" s="33">
        <f>Zalabér!K77</f>
        <v>0</v>
      </c>
      <c r="L104" s="94">
        <f>Zalabér!L77</f>
        <v>44927</v>
      </c>
      <c r="M104" s="94">
        <f>Zalabér!M77</f>
        <v>46387</v>
      </c>
      <c r="N104" s="35" t="str">
        <f>Zalabér!N77</f>
        <v>közép</v>
      </c>
      <c r="O104" s="1">
        <f>Zalabér!O77</f>
        <v>0</v>
      </c>
      <c r="P104" s="2">
        <f>Batyk!P78+Pakod!P78+Zalabér!P77+Zalaszentgrót!P101+Zalavég!P78</f>
        <v>736</v>
      </c>
      <c r="Q104" s="2">
        <f>Batyk!Q78+Pakod!Q78+Zalabér!Q77+Zalaszentgrót!Q101+Zalavég!Q78</f>
        <v>736</v>
      </c>
      <c r="R104" s="2">
        <f>Batyk!R78+Pakod!R78+Zalabér!R77+Zalaszentgrót!R101+Zalavég!R78</f>
        <v>736</v>
      </c>
      <c r="S104" s="107">
        <f>Batyk!S78+Pakod!S78+Zalabér!S77+Zalaszentgrót!S101+Zalavég!S78</f>
        <v>736</v>
      </c>
      <c r="T104" s="3">
        <f>Batyk!T78+Pakod!T78+Zalabér!T77+Zalaszentgrót!T101+Zalavég!T78</f>
        <v>0</v>
      </c>
      <c r="U104" s="3">
        <f>Batyk!U78+Pakod!U78+Zalabér!U77+Zalaszentgrót!U101+Zalavég!U78</f>
        <v>0</v>
      </c>
      <c r="V104" s="3">
        <f>Batyk!V78+Pakod!V78+Zalabér!V77+Zalaszentgrót!V101+Zalavég!V78</f>
        <v>0</v>
      </c>
      <c r="W104" s="3">
        <f>Batyk!W78+Pakod!W78+Zalabér!W77+Zalaszentgrót!W101+Zalavég!W78</f>
        <v>0</v>
      </c>
      <c r="X104" s="3">
        <f>Batyk!X78+Pakod!X78+Zalabér!X77+Zalaszentgrót!X101+Zalavég!X78</f>
        <v>0</v>
      </c>
      <c r="Y104" s="3">
        <f>Batyk!Y78+Pakod!Y78+Zalabér!Y77+Zalaszentgrót!Y101+Zalavég!Y78</f>
        <v>0</v>
      </c>
      <c r="Z104" s="3">
        <f>Batyk!Z78+Pakod!Z78+Zalabér!Z77+Zalaszentgrót!Z101+Zalavég!Z78</f>
        <v>0</v>
      </c>
      <c r="AA104" s="3">
        <f>Batyk!AA78+Pakod!AA78+Zalabér!AA77+Zalaszentgrót!AA101+Zalavég!AA78</f>
        <v>0</v>
      </c>
      <c r="AB104" s="3">
        <f>Batyk!AB78+Pakod!AB78+Zalabér!AB77+Zalaszentgrót!AB101+Zalavég!AB78</f>
        <v>0</v>
      </c>
      <c r="AC104" s="4">
        <f>Batyk!AC78+Pakod!AC78+Zalabér!AC77+Zalaszentgrót!AC101+Zalavég!AC78</f>
        <v>0</v>
      </c>
    </row>
    <row r="105" spans="1:29" ht="60" x14ac:dyDescent="0.25">
      <c r="A105" s="166">
        <f>Zalabér!A78</f>
        <v>81</v>
      </c>
      <c r="B105" s="29">
        <f>Zalabér!B78</f>
        <v>0</v>
      </c>
      <c r="C105" s="58" t="str">
        <f>Zalabér!C78</f>
        <v>Zalabér</v>
      </c>
      <c r="D105" s="122" t="str">
        <f>Zalabér!D78</f>
        <v>HBA akna gépészeti rekonstrukció (1-6)</v>
      </c>
      <c r="E105" s="32" t="str">
        <f>Zalabér!E78</f>
        <v>A gépészeti szerelvények, műszaki állapota miatt gyakori a meghibásodás.</v>
      </c>
      <c r="F105" s="32" t="str">
        <f>Zalabér!F78</f>
        <v>A folyamatos szennyvíztovábbítás biztosítása, szennyvízkiömlések megelőzése.</v>
      </c>
      <c r="G105" s="32" t="str">
        <f>Zalabér!G78</f>
        <v>Megfelelő hatékonyságú technológia. A gépészeti funkciókat kifogástalanul ellátó szerelvények.</v>
      </c>
      <c r="H105" s="33">
        <f>Zalabér!H78</f>
        <v>0</v>
      </c>
      <c r="I105" s="100" t="str">
        <f>Zalabér!I78</f>
        <v>Zalaszentgrót osztatlan közös</v>
      </c>
      <c r="J105" s="100">
        <f t="shared" si="6"/>
        <v>2944</v>
      </c>
      <c r="K105" s="33">
        <f>Zalabér!K78</f>
        <v>0</v>
      </c>
      <c r="L105" s="94">
        <f>Zalabér!L78</f>
        <v>44927</v>
      </c>
      <c r="M105" s="94">
        <f>Zalabér!M78</f>
        <v>46387</v>
      </c>
      <c r="N105" s="35" t="str">
        <f>Zalabér!N78</f>
        <v>közép</v>
      </c>
      <c r="O105" s="1">
        <f>Zalabér!O78</f>
        <v>0</v>
      </c>
      <c r="P105" s="2">
        <f>Batyk!P79+Pakod!P79+Zalabér!P78+Zalaszentgrót!P102+Zalavég!P79</f>
        <v>736</v>
      </c>
      <c r="Q105" s="2">
        <f>Batyk!Q79+Pakod!Q79+Zalabér!Q78+Zalaszentgrót!Q102+Zalavég!Q79</f>
        <v>736</v>
      </c>
      <c r="R105" s="2">
        <f>Batyk!R79+Pakod!R79+Zalabér!R78+Zalaszentgrót!R102+Zalavég!R79</f>
        <v>736</v>
      </c>
      <c r="S105" s="107">
        <f>Batyk!S79+Pakod!S79+Zalabér!S78+Zalaszentgrót!S102+Zalavég!S79</f>
        <v>736</v>
      </c>
      <c r="T105" s="3">
        <f>Batyk!T79+Pakod!T79+Zalabér!T78+Zalaszentgrót!T102+Zalavég!T79</f>
        <v>0</v>
      </c>
      <c r="U105" s="3">
        <f>Batyk!U79+Pakod!U79+Zalabér!U78+Zalaszentgrót!U102+Zalavég!U79</f>
        <v>0</v>
      </c>
      <c r="V105" s="3">
        <f>Batyk!V79+Pakod!V79+Zalabér!V78+Zalaszentgrót!V102+Zalavég!V79</f>
        <v>0</v>
      </c>
      <c r="W105" s="3">
        <f>Batyk!W79+Pakod!W79+Zalabér!W78+Zalaszentgrót!W102+Zalavég!W79</f>
        <v>0</v>
      </c>
      <c r="X105" s="3">
        <f>Batyk!X79+Pakod!X79+Zalabér!X78+Zalaszentgrót!X102+Zalavég!X79</f>
        <v>0</v>
      </c>
      <c r="Y105" s="3">
        <f>Batyk!Y79+Pakod!Y79+Zalabér!Y78+Zalaszentgrót!Y102+Zalavég!Y79</f>
        <v>0</v>
      </c>
      <c r="Z105" s="3">
        <f>Batyk!Z79+Pakod!Z79+Zalabér!Z78+Zalaszentgrót!Z102+Zalavég!Z79</f>
        <v>0</v>
      </c>
      <c r="AA105" s="3">
        <f>Batyk!AA79+Pakod!AA79+Zalabér!AA78+Zalaszentgrót!AA102+Zalavég!AA79</f>
        <v>0</v>
      </c>
      <c r="AB105" s="3">
        <f>Batyk!AB79+Pakod!AB79+Zalabér!AB78+Zalaszentgrót!AB102+Zalavég!AB79</f>
        <v>0</v>
      </c>
      <c r="AC105" s="4">
        <f>Batyk!AC79+Pakod!AC79+Zalabér!AC78+Zalaszentgrót!AC102+Zalavég!AC79</f>
        <v>0</v>
      </c>
    </row>
    <row r="106" spans="1:29" ht="60" x14ac:dyDescent="0.25">
      <c r="A106" s="166">
        <f>Zalaszentgrót!A103</f>
        <v>82</v>
      </c>
      <c r="B106" s="29">
        <f>Zalaszentgrót!B103</f>
        <v>0</v>
      </c>
      <c r="C106" s="58" t="str">
        <f>Zalaszentgrót!C103</f>
        <v>Zalaszentgrót</v>
      </c>
      <c r="D106" s="122" t="str">
        <f>Zalaszentgrót!D103</f>
        <v>átemelő akna gépészeti rekonstrukció (1-6)</v>
      </c>
      <c r="E106" s="32" t="str">
        <f>Zalaszentgrót!E103</f>
        <v>A gépészeti szerelvények, műszaki állapota miatt gyakori a meghibásodás.</v>
      </c>
      <c r="F106" s="32" t="str">
        <f>Zalaszentgrót!F103</f>
        <v>A folyamatos szennyvíztovábbítás biztosítása, szennyvízkiömlések megelőzése.</v>
      </c>
      <c r="G106" s="32" t="str">
        <f>Zalaszentgrót!G103</f>
        <v>Megfelelő hatékonyságú technológia. A gépészeti funkciókat kifogástalanul ellátó szerelvények.</v>
      </c>
      <c r="H106" s="33">
        <f>Zalaszentgrót!H103</f>
        <v>0</v>
      </c>
      <c r="I106" s="100" t="str">
        <f>Zalaszentgrót!I103</f>
        <v>Zalaszentgrót osztatlan közös</v>
      </c>
      <c r="J106" s="100">
        <f t="shared" si="6"/>
        <v>4848</v>
      </c>
      <c r="K106" s="33">
        <f>Zalaszentgrót!K103</f>
        <v>0</v>
      </c>
      <c r="L106" s="94">
        <f>Zalaszentgrót!L103</f>
        <v>44927</v>
      </c>
      <c r="M106" s="94">
        <f>Zalaszentgrót!M103</f>
        <v>46387</v>
      </c>
      <c r="N106" s="35" t="str">
        <f>Zalaszentgrót!N103</f>
        <v>közép</v>
      </c>
      <c r="O106" s="1">
        <f>Zalaszentgrót!O103</f>
        <v>0</v>
      </c>
      <c r="P106" s="2">
        <f>Batyk!P80+Pakod!P80+Zalabér!P79+Zalaszentgrót!P103+Zalavég!P80</f>
        <v>1212</v>
      </c>
      <c r="Q106" s="2">
        <f>Batyk!Q80+Pakod!Q80+Zalabér!Q79+Zalaszentgrót!Q103+Zalavég!Q80</f>
        <v>1212</v>
      </c>
      <c r="R106" s="2">
        <f>Batyk!R80+Pakod!R80+Zalabér!R79+Zalaszentgrót!R103+Zalavég!R80</f>
        <v>1212</v>
      </c>
      <c r="S106" s="107">
        <f>Batyk!S80+Pakod!S80+Zalabér!S79+Zalaszentgrót!S103+Zalavég!S80</f>
        <v>1212</v>
      </c>
      <c r="T106" s="3">
        <f>Batyk!T80+Pakod!T80+Zalabér!T79+Zalaszentgrót!T103+Zalavég!T80</f>
        <v>0</v>
      </c>
      <c r="U106" s="3">
        <f>Batyk!U80+Pakod!U80+Zalabér!U79+Zalaszentgrót!U103+Zalavég!U80</f>
        <v>0</v>
      </c>
      <c r="V106" s="3">
        <f>Batyk!V80+Pakod!V80+Zalabér!V79+Zalaszentgrót!V103+Zalavég!V80</f>
        <v>0</v>
      </c>
      <c r="W106" s="3">
        <f>Batyk!W80+Pakod!W80+Zalabér!W79+Zalaszentgrót!W103+Zalavég!W80</f>
        <v>0</v>
      </c>
      <c r="X106" s="3">
        <f>Batyk!X80+Pakod!X80+Zalabér!X79+Zalaszentgrót!X103+Zalavég!X80</f>
        <v>0</v>
      </c>
      <c r="Y106" s="3">
        <f>Batyk!Y80+Pakod!Y80+Zalabér!Y79+Zalaszentgrót!Y103+Zalavég!Y80</f>
        <v>0</v>
      </c>
      <c r="Z106" s="3">
        <f>Batyk!Z80+Pakod!Z80+Zalabér!Z79+Zalaszentgrót!Z103+Zalavég!Z80</f>
        <v>0</v>
      </c>
      <c r="AA106" s="3">
        <f>Batyk!AA80+Pakod!AA80+Zalabér!AA79+Zalaszentgrót!AA103+Zalavég!AA80</f>
        <v>0</v>
      </c>
      <c r="AB106" s="3">
        <f>Batyk!AB80+Pakod!AB80+Zalabér!AB79+Zalaszentgrót!AB103+Zalavég!AB80</f>
        <v>0</v>
      </c>
      <c r="AC106" s="4">
        <f>Batyk!AC80+Pakod!AC80+Zalabér!AC79+Zalaszentgrót!AC103+Zalavég!AC80</f>
        <v>0</v>
      </c>
    </row>
    <row r="107" spans="1:29" ht="60" x14ac:dyDescent="0.25">
      <c r="A107" s="166">
        <f>Zalaszentgrót!A104</f>
        <v>83</v>
      </c>
      <c r="B107" s="29">
        <f>Zalaszentgrót!B104</f>
        <v>0</v>
      </c>
      <c r="C107" s="58" t="str">
        <f>Zalaszentgrót!C104</f>
        <v>Zalaszentgrót</v>
      </c>
      <c r="D107" s="122" t="str">
        <f>Zalaszentgrót!D104</f>
        <v>HBA akna gépészeti rekonstrukció (1-6)</v>
      </c>
      <c r="E107" s="32" t="str">
        <f>Zalaszentgrót!E104</f>
        <v>A gépészeti szerelvények, műszaki állapota miatt gyakori a meghibásodás.</v>
      </c>
      <c r="F107" s="32" t="str">
        <f>Zalaszentgrót!F104</f>
        <v>A folyamatos szennyvíztovábbítás biztosítása, szennyvízkiömlések megelőzése.</v>
      </c>
      <c r="G107" s="32" t="str">
        <f>Zalaszentgrót!G104</f>
        <v>Megfelelő hatékonyságú technológia. A gépészeti funkciókat kifogástalanul ellátó szerelvények.</v>
      </c>
      <c r="H107" s="33">
        <f>Zalaszentgrót!H104</f>
        <v>0</v>
      </c>
      <c r="I107" s="100" t="str">
        <f>Zalaszentgrót!I104</f>
        <v>Zalaszentgrót osztatlan közös</v>
      </c>
      <c r="J107" s="100">
        <f t="shared" si="6"/>
        <v>7032</v>
      </c>
      <c r="K107" s="33">
        <f>Zalaszentgrót!K104</f>
        <v>0</v>
      </c>
      <c r="L107" s="94">
        <f>Zalaszentgrót!L104</f>
        <v>44927</v>
      </c>
      <c r="M107" s="94">
        <f>Zalaszentgrót!M104</f>
        <v>46387</v>
      </c>
      <c r="N107" s="35" t="str">
        <f>Zalaszentgrót!N104</f>
        <v>közép</v>
      </c>
      <c r="O107" s="1">
        <f>Zalaszentgrót!O104</f>
        <v>0</v>
      </c>
      <c r="P107" s="2">
        <f>Batyk!P81+Pakod!P81+Zalabér!P80+Zalaszentgrót!P104+Zalavég!P81</f>
        <v>1758</v>
      </c>
      <c r="Q107" s="2">
        <f>Batyk!Q81+Pakod!Q81+Zalabér!Q80+Zalaszentgrót!Q104+Zalavég!Q81</f>
        <v>1758</v>
      </c>
      <c r="R107" s="2">
        <f>Batyk!R81+Pakod!R81+Zalabér!R80+Zalaszentgrót!R104+Zalavég!R81</f>
        <v>1758</v>
      </c>
      <c r="S107" s="107">
        <f>Batyk!S81+Pakod!S81+Zalabér!S80+Zalaszentgrót!S104+Zalavég!S81</f>
        <v>1758</v>
      </c>
      <c r="T107" s="3">
        <f>Batyk!T81+Pakod!T81+Zalabér!T80+Zalaszentgrót!T104+Zalavég!T81</f>
        <v>0</v>
      </c>
      <c r="U107" s="3">
        <f>Batyk!U81+Pakod!U81+Zalabér!U80+Zalaszentgrót!U104+Zalavég!U81</f>
        <v>0</v>
      </c>
      <c r="V107" s="3">
        <f>Batyk!V81+Pakod!V81+Zalabér!V80+Zalaszentgrót!V104+Zalavég!V81</f>
        <v>0</v>
      </c>
      <c r="W107" s="3">
        <f>Batyk!W81+Pakod!W81+Zalabér!W80+Zalaszentgrót!W104+Zalavég!W81</f>
        <v>0</v>
      </c>
      <c r="X107" s="3">
        <f>Batyk!X81+Pakod!X81+Zalabér!X80+Zalaszentgrót!X104+Zalavég!X81</f>
        <v>0</v>
      </c>
      <c r="Y107" s="3">
        <f>Batyk!Y81+Pakod!Y81+Zalabér!Y80+Zalaszentgrót!Y104+Zalavég!Y81</f>
        <v>0</v>
      </c>
      <c r="Z107" s="3">
        <f>Batyk!Z81+Pakod!Z81+Zalabér!Z80+Zalaszentgrót!Z104+Zalavég!Z81</f>
        <v>0</v>
      </c>
      <c r="AA107" s="3">
        <f>Batyk!AA81+Pakod!AA81+Zalabér!AA80+Zalaszentgrót!AA104+Zalavég!AA81</f>
        <v>0</v>
      </c>
      <c r="AB107" s="3">
        <f>Batyk!AB81+Pakod!AB81+Zalabér!AB80+Zalaszentgrót!AB104+Zalavég!AB81</f>
        <v>0</v>
      </c>
      <c r="AC107" s="4">
        <f>Batyk!AC81+Pakod!AC81+Zalabér!AC80+Zalaszentgrót!AC104+Zalavég!AC81</f>
        <v>0</v>
      </c>
    </row>
    <row r="108" spans="1:29" ht="60" x14ac:dyDescent="0.25">
      <c r="A108" s="166">
        <f>Zalavég!A82</f>
        <v>84</v>
      </c>
      <c r="B108" s="29">
        <f>Zalavég!B82</f>
        <v>0</v>
      </c>
      <c r="C108" s="58" t="str">
        <f>Zalavég!C82</f>
        <v>Zalavég</v>
      </c>
      <c r="D108" s="122" t="str">
        <f>Zalavég!D82</f>
        <v>átemelő akna gépészeti rekonstrukció (1-6)</v>
      </c>
      <c r="E108" s="32" t="str">
        <f>Zalavég!E82</f>
        <v>A gépészeti szerelvények, műszaki állapota miatt gyakori a meghibásodás.</v>
      </c>
      <c r="F108" s="32" t="str">
        <f>Zalavég!F82</f>
        <v>A folyamatos szennyvíztovábbítás biztosítása, szennyvízkiömlések megelőzése.</v>
      </c>
      <c r="G108" s="32" t="str">
        <f>Zalavég!G82</f>
        <v>Megfelelő hatékonyságú technológia. A gépészeti funkciókat kifogástalanul ellátó szerelvények.</v>
      </c>
      <c r="H108" s="33">
        <f>Zalavég!H82</f>
        <v>0</v>
      </c>
      <c r="I108" s="100" t="str">
        <f>Zalavég!I82</f>
        <v>Zalaszentgrót osztatlan közös</v>
      </c>
      <c r="J108" s="100">
        <f t="shared" si="6"/>
        <v>1688</v>
      </c>
      <c r="K108" s="33">
        <f>Zalavég!K82</f>
        <v>0</v>
      </c>
      <c r="L108" s="94">
        <f>Zalavég!L82</f>
        <v>44927</v>
      </c>
      <c r="M108" s="94">
        <f>Zalavég!M82</f>
        <v>46387</v>
      </c>
      <c r="N108" s="35" t="str">
        <f>Zalavég!N82</f>
        <v>közép</v>
      </c>
      <c r="O108" s="1">
        <f>Zalavég!O82</f>
        <v>0</v>
      </c>
      <c r="P108" s="2">
        <f>Batyk!P82+Pakod!P82+Zalabér!P81+Zalaszentgrót!P105+Zalavég!P82</f>
        <v>422</v>
      </c>
      <c r="Q108" s="2">
        <f>Batyk!Q82+Pakod!Q82+Zalabér!Q81+Zalaszentgrót!Q105+Zalavég!Q82</f>
        <v>422</v>
      </c>
      <c r="R108" s="2">
        <f>Batyk!R82+Pakod!R82+Zalabér!R81+Zalaszentgrót!R105+Zalavég!R82</f>
        <v>422</v>
      </c>
      <c r="S108" s="107">
        <f>Batyk!S82+Pakod!S82+Zalabér!S81+Zalaszentgrót!S105+Zalavég!S82</f>
        <v>422</v>
      </c>
      <c r="T108" s="3">
        <f>Batyk!T82+Pakod!T82+Zalabér!T81+Zalaszentgrót!T105+Zalavég!T82</f>
        <v>0</v>
      </c>
      <c r="U108" s="3">
        <f>Batyk!U82+Pakod!U82+Zalabér!U81+Zalaszentgrót!U105+Zalavég!U82</f>
        <v>0</v>
      </c>
      <c r="V108" s="3">
        <f>Batyk!V82+Pakod!V82+Zalabér!V81+Zalaszentgrót!V105+Zalavég!V82</f>
        <v>0</v>
      </c>
      <c r="W108" s="3">
        <f>Batyk!W82+Pakod!W82+Zalabér!W81+Zalaszentgrót!W105+Zalavég!W82</f>
        <v>0</v>
      </c>
      <c r="X108" s="3">
        <f>Batyk!X82+Pakod!X82+Zalabér!X81+Zalaszentgrót!X105+Zalavég!X82</f>
        <v>0</v>
      </c>
      <c r="Y108" s="3">
        <f>Batyk!Y82+Pakod!Y82+Zalabér!Y81+Zalaszentgrót!Y105+Zalavég!Y82</f>
        <v>0</v>
      </c>
      <c r="Z108" s="3">
        <f>Batyk!Z82+Pakod!Z82+Zalabér!Z81+Zalaszentgrót!Z105+Zalavég!Z82</f>
        <v>0</v>
      </c>
      <c r="AA108" s="3">
        <f>Batyk!AA82+Pakod!AA82+Zalabér!AA81+Zalaszentgrót!AA105+Zalavég!AA82</f>
        <v>0</v>
      </c>
      <c r="AB108" s="3">
        <f>Batyk!AB82+Pakod!AB82+Zalabér!AB81+Zalaszentgrót!AB105+Zalavég!AB82</f>
        <v>0</v>
      </c>
      <c r="AC108" s="4">
        <f>Batyk!AC82+Pakod!AC82+Zalabér!AC81+Zalaszentgrót!AC105+Zalavég!AC82</f>
        <v>0</v>
      </c>
    </row>
    <row r="109" spans="1:29" ht="60" x14ac:dyDescent="0.25">
      <c r="A109" s="166">
        <f>Zalavég!A83</f>
        <v>85</v>
      </c>
      <c r="B109" s="29">
        <f>Zalavég!B83</f>
        <v>0</v>
      </c>
      <c r="C109" s="58" t="str">
        <f>Zalavég!C83</f>
        <v>Zalavég</v>
      </c>
      <c r="D109" s="122" t="str">
        <f>Zalavég!D83</f>
        <v>HBA akna gépészeti rekonstrukció (1-6)</v>
      </c>
      <c r="E109" s="32" t="str">
        <f>Zalavég!E83</f>
        <v>A gépészeti szerelvények, műszaki állapota miatt gyakori a meghibásodás.</v>
      </c>
      <c r="F109" s="32" t="str">
        <f>Zalavég!F83</f>
        <v>A folyamatos szennyvíztovábbítás biztosítása, szennyvízkiömlések megelőzése.</v>
      </c>
      <c r="G109" s="32" t="str">
        <f>Zalavég!G83</f>
        <v>Megfelelő hatékonyságú technológia. A gépészeti funkciókat kifogástalanul ellátó szerelvények.</v>
      </c>
      <c r="H109" s="33">
        <f>Zalavég!H83</f>
        <v>0</v>
      </c>
      <c r="I109" s="100" t="str">
        <f>Zalavég!I83</f>
        <v>Zalaszentgrót osztatlan közös</v>
      </c>
      <c r="J109" s="100">
        <f t="shared" si="6"/>
        <v>1688</v>
      </c>
      <c r="K109" s="33">
        <f>Zalavég!K83</f>
        <v>0</v>
      </c>
      <c r="L109" s="94">
        <f>Zalavég!L83</f>
        <v>44927</v>
      </c>
      <c r="M109" s="94">
        <f>Zalavég!M83</f>
        <v>46387</v>
      </c>
      <c r="N109" s="35" t="str">
        <f>Zalavég!N83</f>
        <v>közép</v>
      </c>
      <c r="O109" s="1">
        <f>Zalavég!O83</f>
        <v>0</v>
      </c>
      <c r="P109" s="2">
        <f>Batyk!P83+Pakod!P83+Zalabér!P82+Zalaszentgrót!P106+Zalavég!P83</f>
        <v>422</v>
      </c>
      <c r="Q109" s="2">
        <f>Batyk!Q83+Pakod!Q83+Zalabér!Q82+Zalaszentgrót!Q106+Zalavég!Q83</f>
        <v>422</v>
      </c>
      <c r="R109" s="2">
        <f>Batyk!R83+Pakod!R83+Zalabér!R82+Zalaszentgrót!R106+Zalavég!R83</f>
        <v>422</v>
      </c>
      <c r="S109" s="107">
        <f>Batyk!S83+Pakod!S83+Zalabér!S82+Zalaszentgrót!S106+Zalavég!S83</f>
        <v>422</v>
      </c>
      <c r="T109" s="3">
        <f>Batyk!T83+Pakod!T83+Zalabér!T82+Zalaszentgrót!T106+Zalavég!T83</f>
        <v>0</v>
      </c>
      <c r="U109" s="3">
        <f>Batyk!U83+Pakod!U83+Zalabér!U82+Zalaszentgrót!U106+Zalavég!U83</f>
        <v>0</v>
      </c>
      <c r="V109" s="3">
        <f>Batyk!V83+Pakod!V83+Zalabér!V82+Zalaszentgrót!V106+Zalavég!V83</f>
        <v>0</v>
      </c>
      <c r="W109" s="3">
        <f>Batyk!W83+Pakod!W83+Zalabér!W82+Zalaszentgrót!W106+Zalavég!W83</f>
        <v>0</v>
      </c>
      <c r="X109" s="3">
        <f>Batyk!X83+Pakod!X83+Zalabér!X82+Zalaszentgrót!X106+Zalavég!X83</f>
        <v>0</v>
      </c>
      <c r="Y109" s="3">
        <f>Batyk!Y83+Pakod!Y83+Zalabér!Y82+Zalaszentgrót!Y106+Zalavég!Y83</f>
        <v>0</v>
      </c>
      <c r="Z109" s="3">
        <f>Batyk!Z83+Pakod!Z83+Zalabér!Z82+Zalaszentgrót!Z106+Zalavég!Z83</f>
        <v>0</v>
      </c>
      <c r="AA109" s="3">
        <f>Batyk!AA83+Pakod!AA83+Zalabér!AA82+Zalaszentgrót!AA106+Zalavég!AA83</f>
        <v>0</v>
      </c>
      <c r="AB109" s="3">
        <f>Batyk!AB83+Pakod!AB83+Zalabér!AB82+Zalaszentgrót!AB106+Zalavég!AB83</f>
        <v>0</v>
      </c>
      <c r="AC109" s="4">
        <f>Batyk!AC83+Pakod!AC83+Zalabér!AC82+Zalaszentgrót!AC106+Zalavég!AC83</f>
        <v>0</v>
      </c>
    </row>
    <row r="110" spans="1:29" ht="60" x14ac:dyDescent="0.25">
      <c r="A110" s="166">
        <f>Zalaszentgrót!A107</f>
        <v>101</v>
      </c>
      <c r="B110" s="29">
        <f>Zalaszentgrót!B107</f>
        <v>0</v>
      </c>
      <c r="C110" s="58" t="str">
        <f>Zalaszentgrót!C107</f>
        <v>Batyk 2. szennyvízátemelő</v>
      </c>
      <c r="D110" s="122" t="str">
        <f>Zalaszentgrót!D107</f>
        <v>Szivattyú csere</v>
      </c>
      <c r="E110" s="32" t="str">
        <f>Zalaszentgrót!E107</f>
        <v>A szivattyú kora, műszaki állapota miatt fennáll a meghibásodás veszélye.</v>
      </c>
      <c r="F110" s="32" t="str">
        <f>Zalaszentgrót!F107</f>
        <v>A folyamatos szennyvíztovábbítás biztosítása, szennyvízkiömlések megelőzése.</v>
      </c>
      <c r="G110" s="32" t="str">
        <f>Zalaszentgrót!G107</f>
        <v>Megfelelő hatékonyságú technológia. A gépészeti funkciókat kifogástalanul ellátó szerelvények.</v>
      </c>
      <c r="H110" s="33">
        <f>Zalaszentgrót!H107</f>
        <v>0</v>
      </c>
      <c r="I110" s="100" t="str">
        <f>Zalaszentgrót!I107</f>
        <v>Zalaszentgrót osztatlan közös</v>
      </c>
      <c r="J110" s="100">
        <f t="shared" ref="J110:J114" si="7">SUM(O110:AC110)</f>
        <v>1535</v>
      </c>
      <c r="K110" s="33">
        <f>Zalaszentgrót!K107</f>
        <v>0</v>
      </c>
      <c r="L110" s="94">
        <f>Zalaszentgrót!L107</f>
        <v>45292</v>
      </c>
      <c r="M110" s="94">
        <f>Zalaszentgrót!M107</f>
        <v>45657</v>
      </c>
      <c r="N110" s="35" t="str">
        <f>Zalaszentgrót!N107</f>
        <v>közép</v>
      </c>
      <c r="O110" s="1"/>
      <c r="P110" s="2"/>
      <c r="Q110" s="2">
        <f>Batyk!Q84+Pakod!Q84+Zalabér!Q83+Zalaszentgrót!Q107+Zalavég!Q84</f>
        <v>1535</v>
      </c>
      <c r="R110" s="2"/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66">
        <f>Zalaszentgrót!A108</f>
        <v>102</v>
      </c>
      <c r="B111" s="29">
        <f>Zalaszentgrót!B108</f>
        <v>0</v>
      </c>
      <c r="C111" s="58" t="str">
        <f>Zalaszentgrót!C108</f>
        <v>Batyk 3. szennyvízátemelő</v>
      </c>
      <c r="D111" s="122" t="str">
        <f>Zalaszentgrót!D108</f>
        <v>Szivattyú csere</v>
      </c>
      <c r="E111" s="32" t="str">
        <f>Zalaszentgrót!E108</f>
        <v>A szivattyú kora, műszaki állapota miatt fennáll a meghibásodás veszélye.</v>
      </c>
      <c r="F111" s="32" t="str">
        <f>Zalaszentgrót!F108</f>
        <v>A folyamatos szennyvíztovábbítás biztosítása, szennyvízkiömlések megelőzése.</v>
      </c>
      <c r="G111" s="32" t="str">
        <f>Zalaszentgrót!G108</f>
        <v>Megfelelő hatékonyságú technológia. A gépészeti funkciókat kifogástalanul ellátó szerelvények.</v>
      </c>
      <c r="H111" s="33">
        <f>Zalaszentgrót!H108</f>
        <v>0</v>
      </c>
      <c r="I111" s="100" t="str">
        <f>Zalaszentgrót!I108</f>
        <v>Zalaszentgrót osztatlan közös</v>
      </c>
      <c r="J111" s="100">
        <f t="shared" si="7"/>
        <v>818</v>
      </c>
      <c r="K111" s="33">
        <f>Zalaszentgrót!K108</f>
        <v>0</v>
      </c>
      <c r="L111" s="94">
        <f>Zalaszentgrót!L108</f>
        <v>45292</v>
      </c>
      <c r="M111" s="94">
        <f>Zalaszentgrót!M108</f>
        <v>45657</v>
      </c>
      <c r="N111" s="35" t="str">
        <f>Zalaszentgrót!N108</f>
        <v>közép</v>
      </c>
      <c r="O111" s="1"/>
      <c r="P111" s="2"/>
      <c r="Q111" s="2">
        <f>Batyk!Q85+Pakod!Q85+Zalabér!Q84+Zalaszentgrót!Q108+Zalavég!Q85</f>
        <v>818</v>
      </c>
      <c r="R111" s="2"/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66">
        <f>Zalaszentgrót!A109</f>
        <v>103</v>
      </c>
      <c r="B112" s="29">
        <f>Zalaszentgrót!B109</f>
        <v>0</v>
      </c>
      <c r="C112" s="58" t="str">
        <f>Zalaszentgrót!C109</f>
        <v>Pakod 3. szennyvízátemelő</v>
      </c>
      <c r="D112" s="122" t="str">
        <f>Zalaszentgrót!D109</f>
        <v>Szivattyú csere</v>
      </c>
      <c r="E112" s="32" t="str">
        <f>Zalaszentgrót!E109</f>
        <v>A szivattyú kora, műszaki állapota miatt fennáll a meghibásodás veszélye.</v>
      </c>
      <c r="F112" s="32" t="str">
        <f>Zalaszentgrót!F109</f>
        <v>A folyamatos szennyvíztovábbítás biztosítása, szennyvízkiömlések megelőzése.</v>
      </c>
      <c r="G112" s="32" t="str">
        <f>Zalaszentgrót!G109</f>
        <v>Megfelelő hatékonyságú technológia. A gépészeti funkciókat kifogástalanul ellátó szerelvények.</v>
      </c>
      <c r="H112" s="33">
        <f>Zalaszentgrót!H109</f>
        <v>0</v>
      </c>
      <c r="I112" s="100" t="str">
        <f>Zalaszentgrót!I109</f>
        <v>Zalaszentgrót osztatlan közös</v>
      </c>
      <c r="J112" s="100">
        <f t="shared" si="7"/>
        <v>818</v>
      </c>
      <c r="K112" s="33">
        <f>Zalaszentgrót!K109</f>
        <v>0</v>
      </c>
      <c r="L112" s="94">
        <f>Zalaszentgrót!L109</f>
        <v>45292</v>
      </c>
      <c r="M112" s="94">
        <f>Zalaszentgrót!M109</f>
        <v>45657</v>
      </c>
      <c r="N112" s="35" t="str">
        <f>Zalaszentgrót!N109</f>
        <v>közép</v>
      </c>
      <c r="O112" s="1"/>
      <c r="P112" s="2"/>
      <c r="Q112" s="2">
        <f>Batyk!Q86+Pakod!Q86+Zalabér!Q85+Zalaszentgrót!Q109+Zalavég!Q86</f>
        <v>818</v>
      </c>
      <c r="R112" s="2"/>
      <c r="S112" s="2"/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166">
        <f>Zalaszentgrót!A110</f>
        <v>104</v>
      </c>
      <c r="B113" s="29">
        <f>Zalaszentgrót!B110</f>
        <v>0</v>
      </c>
      <c r="C113" s="58" t="str">
        <f>Zalaszentgrót!C110</f>
        <v>Pakod 4. szennyvízátemelő</v>
      </c>
      <c r="D113" s="122" t="str">
        <f>Zalaszentgrót!D110</f>
        <v>Szivattyú csere</v>
      </c>
      <c r="E113" s="32" t="str">
        <f>Zalaszentgrót!E110</f>
        <v>A szivattyú kora, műszaki állapota miatt fennáll a meghibásodás veszélye.</v>
      </c>
      <c r="F113" s="32" t="str">
        <f>Zalaszentgrót!F110</f>
        <v>A folyamatos szennyvíztovábbítás biztosítása, szennyvízkiömlések megelőzése.</v>
      </c>
      <c r="G113" s="32" t="str">
        <f>Zalaszentgrót!G110</f>
        <v>Megfelelő hatékonyságú technológia. A gépészeti funkciókat kifogástalanul ellátó szerelvények.</v>
      </c>
      <c r="H113" s="33">
        <f>Zalaszentgrót!H110</f>
        <v>0</v>
      </c>
      <c r="I113" s="100" t="str">
        <f>Zalaszentgrót!I110</f>
        <v>Zalaszentgrót osztatlan közös</v>
      </c>
      <c r="J113" s="100">
        <f t="shared" si="7"/>
        <v>818</v>
      </c>
      <c r="K113" s="33">
        <f>Zalaszentgrót!K110</f>
        <v>0</v>
      </c>
      <c r="L113" s="94">
        <f>Zalaszentgrót!L110</f>
        <v>45292</v>
      </c>
      <c r="M113" s="94">
        <f>Zalaszentgrót!M110</f>
        <v>45657</v>
      </c>
      <c r="N113" s="35" t="str">
        <f>Zalaszentgrót!N110</f>
        <v>közép</v>
      </c>
      <c r="O113" s="1"/>
      <c r="P113" s="2"/>
      <c r="Q113" s="2">
        <f>Batyk!Q87+Pakod!Q87+Zalabér!Q86+Zalaszentgrót!Q110+Zalavég!Q87</f>
        <v>818</v>
      </c>
      <c r="R113" s="2"/>
      <c r="S113" s="2"/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166">
        <f>Zalaszentgrót!A111</f>
        <v>105</v>
      </c>
      <c r="B114" s="29">
        <f>Zalaszentgrót!B111</f>
        <v>0</v>
      </c>
      <c r="C114" s="58" t="str">
        <f>Zalaszentgrót!C111</f>
        <v>Pakod 5. szennyvízátemelő</v>
      </c>
      <c r="D114" s="122" t="str">
        <f>Zalaszentgrót!D111</f>
        <v>Szivattyú csere</v>
      </c>
      <c r="E114" s="32" t="str">
        <f>Zalaszentgrót!E111</f>
        <v>A szivattyú kora, műszaki állapota miatt fennáll a meghibásodás veszélye.</v>
      </c>
      <c r="F114" s="32" t="str">
        <f>Zalaszentgrót!F111</f>
        <v>A folyamatos szennyvíztovábbítás biztosítása, szennyvízkiömlések megelőzése.</v>
      </c>
      <c r="G114" s="32" t="str">
        <f>Zalaszentgrót!G111</f>
        <v>Megfelelő hatékonyságú technológia. A gépészeti funkciókat kifogástalanul ellátó szerelvények.</v>
      </c>
      <c r="H114" s="33">
        <f>Zalaszentgrót!H111</f>
        <v>0</v>
      </c>
      <c r="I114" s="100" t="str">
        <f>Zalaszentgrót!I111</f>
        <v>Zalaszentgrót osztatlan közös</v>
      </c>
      <c r="J114" s="100">
        <f t="shared" si="7"/>
        <v>818</v>
      </c>
      <c r="K114" s="33">
        <f>Zalaszentgrót!K111</f>
        <v>0</v>
      </c>
      <c r="L114" s="94">
        <f>Zalaszentgrót!L111</f>
        <v>45292</v>
      </c>
      <c r="M114" s="94">
        <f>Zalaszentgrót!M111</f>
        <v>45657</v>
      </c>
      <c r="N114" s="35" t="str">
        <f>Zalaszentgrót!N111</f>
        <v>közép</v>
      </c>
      <c r="O114" s="1"/>
      <c r="P114" s="2"/>
      <c r="Q114" s="2">
        <f>Batyk!Q88+Pakod!Q88+Zalabér!Q87+Zalaszentgrót!Q111+Zalavég!Q88</f>
        <v>818</v>
      </c>
      <c r="R114" s="2"/>
      <c r="S114" s="2"/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66">
        <f>Zalaszentgrót!A112</f>
        <v>106</v>
      </c>
      <c r="B115" s="29">
        <f>Zalaszentgrót!B112</f>
        <v>0</v>
      </c>
      <c r="C115" s="58" t="str">
        <f>Zalaszentgrót!C112</f>
        <v>Zalaszentgrót Kisszentgrót 1.</v>
      </c>
      <c r="D115" s="122" t="str">
        <f>Zalaszentgrót!D112</f>
        <v>Gépészeti felújítás1-6</v>
      </c>
      <c r="E115" s="32" t="str">
        <f>Zalaszentgrót!E112</f>
        <v>A gépészeti szerelvények, műszaki állapota miatt gyakori a meghibásodás.</v>
      </c>
      <c r="F115" s="32" t="str">
        <f>Zalaszentgrót!F112</f>
        <v>A folyamatos szennyvíztovábbítás biztosítása, szennyvízkiömlések megelőzése.</v>
      </c>
      <c r="G115" s="32" t="str">
        <f>Zalaszentgrót!G112</f>
        <v>Megfelelő hatékonyságú technológia. A gépészeti funkciókat kifogástalanul ellátó szerelvények.</v>
      </c>
      <c r="H115" s="33">
        <f>Zalaszentgrót!H112</f>
        <v>0</v>
      </c>
      <c r="I115" s="100" t="str">
        <f>Zalaszentgrót!I112</f>
        <v>Zalaszentgrót osztatlan közös</v>
      </c>
      <c r="J115" s="100">
        <f t="shared" si="5"/>
        <v>1738</v>
      </c>
      <c r="K115" s="33">
        <f>Zalaszentgrót!K112</f>
        <v>0</v>
      </c>
      <c r="L115" s="94">
        <f>Zalaszentgrót!L112</f>
        <v>45292</v>
      </c>
      <c r="M115" s="94">
        <f>Zalaszentgrót!M112</f>
        <v>45657</v>
      </c>
      <c r="N115" s="35" t="str">
        <f>Zalaszentgrót!N112</f>
        <v>közép</v>
      </c>
      <c r="O115" s="1">
        <f>Zalaszentgrót!O112</f>
        <v>0</v>
      </c>
      <c r="P115" s="2">
        <f>Batyk!P89+Pakod!P89+Zalabér!P88+Zalaszentgrót!P112+Zalavég!P89</f>
        <v>0</v>
      </c>
      <c r="Q115" s="2">
        <f>Batyk!Q89+Pakod!Q89+Zalabér!Q88+Zalaszentgrót!Q112+Zalavég!Q89</f>
        <v>1738</v>
      </c>
      <c r="R115" s="2">
        <f>Zalaszentgrót!R112</f>
        <v>0</v>
      </c>
      <c r="S115" s="107">
        <f>Zalaszentgrót!S112</f>
        <v>0</v>
      </c>
      <c r="T115" s="3">
        <f>Zalaszentgrót!T112</f>
        <v>0</v>
      </c>
      <c r="U115" s="3">
        <f>Zalaszentgrót!U112</f>
        <v>0</v>
      </c>
      <c r="V115" s="3">
        <f>Zalaszentgrót!V112</f>
        <v>0</v>
      </c>
      <c r="W115" s="3">
        <f>Zalaszentgrót!W112</f>
        <v>0</v>
      </c>
      <c r="X115" s="3">
        <f>Zalaszentgrót!X112</f>
        <v>0</v>
      </c>
      <c r="Y115" s="3">
        <f>Zalaszentgrót!Y112</f>
        <v>0</v>
      </c>
      <c r="Z115" s="3">
        <f>Zalaszentgrót!Z112</f>
        <v>0</v>
      </c>
      <c r="AA115" s="3">
        <f>Zalaszentgrót!AA112</f>
        <v>0</v>
      </c>
      <c r="AB115" s="3">
        <f>Zalaszentgrót!AB112</f>
        <v>0</v>
      </c>
      <c r="AC115" s="4">
        <f>Zalaszentgrót!AC112</f>
        <v>0</v>
      </c>
    </row>
    <row r="116" spans="1:29" ht="60" x14ac:dyDescent="0.25">
      <c r="A116" s="166">
        <f>Zalaszentgrót!A113</f>
        <v>107</v>
      </c>
      <c r="B116" s="29">
        <f>Zalaszentgrót!B113</f>
        <v>0</v>
      </c>
      <c r="C116" s="122" t="str">
        <f>Zalaszentgrót!C113</f>
        <v>Zalaszentgrót Aranyod 3. szennyvízátemelő</v>
      </c>
      <c r="D116" s="122" t="str">
        <f>Zalaszentgrót!D113</f>
        <v>Szivattyú csere</v>
      </c>
      <c r="E116" s="32" t="str">
        <f>Zalaszentgrót!E113</f>
        <v>A szivattyú kora, műszaki állapota miatt fennáll a meghibásodás veszélye.</v>
      </c>
      <c r="F116" s="32" t="str">
        <f>Zalaszentgrót!F113</f>
        <v>A folyamatos szennyvíztovábbítás biztosítása, szennyvízkiömlések megelőzése.</v>
      </c>
      <c r="G116" s="32" t="str">
        <f>Zalaszentgrót!G113</f>
        <v>Megfelelő hatékonyságú technológia. A gépészeti funkciókat kifogástalanul ellátó szerelvények.</v>
      </c>
      <c r="H116" s="33">
        <f>Zalaszentgrót!H113</f>
        <v>0</v>
      </c>
      <c r="I116" s="100" t="str">
        <f>Zalaszentgrót!I113</f>
        <v>Zalaszentgrót osztatlan közös</v>
      </c>
      <c r="J116" s="100">
        <f t="shared" ref="J116" si="8">SUM(O116:AC116)</f>
        <v>818</v>
      </c>
      <c r="K116" s="33">
        <f>Zalaszentgrót!K113</f>
        <v>0</v>
      </c>
      <c r="L116" s="94">
        <f>Zalaszentgrót!L113</f>
        <v>45292</v>
      </c>
      <c r="M116" s="94">
        <f>Zalaszentgrót!M113</f>
        <v>45657</v>
      </c>
      <c r="N116" s="35" t="str">
        <f>Zalaszentgrót!N113</f>
        <v>közép</v>
      </c>
      <c r="O116" s="1"/>
      <c r="P116" s="2"/>
      <c r="Q116" s="2">
        <f>Batyk!Q90+Pakod!Q90+Zalabér!Q89+Zalaszentgrót!Q113+Zalavég!Q90</f>
        <v>818</v>
      </c>
      <c r="R116" s="2"/>
      <c r="S116" s="2"/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166">
        <f>Zalaszentgrót!A114</f>
        <v>108</v>
      </c>
      <c r="B117" s="29">
        <f>Zalaszentgrót!B114</f>
        <v>0</v>
      </c>
      <c r="C117" s="122" t="str">
        <f>Zalaszentgrót!C114</f>
        <v>Zalaszentgrót Aranyod 1. szennyvízátemelő</v>
      </c>
      <c r="D117" s="122" t="str">
        <f>Zalaszentgrót!D114</f>
        <v>Szivattyú csere</v>
      </c>
      <c r="E117" s="32" t="str">
        <f>Zalaszentgrót!E114</f>
        <v>A szivattyú kora, műszaki állapota miatt fennáll a meghibásodás veszélye.</v>
      </c>
      <c r="F117" s="32" t="str">
        <f>Zalaszentgrót!F114</f>
        <v>A folyamatos szennyvíztovábbítás biztosítása, szennyvízkiömlések megelőzése.</v>
      </c>
      <c r="G117" s="32" t="str">
        <f>Zalaszentgrót!G114</f>
        <v>Megfelelő hatékonyságú technológia. A gépészeti funkciókat kifogástalanul ellátó szerelvények.</v>
      </c>
      <c r="H117" s="33">
        <f>Zalaszentgrót!H114</f>
        <v>0</v>
      </c>
      <c r="I117" s="100" t="str">
        <f>Zalaszentgrót!I114</f>
        <v>Zalaszentgrót osztatlan közös</v>
      </c>
      <c r="J117" s="100">
        <f t="shared" ref="J117:J119" si="9">SUM(O117:AC117)</f>
        <v>10227</v>
      </c>
      <c r="K117" s="33">
        <f>Zalaszentgrót!K114</f>
        <v>0</v>
      </c>
      <c r="L117" s="94">
        <f>Zalaszentgrót!L114</f>
        <v>45292</v>
      </c>
      <c r="M117" s="94">
        <f>Zalaszentgrót!M114</f>
        <v>45657</v>
      </c>
      <c r="N117" s="35" t="str">
        <f>Zalaszentgrót!N114</f>
        <v>közép</v>
      </c>
      <c r="O117" s="1"/>
      <c r="P117" s="2"/>
      <c r="Q117" s="2">
        <f>Batyk!Q91+Pakod!Q91+Zalabér!Q90+Zalaszentgrót!Q114+Zalavég!Q91</f>
        <v>10227</v>
      </c>
      <c r="R117" s="2"/>
      <c r="S117" s="2"/>
      <c r="T117" s="3"/>
      <c r="U117" s="3"/>
      <c r="V117" s="3"/>
      <c r="W117" s="3"/>
      <c r="X117" s="3"/>
      <c r="Y117" s="3"/>
      <c r="Z117" s="3"/>
      <c r="AA117" s="3"/>
      <c r="AB117" s="3"/>
      <c r="AC117" s="4"/>
    </row>
    <row r="118" spans="1:29" ht="60" x14ac:dyDescent="0.25">
      <c r="A118" s="166">
        <f>Zalaszentgrót!A115</f>
        <v>109</v>
      </c>
      <c r="B118" s="29">
        <f>Zalaszentgrót!B115</f>
        <v>0</v>
      </c>
      <c r="C118" s="122" t="str">
        <f>Zalaszentgrót!C115</f>
        <v>Zalavég 2. szennyvízátemelő</v>
      </c>
      <c r="D118" s="122" t="str">
        <f>Zalaszentgrót!D115</f>
        <v>Szivattyú csere</v>
      </c>
      <c r="E118" s="32" t="str">
        <f>Zalaszentgrót!E115</f>
        <v>A szivattyú kora, műszaki állapota miatt fennáll a meghibásodás veszélye.</v>
      </c>
      <c r="F118" s="32" t="str">
        <f>Zalaszentgrót!F115</f>
        <v>A folyamatos szennyvíztovábbítás biztosítása, szennyvízkiömlések megelőzése.</v>
      </c>
      <c r="G118" s="32" t="str">
        <f>Zalaszentgrót!G115</f>
        <v>Megfelelő hatékonyságú technológia. A gépészeti funkciókat kifogástalanul ellátó szerelvények.</v>
      </c>
      <c r="H118" s="33">
        <f>Zalaszentgrót!H115</f>
        <v>0</v>
      </c>
      <c r="I118" s="100" t="str">
        <f>Zalaszentgrót!I115</f>
        <v>Zalaszentgrót osztatlan közös</v>
      </c>
      <c r="J118" s="100">
        <f t="shared" si="9"/>
        <v>818</v>
      </c>
      <c r="K118" s="33">
        <f>Zalaszentgrót!K115</f>
        <v>0</v>
      </c>
      <c r="L118" s="94">
        <f>Zalaszentgrót!L115</f>
        <v>45292</v>
      </c>
      <c r="M118" s="94">
        <f>Zalaszentgrót!M115</f>
        <v>45657</v>
      </c>
      <c r="N118" s="35" t="str">
        <f>Zalaszentgrót!N115</f>
        <v>közép</v>
      </c>
      <c r="O118" s="1"/>
      <c r="P118" s="2"/>
      <c r="Q118" s="2">
        <f>Batyk!Q92+Pakod!Q92+Zalabér!Q91+Zalaszentgrót!Q115+Zalavég!Q92</f>
        <v>818</v>
      </c>
      <c r="R118" s="2"/>
      <c r="S118" s="2"/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166">
        <f>Zalaszentgrót!A116</f>
        <v>110</v>
      </c>
      <c r="B119" s="29">
        <f>Zalaszentgrót!B116</f>
        <v>0</v>
      </c>
      <c r="C119" s="122" t="str">
        <f>Zalaszentgrót!C116</f>
        <v>Zalavég 3. szennyvízátemelő</v>
      </c>
      <c r="D119" s="122" t="str">
        <f>Zalaszentgrót!D116</f>
        <v>Szivattyú csere</v>
      </c>
      <c r="E119" s="32" t="str">
        <f>Zalaszentgrót!E116</f>
        <v>A szivattyú kora, műszaki állapota miatt fennáll a meghibásodás veszélye.</v>
      </c>
      <c r="F119" s="32" t="str">
        <f>Zalaszentgrót!F116</f>
        <v>A folyamatos szennyvíztovábbítás biztosítása, szennyvízkiömlések megelőzése.</v>
      </c>
      <c r="G119" s="32" t="str">
        <f>Zalaszentgrót!G116</f>
        <v>Megfelelő hatékonyságú technológia. A gépészeti funkciókat kifogástalanul ellátó szerelvények.</v>
      </c>
      <c r="H119" s="33">
        <f>Zalaszentgrót!H116</f>
        <v>0</v>
      </c>
      <c r="I119" s="100" t="str">
        <f>Zalaszentgrót!I116</f>
        <v>Zalaszentgrót osztatlan közös</v>
      </c>
      <c r="J119" s="100">
        <f t="shared" si="9"/>
        <v>818</v>
      </c>
      <c r="K119" s="33">
        <f>Zalaszentgrót!K116</f>
        <v>0</v>
      </c>
      <c r="L119" s="94">
        <f>Zalaszentgrót!L116</f>
        <v>45292</v>
      </c>
      <c r="M119" s="94">
        <f>Zalaszentgrót!M116</f>
        <v>45657</v>
      </c>
      <c r="N119" s="35" t="str">
        <f>Zalaszentgrót!N116</f>
        <v>közép</v>
      </c>
      <c r="O119" s="1"/>
      <c r="P119" s="2"/>
      <c r="Q119" s="2">
        <f>Batyk!Q93+Pakod!Q93+Zalabér!Q92+Zalaszentgrót!Q116+Zalavég!Q93</f>
        <v>818</v>
      </c>
      <c r="R119" s="2"/>
      <c r="S119" s="2"/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166">
        <f>Zalaszentgrót!A117</f>
        <v>111</v>
      </c>
      <c r="B120" s="29">
        <f>Zalaszentgrót!B117</f>
        <v>0</v>
      </c>
      <c r="C120" s="122" t="str">
        <f>Zalaszentgrót!C117</f>
        <v>Zalaszentgrót Liget tér szennyvízátemelő</v>
      </c>
      <c r="D120" s="122" t="str">
        <f>Zalaszentgrót!D117</f>
        <v>Szivattyú csere</v>
      </c>
      <c r="E120" s="32" t="str">
        <f>Zalaszentgrót!E117</f>
        <v>A szivattyú kora, műszaki állapota miatt fennáll a meghibásodás veszélye.</v>
      </c>
      <c r="F120" s="32" t="str">
        <f>Zalaszentgrót!F117</f>
        <v>A folyamatos szennyvíztovábbítás biztosítása, szennyvízkiömlések megelőzése.</v>
      </c>
      <c r="G120" s="32" t="str">
        <f>Zalaszentgrót!G117</f>
        <v>Megfelelő hatékonyságú technológia. A gépészeti funkciókat kifogástalanul ellátó szerelvények.</v>
      </c>
      <c r="H120" s="33">
        <f>Zalaszentgrót!H117</f>
        <v>0</v>
      </c>
      <c r="I120" s="100" t="str">
        <f>Zalaszentgrót!I117</f>
        <v>Zalaszentgrót</v>
      </c>
      <c r="J120" s="100">
        <f t="shared" ref="J120" si="10">SUM(O120:AC120)</f>
        <v>800</v>
      </c>
      <c r="K120" s="33">
        <f>Zalaszentgrót!K117</f>
        <v>0</v>
      </c>
      <c r="L120" s="94">
        <f>Zalaszentgrót!L117</f>
        <v>45292</v>
      </c>
      <c r="M120" s="94">
        <f>Zalaszentgrót!M117</f>
        <v>45657</v>
      </c>
      <c r="N120" s="35" t="str">
        <f>Zalaszentgrót!N117</f>
        <v>közép</v>
      </c>
      <c r="O120" s="1"/>
      <c r="P120" s="2"/>
      <c r="Q120" s="2">
        <f>Zalaszentgrót!Q117</f>
        <v>800</v>
      </c>
      <c r="R120" s="2"/>
      <c r="S120" s="2"/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66">
        <f>Zalaszentgrót!A118</f>
        <v>112</v>
      </c>
      <c r="B121" s="29">
        <f>Zalaszentgrót!B118</f>
        <v>0</v>
      </c>
      <c r="C121" s="122" t="str">
        <f>Zalaszentgrót!C118</f>
        <v>Zalaszentgrót Szentpéteri úti szennyvízátemelő</v>
      </c>
      <c r="D121" s="122" t="str">
        <f>Zalaszentgrót!D118</f>
        <v>Szivattyú csere</v>
      </c>
      <c r="E121" s="32" t="str">
        <f>Zalaszentgrót!E118</f>
        <v>A szivattyú kora, műszaki állapota miatt fennáll a meghibásodás veszélye.</v>
      </c>
      <c r="F121" s="32" t="str">
        <f>Zalaszentgrót!F118</f>
        <v>A folyamatos szennyvíztovábbítás biztosítása, szennyvízkiömlések megelőzése.</v>
      </c>
      <c r="G121" s="32" t="str">
        <f>Zalaszentgrót!G118</f>
        <v>Megfelelő hatékonyságú technológia. A gépészeti funkciókat kifogástalanul ellátó szerelvények.</v>
      </c>
      <c r="H121" s="33">
        <f>Zalaszentgrót!H118</f>
        <v>0</v>
      </c>
      <c r="I121" s="100" t="str">
        <f>Zalaszentgrót!I118</f>
        <v>Zalaszentgrót</v>
      </c>
      <c r="J121" s="100">
        <f t="shared" ref="J121:J122" si="11">SUM(O121:AC121)</f>
        <v>3200</v>
      </c>
      <c r="K121" s="33">
        <f>Zalaszentgrót!K118</f>
        <v>0</v>
      </c>
      <c r="L121" s="94">
        <f>Zalaszentgrót!L118</f>
        <v>45292</v>
      </c>
      <c r="M121" s="94">
        <f>Zalaszentgrót!M118</f>
        <v>45657</v>
      </c>
      <c r="N121" s="35" t="str">
        <f>Zalaszentgrót!N118</f>
        <v>közép</v>
      </c>
      <c r="O121" s="1"/>
      <c r="P121" s="2"/>
      <c r="Q121" s="2">
        <f>Zalaszentgrót!Q118</f>
        <v>3200</v>
      </c>
      <c r="R121" s="2"/>
      <c r="S121" s="2"/>
      <c r="T121" s="3"/>
      <c r="U121" s="3"/>
      <c r="V121" s="3"/>
      <c r="W121" s="3"/>
      <c r="X121" s="3"/>
      <c r="Y121" s="3"/>
      <c r="Z121" s="3"/>
      <c r="AA121" s="3"/>
      <c r="AB121" s="3"/>
      <c r="AC121" s="4"/>
    </row>
    <row r="122" spans="1:29" ht="60" x14ac:dyDescent="0.25">
      <c r="A122" s="166">
        <f>Zalaszentgrót!A119</f>
        <v>113</v>
      </c>
      <c r="B122" s="29">
        <f>Zalaszentgrót!B119</f>
        <v>0</v>
      </c>
      <c r="C122" s="122" t="str">
        <f>Zalaszentgrót!C119</f>
        <v>Zalaszentgrót Tűztorony tér tér szennyvízátemelő</v>
      </c>
      <c r="D122" s="122" t="str">
        <f>Zalaszentgrót!D119</f>
        <v>Szivattyú csere</v>
      </c>
      <c r="E122" s="32" t="str">
        <f>Zalaszentgrót!E119</f>
        <v>A szivattyú kora, műszaki állapota miatt fennáll a meghibásodás veszélye.</v>
      </c>
      <c r="F122" s="32" t="str">
        <f>Zalaszentgrót!F119</f>
        <v>A folyamatos szennyvíztovábbítás biztosítása, szennyvízkiömlések megelőzése.</v>
      </c>
      <c r="G122" s="32" t="str">
        <f>Zalaszentgrót!G119</f>
        <v>Megfelelő hatékonyságú technológia. A gépészeti funkciókat kifogástalanul ellátó szerelvények.</v>
      </c>
      <c r="H122" s="33">
        <f>Zalaszentgrót!H119</f>
        <v>0</v>
      </c>
      <c r="I122" s="100" t="str">
        <f>Zalaszentgrót!I119</f>
        <v>Zalaszentgrót</v>
      </c>
      <c r="J122" s="100">
        <f t="shared" si="11"/>
        <v>3200</v>
      </c>
      <c r="K122" s="33">
        <f>Zalaszentgrót!K119</f>
        <v>0</v>
      </c>
      <c r="L122" s="94">
        <f>Zalaszentgrót!L119</f>
        <v>45292</v>
      </c>
      <c r="M122" s="94">
        <f>Zalaszentgrót!M119</f>
        <v>45657</v>
      </c>
      <c r="N122" s="35" t="str">
        <f>Zalaszentgrót!N119</f>
        <v>közép</v>
      </c>
      <c r="O122" s="1"/>
      <c r="P122" s="2"/>
      <c r="Q122" s="2">
        <f>Zalaszentgrót!Q119</f>
        <v>3200</v>
      </c>
      <c r="R122" s="2"/>
      <c r="S122" s="2"/>
      <c r="T122" s="3"/>
      <c r="U122" s="3"/>
      <c r="V122" s="3"/>
      <c r="W122" s="3"/>
      <c r="X122" s="3"/>
      <c r="Y122" s="3"/>
      <c r="Z122" s="3"/>
      <c r="AA122" s="3"/>
      <c r="AB122" s="3"/>
      <c r="AC122" s="4"/>
    </row>
    <row r="123" spans="1:29" ht="60" x14ac:dyDescent="0.25">
      <c r="A123" s="166">
        <f>Zalabér!A93</f>
        <v>121</v>
      </c>
      <c r="B123" s="29">
        <f>Zalabér!B93</f>
        <v>0</v>
      </c>
      <c r="C123" s="58" t="str">
        <f>Zalabér!C93</f>
        <v>Zalabér 2.</v>
      </c>
      <c r="D123" s="122" t="str">
        <f>Zalabér!D93</f>
        <v>Gépészeti felújítás1-6</v>
      </c>
      <c r="E123" s="32" t="str">
        <f>Zalabér!E93</f>
        <v>A gépészeti szerelvények, műszaki állapota miatt gyakori a meghibásodás.</v>
      </c>
      <c r="F123" s="32" t="str">
        <f>Zalabér!F93</f>
        <v>A folyamatos szennyvíztovábbítás biztosítása, szennyvízkiömlések megelőzése.</v>
      </c>
      <c r="G123" s="32" t="str">
        <f>Zalabér!G93</f>
        <v>Megfelelő hatékonyságú technológia. A gépészeti funkciókat kifogástalanul ellátó szerelvények.</v>
      </c>
      <c r="H123" s="33">
        <f>Zalabér!H93</f>
        <v>0</v>
      </c>
      <c r="I123" s="100" t="str">
        <f>Zalabér!I93</f>
        <v>Zalaszentgrót osztatlan közös</v>
      </c>
      <c r="J123" s="100">
        <f t="shared" si="5"/>
        <v>1700</v>
      </c>
      <c r="K123" s="33">
        <f>Zalabér!K93</f>
        <v>0</v>
      </c>
      <c r="L123" s="94">
        <f>Zalabér!L93</f>
        <v>45658</v>
      </c>
      <c r="M123" s="94">
        <f>Zalabér!M93</f>
        <v>46022</v>
      </c>
      <c r="N123" s="35" t="str">
        <f>Zalabér!N93</f>
        <v>közép</v>
      </c>
      <c r="O123" s="1">
        <f>Zalabér!O93</f>
        <v>0</v>
      </c>
      <c r="P123" s="2">
        <f>Batyk!P94+Pakod!P94+Zalabér!P93+Zalaszentgrót!P120+Zalavég!P94</f>
        <v>0</v>
      </c>
      <c r="Q123" s="2">
        <f>Batyk!Q94+Pakod!Q94+Zalabér!Q93+Zalaszentgrót!Q120+Zalavég!Q94</f>
        <v>0</v>
      </c>
      <c r="R123" s="2">
        <f>Batyk!R94+Pakod!R94+Zalabér!R93+Zalaszentgrót!R120+Zalavég!R94</f>
        <v>1700</v>
      </c>
      <c r="S123" s="2">
        <f>Batyk!S94+Pakod!S94+Zalabér!S93+Zalaszentgrót!S120+Zalavég!S94</f>
        <v>0</v>
      </c>
      <c r="T123" s="3">
        <f>Zalabér!T93</f>
        <v>0</v>
      </c>
      <c r="U123" s="3">
        <f>Zalabér!U93</f>
        <v>0</v>
      </c>
      <c r="V123" s="3">
        <f>Zalabér!V93</f>
        <v>0</v>
      </c>
      <c r="W123" s="3">
        <f>Zalabér!W93</f>
        <v>0</v>
      </c>
      <c r="X123" s="3">
        <f>Zalabér!X93</f>
        <v>0</v>
      </c>
      <c r="Y123" s="3">
        <f>Zalabér!Y93</f>
        <v>0</v>
      </c>
      <c r="Z123" s="3">
        <f>Zalabér!Z93</f>
        <v>0</v>
      </c>
      <c r="AA123" s="3">
        <f>Zalabér!AA93</f>
        <v>0</v>
      </c>
      <c r="AB123" s="3">
        <f>Zalabér!AB93</f>
        <v>0</v>
      </c>
      <c r="AC123" s="4">
        <f>Zalabér!AC93</f>
        <v>0</v>
      </c>
    </row>
    <row r="124" spans="1:29" ht="60" x14ac:dyDescent="0.25">
      <c r="A124" s="166">
        <f>Zalaszentgrót!A121</f>
        <v>122</v>
      </c>
      <c r="B124" s="29">
        <f>Zalaszentgrót!B121</f>
        <v>0</v>
      </c>
      <c r="C124" s="122" t="str">
        <f>Zalaszentgrót!C121</f>
        <v>Zalaszentgrót Kisszentgrót 1. szennyvízátemelő</v>
      </c>
      <c r="D124" s="122" t="str">
        <f>Zalaszentgrót!D121</f>
        <v>Szivattyú csere</v>
      </c>
      <c r="E124" s="32" t="str">
        <f>Zalaszentgrót!E121</f>
        <v>A szivattyú kora, műszaki állapota miatt fennáll a meghibásodás veszélye.</v>
      </c>
      <c r="F124" s="32" t="str">
        <f>Zalaszentgrót!F121</f>
        <v>A folyamatos szennyvíztovábbítás biztosítása, szennyvízkiömlések megelőzése.</v>
      </c>
      <c r="G124" s="32" t="str">
        <f>Zalaszentgrót!G121</f>
        <v>Megfelelő hatékonyságú technológia. A gépészeti funkciókat kifogástalanul ellátó szerelvények.</v>
      </c>
      <c r="H124" s="33">
        <f>Zalaszentgrót!H121</f>
        <v>0</v>
      </c>
      <c r="I124" s="100" t="str">
        <f>Zalaszentgrót!I121</f>
        <v>Zalaszentgrót osztatlan közös</v>
      </c>
      <c r="J124" s="100">
        <f t="shared" si="5"/>
        <v>3886</v>
      </c>
      <c r="K124" s="33">
        <f>Zalaszentgrót!K121</f>
        <v>0</v>
      </c>
      <c r="L124" s="94">
        <f>Zalaszentgrót!L121</f>
        <v>45658</v>
      </c>
      <c r="M124" s="94">
        <f>Zalaszentgrót!M121</f>
        <v>46022</v>
      </c>
      <c r="N124" s="35" t="str">
        <f>Zalaszentgrót!N121</f>
        <v>közép</v>
      </c>
      <c r="O124" s="1">
        <f>Zalaszentgrót!O121</f>
        <v>0</v>
      </c>
      <c r="P124" s="2">
        <f>Batyk!P95+Pakod!P95+Zalabér!P94+Zalaszentgrót!P121+Zalavég!P95</f>
        <v>0</v>
      </c>
      <c r="Q124" s="2">
        <f>Batyk!Q95+Pakod!Q95+Zalabér!Q94+Zalaszentgrót!Q121+Zalavég!Q95</f>
        <v>0</v>
      </c>
      <c r="R124" s="2">
        <f>Batyk!R95+Pakod!R95+Zalabér!R94+Zalaszentgrót!R121+Zalavég!R95</f>
        <v>3886</v>
      </c>
      <c r="S124" s="2">
        <f>Batyk!S95+Pakod!S95+Zalabér!S94+Zalaszentgrót!S121+Zalavég!S95</f>
        <v>0</v>
      </c>
      <c r="T124" s="3">
        <f>Zalaszentgrót!T121</f>
        <v>0</v>
      </c>
      <c r="U124" s="3">
        <f>Zalaszentgrót!U121</f>
        <v>0</v>
      </c>
      <c r="V124" s="3">
        <f>Zalaszentgrót!V121</f>
        <v>0</v>
      </c>
      <c r="W124" s="3">
        <f>Zalaszentgrót!W121</f>
        <v>0</v>
      </c>
      <c r="X124" s="3">
        <f>Zalaszentgrót!X121</f>
        <v>0</v>
      </c>
      <c r="Y124" s="3">
        <f>Zalaszentgrót!Y121</f>
        <v>0</v>
      </c>
      <c r="Z124" s="3">
        <f>Zalaszentgrót!Z121</f>
        <v>0</v>
      </c>
      <c r="AA124" s="3">
        <f>Zalaszentgrót!AA121</f>
        <v>0</v>
      </c>
      <c r="AB124" s="3">
        <f>Zalaszentgrót!AB121</f>
        <v>0</v>
      </c>
      <c r="AC124" s="4">
        <f>Zalaszentgrót!AC121</f>
        <v>0</v>
      </c>
    </row>
    <row r="125" spans="1:29" ht="60" x14ac:dyDescent="0.25">
      <c r="A125" s="166">
        <f>Zalaszentgrót!A122</f>
        <v>123</v>
      </c>
      <c r="B125" s="29">
        <f>Zalaszentgrót!B122</f>
        <v>0</v>
      </c>
      <c r="C125" s="122" t="str">
        <f>Zalaszentgrót!C122</f>
        <v>Zalaszentgrót Aranyod 2. szennyvízátemelő</v>
      </c>
      <c r="D125" s="122" t="str">
        <f>Zalaszentgrót!D122</f>
        <v>Szivattyú csere</v>
      </c>
      <c r="E125" s="32" t="str">
        <f>Zalaszentgrót!E122</f>
        <v>A szivattyú kora, műszaki állapota miatt fennáll a meghibásodás veszélye.</v>
      </c>
      <c r="F125" s="32" t="str">
        <f>Zalaszentgrót!F122</f>
        <v>A folyamatos szennyvíztovábbítás biztosítása, szennyvízkiömlések megelőzése.</v>
      </c>
      <c r="G125" s="32" t="str">
        <f>Zalaszentgrót!G122</f>
        <v>Megfelelő hatékonyságú technológia. A gépészeti funkciókat kifogástalanul ellátó szerelvények.</v>
      </c>
      <c r="H125" s="33">
        <f>Zalaszentgrót!H122</f>
        <v>0</v>
      </c>
      <c r="I125" s="100" t="str">
        <f>Zalaszentgrót!I122</f>
        <v>Zalaszentgrót osztatlan közös</v>
      </c>
      <c r="J125" s="100">
        <f t="shared" ref="J125" si="12">SUM(O125:AC125)</f>
        <v>818</v>
      </c>
      <c r="K125" s="33">
        <f>Zalaszentgrót!K122</f>
        <v>0</v>
      </c>
      <c r="L125" s="94">
        <f>Zalaszentgrót!L122</f>
        <v>45658</v>
      </c>
      <c r="M125" s="94">
        <f>Zalaszentgrót!M122</f>
        <v>46022</v>
      </c>
      <c r="N125" s="35" t="str">
        <f>Zalaszentgrót!N122</f>
        <v>közép</v>
      </c>
      <c r="O125" s="1"/>
      <c r="P125" s="2"/>
      <c r="Q125" s="2"/>
      <c r="R125" s="2">
        <f>Batyk!R96+Pakod!R96+Zalabér!R95+Zalaszentgrót!R122+Zalavég!R96</f>
        <v>818</v>
      </c>
      <c r="S125" s="2"/>
      <c r="T125" s="3"/>
      <c r="U125" s="3"/>
      <c r="V125" s="3"/>
      <c r="W125" s="3"/>
      <c r="X125" s="3"/>
      <c r="Y125" s="3"/>
      <c r="Z125" s="3"/>
      <c r="AA125" s="3"/>
      <c r="AB125" s="3"/>
      <c r="AC125" s="4"/>
    </row>
    <row r="126" spans="1:29" ht="60" x14ac:dyDescent="0.25">
      <c r="A126" s="166">
        <f>Zalaszentgrót!A123</f>
        <v>124</v>
      </c>
      <c r="B126" s="29">
        <f>Zalaszentgrót!B123</f>
        <v>0</v>
      </c>
      <c r="C126" s="122" t="str">
        <f>Zalaszentgrót!C123</f>
        <v>Zalabér 1. szennyvízátemelő</v>
      </c>
      <c r="D126" s="122" t="str">
        <f>Zalaszentgrót!D123</f>
        <v>Szivattyú csere</v>
      </c>
      <c r="E126" s="32" t="str">
        <f>Zalaszentgrót!E123</f>
        <v>A szivattyú kora, műszaki állapota miatt fennáll a meghibásodás veszélye.</v>
      </c>
      <c r="F126" s="32" t="str">
        <f>Zalaszentgrót!F123</f>
        <v>A folyamatos szennyvíztovábbítás biztosítása, szennyvízkiömlések megelőzése.</v>
      </c>
      <c r="G126" s="32" t="str">
        <f>Zalaszentgrót!G123</f>
        <v>Megfelelő hatékonyságú technológia. A gépészeti funkciókat kifogástalanul ellátó szerelvények.</v>
      </c>
      <c r="H126" s="33">
        <f>Zalaszentgrót!H123</f>
        <v>0</v>
      </c>
      <c r="I126" s="100" t="str">
        <f>Zalaszentgrót!I123</f>
        <v>Zalaszentgrót osztatlan közös</v>
      </c>
      <c r="J126" s="100">
        <f t="shared" ref="J126:J130" si="13">SUM(O126:AC126)</f>
        <v>10227</v>
      </c>
      <c r="K126" s="33">
        <f>Zalaszentgrót!K123</f>
        <v>0</v>
      </c>
      <c r="L126" s="94">
        <f>Zalaszentgrót!L123</f>
        <v>45658</v>
      </c>
      <c r="M126" s="94">
        <f>Zalaszentgrót!M123</f>
        <v>46022</v>
      </c>
      <c r="N126" s="35" t="str">
        <f>Zalaszentgrót!N123</f>
        <v>közép</v>
      </c>
      <c r="O126" s="1"/>
      <c r="P126" s="2"/>
      <c r="Q126" s="2"/>
      <c r="R126" s="2">
        <f>Batyk!R97+Pakod!R97+Zalabér!R96+Zalaszentgrót!R123+Zalavég!R97</f>
        <v>10227</v>
      </c>
      <c r="S126" s="2"/>
      <c r="T126" s="3"/>
      <c r="U126" s="3"/>
      <c r="V126" s="3"/>
      <c r="W126" s="3"/>
      <c r="X126" s="3"/>
      <c r="Y126" s="3"/>
      <c r="Z126" s="3"/>
      <c r="AA126" s="3"/>
      <c r="AB126" s="3"/>
      <c r="AC126" s="4"/>
    </row>
    <row r="127" spans="1:29" ht="60" x14ac:dyDescent="0.25">
      <c r="A127" s="166">
        <f>Zalaszentgrót!A124</f>
        <v>125</v>
      </c>
      <c r="B127" s="29">
        <f>Zalaszentgrót!B124</f>
        <v>0</v>
      </c>
      <c r="C127" s="122" t="str">
        <f>Zalaszentgrót!C124</f>
        <v>Zalabér 2. szennyvízátemelő</v>
      </c>
      <c r="D127" s="122" t="str">
        <f>Zalaszentgrót!D124</f>
        <v>Szivattyú csere</v>
      </c>
      <c r="E127" s="32" t="str">
        <f>Zalaszentgrót!E124</f>
        <v>A szivattyú kora, műszaki állapota miatt fennáll a meghibásodás veszélye.</v>
      </c>
      <c r="F127" s="32" t="str">
        <f>Zalaszentgrót!F124</f>
        <v>A folyamatos szennyvíztovábbítás biztosítása, szennyvízkiömlések megelőzése.</v>
      </c>
      <c r="G127" s="32" t="str">
        <f>Zalaszentgrót!G124</f>
        <v>Megfelelő hatékonyságú technológia. A gépészeti funkciókat kifogástalanul ellátó szerelvények.</v>
      </c>
      <c r="H127" s="33">
        <f>Zalaszentgrót!H124</f>
        <v>0</v>
      </c>
      <c r="I127" s="100" t="str">
        <f>Zalaszentgrót!I124</f>
        <v>Zalaszentgrót osztatlan közös</v>
      </c>
      <c r="J127" s="100">
        <f t="shared" si="13"/>
        <v>1535</v>
      </c>
      <c r="K127" s="33">
        <f>Zalaszentgrót!K124</f>
        <v>0</v>
      </c>
      <c r="L127" s="94">
        <f>Zalaszentgrót!L124</f>
        <v>45658</v>
      </c>
      <c r="M127" s="94">
        <f>Zalaszentgrót!M124</f>
        <v>46022</v>
      </c>
      <c r="N127" s="35" t="str">
        <f>Zalaszentgrót!N124</f>
        <v>közép</v>
      </c>
      <c r="O127" s="1"/>
      <c r="P127" s="2"/>
      <c r="Q127" s="2"/>
      <c r="R127" s="2">
        <f>Batyk!R98+Pakod!R98+Zalabér!R97+Zalaszentgrót!R124+Zalavég!R98</f>
        <v>1535</v>
      </c>
      <c r="S127" s="2"/>
      <c r="T127" s="3"/>
      <c r="U127" s="3"/>
      <c r="V127" s="3"/>
      <c r="W127" s="3"/>
      <c r="X127" s="3"/>
      <c r="Y127" s="3"/>
      <c r="Z127" s="3"/>
      <c r="AA127" s="3"/>
      <c r="AB127" s="3"/>
      <c r="AC127" s="4"/>
    </row>
    <row r="128" spans="1:29" ht="60" x14ac:dyDescent="0.25">
      <c r="A128" s="166">
        <f>Zalaszentgrót!A125</f>
        <v>126</v>
      </c>
      <c r="B128" s="29">
        <f>Zalaszentgrót!B125</f>
        <v>0</v>
      </c>
      <c r="C128" s="122" t="str">
        <f>Zalaszentgrót!C125</f>
        <v>Zalabér 4. szennyvízátemelő</v>
      </c>
      <c r="D128" s="122" t="str">
        <f>Zalaszentgrót!D125</f>
        <v>Szivattyú csere</v>
      </c>
      <c r="E128" s="32" t="str">
        <f>Zalaszentgrót!E125</f>
        <v>A szivattyú kora, műszaki állapota miatt fennáll a meghibásodás veszélye.</v>
      </c>
      <c r="F128" s="32" t="str">
        <f>Zalaszentgrót!F125</f>
        <v>A folyamatos szennyvíztovábbítás biztosítása, szennyvízkiömlések megelőzése.</v>
      </c>
      <c r="G128" s="32" t="str">
        <f>Zalaszentgrót!G125</f>
        <v>Megfelelő hatékonyságú technológia. A gépészeti funkciókat kifogástalanul ellátó szerelvények.</v>
      </c>
      <c r="H128" s="33">
        <f>Zalaszentgrót!H125</f>
        <v>0</v>
      </c>
      <c r="I128" s="100" t="str">
        <f>Zalaszentgrót!I125</f>
        <v>Zalaszentgrót osztatlan közös</v>
      </c>
      <c r="J128" s="100">
        <f t="shared" si="13"/>
        <v>818</v>
      </c>
      <c r="K128" s="33">
        <f>Zalaszentgrót!K125</f>
        <v>0</v>
      </c>
      <c r="L128" s="94">
        <f>Zalaszentgrót!L125</f>
        <v>45658</v>
      </c>
      <c r="M128" s="94">
        <f>Zalaszentgrót!M125</f>
        <v>46022</v>
      </c>
      <c r="N128" s="35" t="str">
        <f>Zalaszentgrót!N125</f>
        <v>közép</v>
      </c>
      <c r="O128" s="1"/>
      <c r="P128" s="2"/>
      <c r="Q128" s="2"/>
      <c r="R128" s="2">
        <f>Batyk!R99+Pakod!R99+Zalabér!R98+Zalaszentgrót!R125+Zalavég!R99</f>
        <v>818</v>
      </c>
      <c r="S128" s="2"/>
      <c r="T128" s="3"/>
      <c r="U128" s="3"/>
      <c r="V128" s="3"/>
      <c r="W128" s="3"/>
      <c r="X128" s="3"/>
      <c r="Y128" s="3"/>
      <c r="Z128" s="3"/>
      <c r="AA128" s="3"/>
      <c r="AB128" s="3"/>
      <c r="AC128" s="4"/>
    </row>
    <row r="129" spans="1:29" ht="60" x14ac:dyDescent="0.25">
      <c r="A129" s="166">
        <f>Zalaszentgrót!A126</f>
        <v>127</v>
      </c>
      <c r="B129" s="29">
        <f>Zalaszentgrót!B126</f>
        <v>0</v>
      </c>
      <c r="C129" s="122" t="str">
        <f>Zalaszentgrót!C126</f>
        <v>Zalaszentgrót Csáford 2. szennyvízátemelő</v>
      </c>
      <c r="D129" s="122" t="str">
        <f>Zalaszentgrót!D126</f>
        <v>Szivattyú csere</v>
      </c>
      <c r="E129" s="32" t="str">
        <f>Zalaszentgrót!E126</f>
        <v>A szivattyú kora, műszaki állapota miatt fennáll a meghibásodás veszélye.</v>
      </c>
      <c r="F129" s="32" t="str">
        <f>Zalaszentgrót!F126</f>
        <v>A folyamatos szennyvíztovábbítás biztosítása, szennyvízkiömlések megelőzése.</v>
      </c>
      <c r="G129" s="32" t="str">
        <f>Zalaszentgrót!G126</f>
        <v>Megfelelő hatékonyságú technológia. A gépészeti funkciókat kifogástalanul ellátó szerelvények.</v>
      </c>
      <c r="H129" s="33">
        <f>Zalaszentgrót!H126</f>
        <v>0</v>
      </c>
      <c r="I129" s="100" t="str">
        <f>Zalaszentgrót!I126</f>
        <v>Zalaszentgrót osztatlan közös</v>
      </c>
      <c r="J129" s="100">
        <f t="shared" si="13"/>
        <v>818</v>
      </c>
      <c r="K129" s="33">
        <f>Zalaszentgrót!K126</f>
        <v>0</v>
      </c>
      <c r="L129" s="94">
        <f>Zalaszentgrót!L126</f>
        <v>45658</v>
      </c>
      <c r="M129" s="94">
        <f>Zalaszentgrót!M126</f>
        <v>46022</v>
      </c>
      <c r="N129" s="35" t="str">
        <f>Zalaszentgrót!N126</f>
        <v>közép</v>
      </c>
      <c r="O129" s="1"/>
      <c r="P129" s="2"/>
      <c r="Q129" s="2"/>
      <c r="R129" s="2">
        <f>Batyk!R100+Pakod!R100+Zalabér!R99+Zalaszentgrót!R126+Zalavég!R100</f>
        <v>818</v>
      </c>
      <c r="S129" s="2"/>
      <c r="T129" s="3"/>
      <c r="U129" s="3"/>
      <c r="V129" s="3"/>
      <c r="W129" s="3"/>
      <c r="X129" s="3"/>
      <c r="Y129" s="3"/>
      <c r="Z129" s="3"/>
      <c r="AA129" s="3"/>
      <c r="AB129" s="3"/>
      <c r="AC129" s="4"/>
    </row>
    <row r="130" spans="1:29" ht="60" x14ac:dyDescent="0.25">
      <c r="A130" s="166">
        <f>Zalaszentgrót!A127</f>
        <v>128</v>
      </c>
      <c r="B130" s="29">
        <f>Zalaszentgrót!B127</f>
        <v>0</v>
      </c>
      <c r="C130" s="122" t="str">
        <f>Zalaszentgrót!C127</f>
        <v>Zalaszentgrót Csáford 4. szennyvízátemelő</v>
      </c>
      <c r="D130" s="122" t="str">
        <f>Zalaszentgrót!D127</f>
        <v>Szivattyú csere</v>
      </c>
      <c r="E130" s="32" t="str">
        <f>Zalaszentgrót!E127</f>
        <v>A szivattyú kora, műszaki állapota miatt fennáll a meghibásodás veszélye.</v>
      </c>
      <c r="F130" s="32" t="str">
        <f>Zalaszentgrót!F127</f>
        <v>A folyamatos szennyvíztovábbítás biztosítása, szennyvízkiömlések megelőzése.</v>
      </c>
      <c r="G130" s="32" t="str">
        <f>Zalaszentgrót!G127</f>
        <v>Megfelelő hatékonyságú technológia. A gépészeti funkciókat kifogástalanul ellátó szerelvények.</v>
      </c>
      <c r="H130" s="33">
        <f>Zalaszentgrót!H127</f>
        <v>0</v>
      </c>
      <c r="I130" s="100" t="str">
        <f>Zalaszentgrót!I127</f>
        <v>Zalaszentgrót osztatlan közös</v>
      </c>
      <c r="J130" s="100">
        <f t="shared" si="13"/>
        <v>818</v>
      </c>
      <c r="K130" s="33">
        <f>Zalaszentgrót!K127</f>
        <v>0</v>
      </c>
      <c r="L130" s="94">
        <f>Zalaszentgrót!L127</f>
        <v>45658</v>
      </c>
      <c r="M130" s="94">
        <f>Zalaszentgrót!M127</f>
        <v>46022</v>
      </c>
      <c r="N130" s="35" t="str">
        <f>Zalaszentgrót!N127</f>
        <v>közép</v>
      </c>
      <c r="O130" s="1"/>
      <c r="P130" s="2"/>
      <c r="Q130" s="2"/>
      <c r="R130" s="2">
        <f>Batyk!R101+Pakod!R101+Zalabér!R100+Zalaszentgrót!R127+Zalavég!R101</f>
        <v>818</v>
      </c>
      <c r="S130" s="2"/>
      <c r="T130" s="3"/>
      <c r="U130" s="3"/>
      <c r="V130" s="3"/>
      <c r="W130" s="3"/>
      <c r="X130" s="3"/>
      <c r="Y130" s="3"/>
      <c r="Z130" s="3"/>
      <c r="AA130" s="3"/>
      <c r="AB130" s="3"/>
      <c r="AC130" s="4"/>
    </row>
    <row r="131" spans="1:29" ht="60" x14ac:dyDescent="0.25">
      <c r="A131" s="166">
        <f>Zalaszentgrót!A128</f>
        <v>129</v>
      </c>
      <c r="B131" s="29">
        <f>Zalaszentgrót!B128</f>
        <v>0</v>
      </c>
      <c r="C131" s="122" t="str">
        <f>Zalaszentgrót!C128</f>
        <v>Zalaszentgrót Aranyod 4. szennyvízátemelő</v>
      </c>
      <c r="D131" s="122" t="str">
        <f>Zalaszentgrót!D128</f>
        <v>Szivattyú csere</v>
      </c>
      <c r="E131" s="32" t="str">
        <f>Zalaszentgrót!E128</f>
        <v>A szivattyú kora, műszaki állapota miatt fennáll a meghibásodás veszélye.</v>
      </c>
      <c r="F131" s="32" t="str">
        <f>Zalaszentgrót!F128</f>
        <v>A folyamatos szennyvíztovábbítás biztosítása, szennyvízkiömlések megelőzése.</v>
      </c>
      <c r="G131" s="32" t="str">
        <f>Zalaszentgrót!G128</f>
        <v>Megfelelő hatékonyságú technológia. A gépészeti funkciókat kifogástalanul ellátó szerelvények.</v>
      </c>
      <c r="H131" s="33">
        <f>Zalaszentgrót!H128</f>
        <v>0</v>
      </c>
      <c r="I131" s="100" t="str">
        <f>Zalaszentgrót!I128</f>
        <v>Zalaszentgrót osztatlan közös</v>
      </c>
      <c r="J131" s="100">
        <f t="shared" ref="J131" si="14">SUM(O131:AC131)</f>
        <v>818</v>
      </c>
      <c r="K131" s="33">
        <f>Zalaszentgrót!K128</f>
        <v>0</v>
      </c>
      <c r="L131" s="94">
        <f>Zalaszentgrót!L128</f>
        <v>45658</v>
      </c>
      <c r="M131" s="94">
        <f>Zalaszentgrót!M128</f>
        <v>46022</v>
      </c>
      <c r="N131" s="35" t="str">
        <f>Zalaszentgrót!N128</f>
        <v>közép</v>
      </c>
      <c r="O131" s="1"/>
      <c r="P131" s="2"/>
      <c r="Q131" s="2"/>
      <c r="R131" s="2">
        <f>Batyk!R102+Pakod!R102+Zalabér!R101+Zalaszentgrót!R128+Zalavég!R102</f>
        <v>818</v>
      </c>
      <c r="S131" s="2"/>
      <c r="T131" s="3"/>
      <c r="U131" s="3"/>
      <c r="V131" s="3"/>
      <c r="W131" s="3"/>
      <c r="X131" s="3"/>
      <c r="Y131" s="3"/>
      <c r="Z131" s="3"/>
      <c r="AA131" s="3"/>
      <c r="AB131" s="3"/>
      <c r="AC131" s="4"/>
    </row>
    <row r="132" spans="1:29" ht="60" x14ac:dyDescent="0.25">
      <c r="A132" s="166">
        <f>Zalabér!A102</f>
        <v>140</v>
      </c>
      <c r="B132" s="29">
        <f>Zalabér!B102</f>
        <v>0</v>
      </c>
      <c r="C132" s="58" t="str">
        <f>Zalabér!C102</f>
        <v>Zalabér 3.</v>
      </c>
      <c r="D132" s="122" t="str">
        <f>Zalabér!D102</f>
        <v>Gépészeti felújítás1-6</v>
      </c>
      <c r="E132" s="32" t="str">
        <f>Zalabér!E102</f>
        <v>A gépészeti szerelvények, műszaki állapota miatt gyakori a meghibásodás.</v>
      </c>
      <c r="F132" s="32" t="str">
        <f>Zalabér!F102</f>
        <v>A folyamatos szennyvíztovábbítás biztosítása, szennyvízkiömlések megelőzése.</v>
      </c>
      <c r="G132" s="32" t="str">
        <f>Zalabér!G102</f>
        <v>Megfelelő hatékonyságú technológia. A gépészeti funkciókat kifogástalanul ellátó szerelvények.</v>
      </c>
      <c r="H132" s="33">
        <f>Zalabér!H102</f>
        <v>0</v>
      </c>
      <c r="I132" s="100" t="str">
        <f>Zalabér!I102</f>
        <v>Zalaszentgrót osztatlan közös</v>
      </c>
      <c r="J132" s="100">
        <f t="shared" si="5"/>
        <v>1700</v>
      </c>
      <c r="K132" s="33">
        <f>Zalabér!K102</f>
        <v>0</v>
      </c>
      <c r="L132" s="94">
        <f>Zalabér!L102</f>
        <v>46023</v>
      </c>
      <c r="M132" s="94">
        <f>Zalabér!M102</f>
        <v>46387</v>
      </c>
      <c r="N132" s="35" t="str">
        <f>Zalabér!N102</f>
        <v>közép</v>
      </c>
      <c r="O132" s="1">
        <f>Zalabér!O102</f>
        <v>0</v>
      </c>
      <c r="P132" s="2">
        <f>Zalabér!P102</f>
        <v>0</v>
      </c>
      <c r="Q132" s="2">
        <f>Zalabér!Q102</f>
        <v>0</v>
      </c>
      <c r="R132" s="2">
        <f>Zalabér!R102</f>
        <v>0</v>
      </c>
      <c r="S132" s="107">
        <f>Batyk!S103+Pakod!S103+Zalabér!S102+Zalaszentgrót!S129+Zalavég!S103</f>
        <v>1700</v>
      </c>
      <c r="T132" s="3">
        <f>Zalabér!T102</f>
        <v>0</v>
      </c>
      <c r="U132" s="3">
        <f>Zalabér!U102</f>
        <v>0</v>
      </c>
      <c r="V132" s="3">
        <f>Zalabér!V102</f>
        <v>0</v>
      </c>
      <c r="W132" s="3">
        <f>Zalabér!W102</f>
        <v>0</v>
      </c>
      <c r="X132" s="3">
        <f>Zalabér!X102</f>
        <v>0</v>
      </c>
      <c r="Y132" s="3">
        <f>Zalabér!Y102</f>
        <v>0</v>
      </c>
      <c r="Z132" s="3">
        <f>Zalabér!Z102</f>
        <v>0</v>
      </c>
      <c r="AA132" s="3">
        <f>Zalabér!AA102</f>
        <v>0</v>
      </c>
      <c r="AB132" s="3">
        <f>Zalabér!AB102</f>
        <v>0</v>
      </c>
      <c r="AC132" s="4">
        <f>Zalabér!AC102</f>
        <v>0</v>
      </c>
    </row>
    <row r="133" spans="1:29" ht="60" x14ac:dyDescent="0.25">
      <c r="A133" s="166">
        <f>Zalavég!A104</f>
        <v>141</v>
      </c>
      <c r="B133" s="29">
        <f>Zalavég!B104</f>
        <v>0</v>
      </c>
      <c r="C133" s="58" t="str">
        <f>Zalavég!C104</f>
        <v>Zalavég 1.</v>
      </c>
      <c r="D133" s="122" t="str">
        <f>Zalavég!D104</f>
        <v>Gépészeti felújítás1-6</v>
      </c>
      <c r="E133" s="32" t="str">
        <f>Zalavég!E104</f>
        <v>A gépészeti szerelvények, műszaki állapota miatt gyakori a meghibásodás.</v>
      </c>
      <c r="F133" s="32" t="str">
        <f>Zalavég!F104</f>
        <v>A folyamatos szennyvíztovábbítás biztosítása, szennyvízkiömlések megelőzése.</v>
      </c>
      <c r="G133" s="32" t="str">
        <f>Zalavég!G104</f>
        <v>Megfelelő hatékonyságú technológia. A gépészeti funkciókat kifogástalanul ellátó szerelvények.</v>
      </c>
      <c r="H133" s="33">
        <f>Zalavég!H104</f>
        <v>0</v>
      </c>
      <c r="I133" s="100" t="str">
        <f>Zalavég!I104</f>
        <v>Zalaszentgrót osztatlan közös</v>
      </c>
      <c r="J133" s="100">
        <f t="shared" si="5"/>
        <v>1700</v>
      </c>
      <c r="K133" s="33">
        <f>Zalavég!K104</f>
        <v>0</v>
      </c>
      <c r="L133" s="94">
        <f>Zalavég!L104</f>
        <v>46023</v>
      </c>
      <c r="M133" s="94">
        <f>Zalavég!M104</f>
        <v>46387</v>
      </c>
      <c r="N133" s="35" t="str">
        <f>Zalavég!N104</f>
        <v>közép</v>
      </c>
      <c r="O133" s="1">
        <f>Zalavég!O104</f>
        <v>0</v>
      </c>
      <c r="P133" s="2">
        <f>Zalavég!P104</f>
        <v>0</v>
      </c>
      <c r="Q133" s="2">
        <f>Zalavég!Q104</f>
        <v>0</v>
      </c>
      <c r="R133" s="2">
        <f>Zalavég!R104</f>
        <v>0</v>
      </c>
      <c r="S133" s="107">
        <f>Batyk!S104+Pakod!S104+Zalabér!S103+Zalaszentgrót!S130+Zalavég!S104</f>
        <v>1700</v>
      </c>
      <c r="T133" s="3">
        <f>Zalavég!T104</f>
        <v>0</v>
      </c>
      <c r="U133" s="3">
        <f>Zalavég!U104</f>
        <v>0</v>
      </c>
      <c r="V133" s="3">
        <f>Zalavég!V104</f>
        <v>0</v>
      </c>
      <c r="W133" s="3">
        <f>Zalavég!W104</f>
        <v>0</v>
      </c>
      <c r="X133" s="3">
        <f>Zalavég!X104</f>
        <v>0</v>
      </c>
      <c r="Y133" s="3">
        <f>Zalavég!Y104</f>
        <v>0</v>
      </c>
      <c r="Z133" s="3">
        <f>Zalavég!Z104</f>
        <v>0</v>
      </c>
      <c r="AA133" s="3">
        <f>Zalavég!AA104</f>
        <v>0</v>
      </c>
      <c r="AB133" s="3">
        <f>Zalavég!AB104</f>
        <v>0</v>
      </c>
      <c r="AC133" s="4">
        <f>Zalavég!AC104</f>
        <v>0</v>
      </c>
    </row>
    <row r="134" spans="1:29" ht="60" x14ac:dyDescent="0.25">
      <c r="A134" s="166">
        <f>Batyk!A105</f>
        <v>142</v>
      </c>
      <c r="B134" s="29">
        <f>Batyk!B105</f>
        <v>0</v>
      </c>
      <c r="C134" s="58" t="str">
        <f>Batyk!C105</f>
        <v>Batyk 1. szennyvízátemelő</v>
      </c>
      <c r="D134" s="122" t="str">
        <f>Batyk!D105</f>
        <v>Szivattyú csere</v>
      </c>
      <c r="E134" s="32" t="str">
        <f>Batyk!E105</f>
        <v>A szivattyú kora, műszaki állapota miatt fennáll a meghibásodás veszélye.</v>
      </c>
      <c r="F134" s="32" t="str">
        <f>Batyk!F105</f>
        <v>A folyamatos szennyvíztovábbítás biztosítása, szennyvízkiömlések megelőzése.</v>
      </c>
      <c r="G134" s="32" t="str">
        <f>Batyk!G105</f>
        <v>Megfelelő hatékonyságú technológia. A gépészeti funkciókat kifogástalanul ellátó szerelvények.</v>
      </c>
      <c r="H134" s="33">
        <f>Batyk!H105</f>
        <v>0</v>
      </c>
      <c r="I134" s="100" t="str">
        <f>Batyk!I105</f>
        <v>Zalaszentgrót osztatlan közös</v>
      </c>
      <c r="J134" s="100">
        <f t="shared" si="5"/>
        <v>1535</v>
      </c>
      <c r="K134" s="33">
        <f>Batyk!K105</f>
        <v>0</v>
      </c>
      <c r="L134" s="94">
        <f>Batyk!L105</f>
        <v>46023</v>
      </c>
      <c r="M134" s="94">
        <f>Batyk!M105</f>
        <v>46387</v>
      </c>
      <c r="N134" s="35" t="str">
        <f>Batyk!N105</f>
        <v>közép</v>
      </c>
      <c r="O134" s="1">
        <f>Batyk!O105</f>
        <v>0</v>
      </c>
      <c r="P134" s="2">
        <f>Batyk!P105</f>
        <v>0</v>
      </c>
      <c r="Q134" s="2">
        <f>Batyk!Q105</f>
        <v>0</v>
      </c>
      <c r="R134" s="2">
        <f>Batyk!R105</f>
        <v>0</v>
      </c>
      <c r="S134" s="107">
        <f>Batyk!S105+Pakod!S105+Zalabér!S104+Zalaszentgrót!S131+Zalavég!S105</f>
        <v>1535</v>
      </c>
      <c r="T134" s="3">
        <f>Batyk!T105+Pakod!T105+Zalabér!T104+Zalaszentgrót!T131+Zalavég!T105</f>
        <v>0</v>
      </c>
      <c r="U134" s="3">
        <f>Batyk!U105</f>
        <v>0</v>
      </c>
      <c r="V134" s="3">
        <f>Batyk!V105</f>
        <v>0</v>
      </c>
      <c r="W134" s="3">
        <f>Batyk!W105</f>
        <v>0</v>
      </c>
      <c r="X134" s="3">
        <f>Batyk!X105</f>
        <v>0</v>
      </c>
      <c r="Y134" s="3">
        <f>Batyk!Y105</f>
        <v>0</v>
      </c>
      <c r="Z134" s="3">
        <f>Batyk!Z105</f>
        <v>0</v>
      </c>
      <c r="AA134" s="3">
        <f>Batyk!AA105</f>
        <v>0</v>
      </c>
      <c r="AB134" s="3">
        <f>Batyk!AB105</f>
        <v>0</v>
      </c>
      <c r="AC134" s="4">
        <f>Batyk!AC105</f>
        <v>0</v>
      </c>
    </row>
    <row r="135" spans="1:29" ht="60" x14ac:dyDescent="0.25">
      <c r="A135" s="166">
        <f>Batyk!A106</f>
        <v>143</v>
      </c>
      <c r="B135" s="29">
        <f>Batyk!B106</f>
        <v>0</v>
      </c>
      <c r="C135" s="58" t="str">
        <f>Batyk!C106</f>
        <v>Zalaszentgrót Felsőaranyod szennyvízátemelő</v>
      </c>
      <c r="D135" s="122" t="str">
        <f>Batyk!D106</f>
        <v>Szivattyú csere</v>
      </c>
      <c r="E135" s="32" t="str">
        <f>Batyk!E106</f>
        <v>A szivattyú kora, műszaki állapota miatt fennáll a meghibásodás veszélye.</v>
      </c>
      <c r="F135" s="32" t="str">
        <f>Batyk!F106</f>
        <v>A folyamatos szennyvíztovábbítás biztosítása, szennyvízkiömlések megelőzése.</v>
      </c>
      <c r="G135" s="32" t="str">
        <f>Batyk!G106</f>
        <v>Megfelelő hatékonyságú technológia. A gépészeti funkciókat kifogástalanul ellátó szerelvények.</v>
      </c>
      <c r="H135" s="33">
        <f>Batyk!H106</f>
        <v>0</v>
      </c>
      <c r="I135" s="100" t="str">
        <f>Batyk!I106</f>
        <v>Zalaszentgrót osztatlan közös</v>
      </c>
      <c r="J135" s="100">
        <f t="shared" ref="J135:J139" si="15">SUM(O135:AC135)</f>
        <v>818</v>
      </c>
      <c r="K135" s="33">
        <f>Batyk!K106</f>
        <v>0</v>
      </c>
      <c r="L135" s="94">
        <f>Batyk!L106</f>
        <v>46023</v>
      </c>
      <c r="M135" s="94">
        <f>Batyk!M106</f>
        <v>46387</v>
      </c>
      <c r="N135" s="35" t="str">
        <f>Batyk!N106</f>
        <v>közép</v>
      </c>
      <c r="O135" s="1"/>
      <c r="P135" s="2"/>
      <c r="Q135" s="2"/>
      <c r="R135" s="2"/>
      <c r="S135" s="107">
        <f>Batyk!S106+Pakod!S106+Zalabér!S105+Zalaszentgrót!S132+Zalavég!S106</f>
        <v>818</v>
      </c>
      <c r="T135" s="3"/>
      <c r="U135" s="3"/>
      <c r="V135" s="3"/>
      <c r="W135" s="3"/>
      <c r="X135" s="3"/>
      <c r="Y135" s="3"/>
      <c r="Z135" s="3"/>
      <c r="AA135" s="3"/>
      <c r="AB135" s="3"/>
      <c r="AC135" s="4"/>
    </row>
    <row r="136" spans="1:29" ht="60" x14ac:dyDescent="0.25">
      <c r="A136" s="166">
        <f>Batyk!A107</f>
        <v>144</v>
      </c>
      <c r="B136" s="29">
        <f>Batyk!B107</f>
        <v>0</v>
      </c>
      <c r="C136" s="58" t="str">
        <f>Batyk!C107</f>
        <v>Zalaszentgrót Kisszentgrót 2. szennyvízátemelő</v>
      </c>
      <c r="D136" s="122" t="str">
        <f>Batyk!D107</f>
        <v>Szivattyú csere</v>
      </c>
      <c r="E136" s="32" t="str">
        <f>Batyk!E107</f>
        <v>A szivattyú kora, műszaki állapota miatt fennáll a meghibásodás veszélye.</v>
      </c>
      <c r="F136" s="32" t="str">
        <f>Batyk!F107</f>
        <v>A folyamatos szennyvíztovábbítás biztosítása, szennyvízkiömlések megelőzése.</v>
      </c>
      <c r="G136" s="32" t="str">
        <f>Batyk!G107</f>
        <v>Megfelelő hatékonyságú technológia. A gépészeti funkciókat kifogástalanul ellátó szerelvények.</v>
      </c>
      <c r="H136" s="33">
        <f>Batyk!H107</f>
        <v>0</v>
      </c>
      <c r="I136" s="100" t="str">
        <f>Batyk!I107</f>
        <v>Zalaszentgrót osztatlan közös</v>
      </c>
      <c r="J136" s="100">
        <f t="shared" si="15"/>
        <v>818</v>
      </c>
      <c r="K136" s="33">
        <f>Batyk!K107</f>
        <v>0</v>
      </c>
      <c r="L136" s="94">
        <f>Batyk!L107</f>
        <v>46023</v>
      </c>
      <c r="M136" s="94">
        <f>Batyk!M107</f>
        <v>46387</v>
      </c>
      <c r="N136" s="35" t="str">
        <f>Batyk!N107</f>
        <v>közép</v>
      </c>
      <c r="O136" s="1"/>
      <c r="P136" s="2"/>
      <c r="Q136" s="2"/>
      <c r="R136" s="2"/>
      <c r="S136" s="107">
        <f>Batyk!S107+Pakod!S107+Zalabér!S106+Zalaszentgrót!S133+Zalavég!S107</f>
        <v>818</v>
      </c>
      <c r="T136" s="3"/>
      <c r="U136" s="3"/>
      <c r="V136" s="3"/>
      <c r="W136" s="3"/>
      <c r="X136" s="3"/>
      <c r="Y136" s="3"/>
      <c r="Z136" s="3"/>
      <c r="AA136" s="3"/>
      <c r="AB136" s="3"/>
      <c r="AC136" s="4"/>
    </row>
    <row r="137" spans="1:29" ht="60" x14ac:dyDescent="0.25">
      <c r="A137" s="166">
        <f>Batyk!A108</f>
        <v>145</v>
      </c>
      <c r="B137" s="29">
        <f>Batyk!B108</f>
        <v>0</v>
      </c>
      <c r="C137" s="58" t="str">
        <f>Batyk!C108</f>
        <v>Zalaszentgrót Zalaudvarnok 3. szennyvízátemelő</v>
      </c>
      <c r="D137" s="122" t="str">
        <f>Batyk!D108</f>
        <v>Szivattyú csere</v>
      </c>
      <c r="E137" s="32" t="str">
        <f>Batyk!E108</f>
        <v>A szivattyú kora, műszaki állapota miatt fennáll a meghibásodás veszélye.</v>
      </c>
      <c r="F137" s="32" t="str">
        <f>Batyk!F108</f>
        <v>A folyamatos szennyvíztovábbítás biztosítása, szennyvízkiömlések megelőzése.</v>
      </c>
      <c r="G137" s="32" t="str">
        <f>Batyk!G108</f>
        <v>Megfelelő hatékonyságú technológia. A gépészeti funkciókat kifogástalanul ellátó szerelvények.</v>
      </c>
      <c r="H137" s="33">
        <f>Batyk!H108</f>
        <v>0</v>
      </c>
      <c r="I137" s="100" t="str">
        <f>Batyk!I108</f>
        <v>Zalaszentgrót osztatlan közös</v>
      </c>
      <c r="J137" s="100">
        <f t="shared" si="15"/>
        <v>818</v>
      </c>
      <c r="K137" s="33">
        <f>Batyk!K108</f>
        <v>0</v>
      </c>
      <c r="L137" s="94">
        <f>Batyk!L108</f>
        <v>46023</v>
      </c>
      <c r="M137" s="94">
        <f>Batyk!M108</f>
        <v>46387</v>
      </c>
      <c r="N137" s="35" t="str">
        <f>Batyk!N108</f>
        <v>közép</v>
      </c>
      <c r="O137" s="1"/>
      <c r="P137" s="2"/>
      <c r="Q137" s="2"/>
      <c r="R137" s="2"/>
      <c r="S137" s="107">
        <f>Batyk!S108+Pakod!S108+Zalabér!S107+Zalaszentgrót!S134+Zalavég!S108</f>
        <v>818</v>
      </c>
      <c r="T137" s="3"/>
      <c r="U137" s="3"/>
      <c r="V137" s="3"/>
      <c r="W137" s="3"/>
      <c r="X137" s="3"/>
      <c r="Y137" s="3"/>
      <c r="Z137" s="3"/>
      <c r="AA137" s="3"/>
      <c r="AB137" s="3"/>
      <c r="AC137" s="4"/>
    </row>
    <row r="138" spans="1:29" ht="60" x14ac:dyDescent="0.25">
      <c r="A138" s="166">
        <f>Batyk!A109</f>
        <v>146</v>
      </c>
      <c r="B138" s="29">
        <f>Batyk!B109</f>
        <v>0</v>
      </c>
      <c r="C138" s="58" t="str">
        <f>Batyk!C109</f>
        <v>Zalaszentgrót Zalaudvarnok 4. szennyvízátemelő</v>
      </c>
      <c r="D138" s="122" t="str">
        <f>Batyk!D109</f>
        <v>Szivattyú csere</v>
      </c>
      <c r="E138" s="32" t="str">
        <f>Batyk!E109</f>
        <v>A szivattyú kora, műszaki állapota miatt fennáll a meghibásodás veszélye.</v>
      </c>
      <c r="F138" s="32" t="str">
        <f>Batyk!F109</f>
        <v>A folyamatos szennyvíztovábbítás biztosítása, szennyvízkiömlések megelőzése.</v>
      </c>
      <c r="G138" s="32" t="str">
        <f>Batyk!G109</f>
        <v>Megfelelő hatékonyságú technológia. A gépészeti funkciókat kifogástalanul ellátó szerelvények.</v>
      </c>
      <c r="H138" s="33">
        <f>Batyk!H109</f>
        <v>0</v>
      </c>
      <c r="I138" s="100" t="str">
        <f>Batyk!I109</f>
        <v>Zalaszentgrót osztatlan közös</v>
      </c>
      <c r="J138" s="100">
        <f t="shared" si="15"/>
        <v>818</v>
      </c>
      <c r="K138" s="33">
        <f>Batyk!K109</f>
        <v>0</v>
      </c>
      <c r="L138" s="94">
        <f>Batyk!L109</f>
        <v>46023</v>
      </c>
      <c r="M138" s="94">
        <f>Batyk!M109</f>
        <v>46387</v>
      </c>
      <c r="N138" s="35" t="str">
        <f>Batyk!N109</f>
        <v>közép</v>
      </c>
      <c r="O138" s="1"/>
      <c r="P138" s="2"/>
      <c r="Q138" s="2"/>
      <c r="R138" s="2"/>
      <c r="S138" s="107">
        <f>Batyk!S109+Pakod!S109+Zalabér!S108+Zalaszentgrót!S135+Zalavég!S109</f>
        <v>818</v>
      </c>
      <c r="T138" s="3"/>
      <c r="U138" s="3"/>
      <c r="V138" s="3"/>
      <c r="W138" s="3"/>
      <c r="X138" s="3"/>
      <c r="Y138" s="3"/>
      <c r="Z138" s="3"/>
      <c r="AA138" s="3"/>
      <c r="AB138" s="3"/>
      <c r="AC138" s="4"/>
    </row>
    <row r="139" spans="1:29" ht="60" x14ac:dyDescent="0.25">
      <c r="A139" s="166">
        <f>Batyk!A110</f>
        <v>147</v>
      </c>
      <c r="B139" s="29">
        <f>Batyk!B110</f>
        <v>0</v>
      </c>
      <c r="C139" s="58" t="str">
        <f>Batyk!C110</f>
        <v>Zalaszentgrót Zalaudvarnok 5. szennyvízátemelő</v>
      </c>
      <c r="D139" s="122" t="str">
        <f>Batyk!D110</f>
        <v>Szivattyú csere</v>
      </c>
      <c r="E139" s="32" t="str">
        <f>Batyk!E110</f>
        <v>A szivattyú kora, műszaki állapota miatt fennáll a meghibásodás veszélye.</v>
      </c>
      <c r="F139" s="32" t="str">
        <f>Batyk!F110</f>
        <v>A folyamatos szennyvíztovábbítás biztosítása, szennyvízkiömlések megelőzése.</v>
      </c>
      <c r="G139" s="32" t="str">
        <f>Batyk!G110</f>
        <v>Megfelelő hatékonyságú technológia. A gépészeti funkciókat kifogástalanul ellátó szerelvények.</v>
      </c>
      <c r="H139" s="33">
        <f>Batyk!H110</f>
        <v>0</v>
      </c>
      <c r="I139" s="100" t="str">
        <f>Batyk!I110</f>
        <v>Zalaszentgrót osztatlan közös</v>
      </c>
      <c r="J139" s="100">
        <f t="shared" si="15"/>
        <v>818</v>
      </c>
      <c r="K139" s="33">
        <f>Batyk!K110</f>
        <v>0</v>
      </c>
      <c r="L139" s="94">
        <f>Batyk!L110</f>
        <v>46023</v>
      </c>
      <c r="M139" s="94">
        <f>Batyk!M110</f>
        <v>46387</v>
      </c>
      <c r="N139" s="35" t="str">
        <f>Batyk!N110</f>
        <v>közép</v>
      </c>
      <c r="O139" s="1"/>
      <c r="P139" s="2"/>
      <c r="Q139" s="2"/>
      <c r="R139" s="2"/>
      <c r="S139" s="107">
        <f>Batyk!S110+Pakod!S110+Zalabér!S109+Zalaszentgrót!S136+Zalavég!S110</f>
        <v>818</v>
      </c>
      <c r="T139" s="3"/>
      <c r="U139" s="3"/>
      <c r="V139" s="3"/>
      <c r="W139" s="3"/>
      <c r="X139" s="3"/>
      <c r="Y139" s="3"/>
      <c r="Z139" s="3"/>
      <c r="AA139" s="3"/>
      <c r="AB139" s="3"/>
      <c r="AC139" s="4"/>
    </row>
    <row r="140" spans="1:29" ht="60" x14ac:dyDescent="0.25">
      <c r="A140" s="166">
        <f>Zalaszentgrót!A137</f>
        <v>169</v>
      </c>
      <c r="B140" s="29">
        <f>Zalaszentgrót!B137</f>
        <v>0</v>
      </c>
      <c r="C140" s="58" t="str">
        <f>Zalaszentgrót!C137</f>
        <v>Zalaszentgrót Zalaudvarnok 2.</v>
      </c>
      <c r="D140" s="122" t="str">
        <f>Zalaszentgrót!D137</f>
        <v>Gépészeti felújítás1-6</v>
      </c>
      <c r="E140" s="32" t="str">
        <f>Zalaszentgrót!E137</f>
        <v>A gépészeti szerelvények, műszaki állapota miatt gyakori a meghibásodás.</v>
      </c>
      <c r="F140" s="32" t="str">
        <f>Zalaszentgrót!F137</f>
        <v>A folyamatos szennyvíztovábbítás biztosítása, szennyvízkiömlések megelőzése.</v>
      </c>
      <c r="G140" s="32" t="str">
        <f>Zalaszentgrót!G137</f>
        <v>Megfelelő hatékonyságú technológia. A gépészeti funkciókat kifogástalanul ellátó szerelvények.</v>
      </c>
      <c r="H140" s="33">
        <f>Zalaszentgrót!H137</f>
        <v>0</v>
      </c>
      <c r="I140" s="100" t="str">
        <f>Zalaszentgrót!I137</f>
        <v>Zalaszentgrót osztatlan közös</v>
      </c>
      <c r="J140" s="100">
        <f t="shared" ref="J140:J150" si="16">SUM(O140:AC140)</f>
        <v>1738</v>
      </c>
      <c r="K140" s="33">
        <f>Zalaszentgrót!K137</f>
        <v>0</v>
      </c>
      <c r="L140" s="94">
        <f>Zalaszentgrót!L137</f>
        <v>46388</v>
      </c>
      <c r="M140" s="94">
        <f>Zalaszentgrót!M137</f>
        <v>46752</v>
      </c>
      <c r="N140" s="35" t="str">
        <f>Zalaszentgrót!N137</f>
        <v>hosszú</v>
      </c>
      <c r="O140" s="1">
        <f>Zalaszentgrót!O137</f>
        <v>0</v>
      </c>
      <c r="P140" s="2">
        <f>Zalaszentgrót!P137</f>
        <v>0</v>
      </c>
      <c r="Q140" s="2">
        <f>Zalaszentgrót!Q137</f>
        <v>0</v>
      </c>
      <c r="R140" s="2">
        <f>Zalaszentgrót!R137</f>
        <v>0</v>
      </c>
      <c r="S140" s="107">
        <f>Zalaszentgrót!S137</f>
        <v>0</v>
      </c>
      <c r="T140" s="3">
        <f>Batyk!T111+Pakod!T111+Zalabér!T110+Zalaszentgrót!T137+Zalavég!T111</f>
        <v>1738</v>
      </c>
      <c r="U140" s="3">
        <f>Zalaszentgrót!U137</f>
        <v>0</v>
      </c>
      <c r="V140" s="3">
        <f>Zalaszentgrót!V137</f>
        <v>0</v>
      </c>
      <c r="W140" s="3">
        <f>Zalaszentgrót!W137</f>
        <v>0</v>
      </c>
      <c r="X140" s="3">
        <f>Zalaszentgrót!X137</f>
        <v>0</v>
      </c>
      <c r="Y140" s="3">
        <f>Zalaszentgrót!Y137</f>
        <v>0</v>
      </c>
      <c r="Z140" s="3">
        <f>Zalaszentgrót!Z137</f>
        <v>0</v>
      </c>
      <c r="AA140" s="3">
        <f>Zalaszentgrót!AA137</f>
        <v>0</v>
      </c>
      <c r="AB140" s="3">
        <f>Zalaszentgrót!AB137</f>
        <v>0</v>
      </c>
      <c r="AC140" s="4">
        <f>Zalaszentgrót!AC137</f>
        <v>0</v>
      </c>
    </row>
    <row r="141" spans="1:29" ht="60" x14ac:dyDescent="0.25">
      <c r="A141" s="166">
        <f>Batyk!A112</f>
        <v>170</v>
      </c>
      <c r="B141" s="29">
        <f>Batyk!B112</f>
        <v>0</v>
      </c>
      <c r="C141" s="58" t="str">
        <f>Batyk!C112</f>
        <v>Batyk</v>
      </c>
      <c r="D141" s="122" t="str">
        <f>Batyk!D112</f>
        <v>átemelő akna gépészeti rekonstrukció (1-6)</v>
      </c>
      <c r="E141" s="32" t="str">
        <f>Batyk!E112</f>
        <v>A gépészeti szerelvények, műszaki állapota miatt gyakori a meghibásodás.</v>
      </c>
      <c r="F141" s="32" t="str">
        <f>Batyk!F112</f>
        <v>A folyamatos szennyvíztovábbítás biztosítása, szennyvízkiömlések megelőzése.</v>
      </c>
      <c r="G141" s="32" t="str">
        <f>Batyk!G112</f>
        <v>Megfelelő hatékonyságú technológia. A gépészeti funkciókat kifogástalanul ellátó szerelvények.</v>
      </c>
      <c r="H141" s="33">
        <f>Batyk!H112</f>
        <v>0</v>
      </c>
      <c r="I141" s="100" t="str">
        <f>Batyk!I112</f>
        <v>Zalaszentgrót osztatlan közös</v>
      </c>
      <c r="J141" s="100">
        <f t="shared" si="16"/>
        <v>3220</v>
      </c>
      <c r="K141" s="33">
        <f>Batyk!K112</f>
        <v>0</v>
      </c>
      <c r="L141" s="94">
        <f>Batyk!L112</f>
        <v>46388</v>
      </c>
      <c r="M141" s="94">
        <f>Batyk!M112</f>
        <v>50040</v>
      </c>
      <c r="N141" s="35" t="str">
        <f>Batyk!N112</f>
        <v>hosszú</v>
      </c>
      <c r="O141" s="1">
        <f>Batyk!O112</f>
        <v>0</v>
      </c>
      <c r="P141" s="2">
        <f>Batyk!P112+Pakod!P112+Zalabér!P111+Zalaszentgrót!P138+Zalavég!P112</f>
        <v>0</v>
      </c>
      <c r="Q141" s="2">
        <f>Batyk!Q112+Pakod!Q112+Zalabér!Q111+Zalaszentgrót!Q138+Zalavég!Q112</f>
        <v>0</v>
      </c>
      <c r="R141" s="2">
        <f>Batyk!R112+Pakod!R112+Zalabér!R111+Zalaszentgrót!R138+Zalavég!R112</f>
        <v>0</v>
      </c>
      <c r="S141" s="107">
        <f>Batyk!S112+Pakod!S112+Zalabér!S111+Zalaszentgrót!S138+Zalavég!S112</f>
        <v>0</v>
      </c>
      <c r="T141" s="3">
        <f>Batyk!T112+Pakod!T112+Zalabér!T111+Zalaszentgrót!T138+Zalavég!T112</f>
        <v>322</v>
      </c>
      <c r="U141" s="3">
        <f>Batyk!U112+Pakod!U112+Zalabér!U111+Zalaszentgrót!U138+Zalavég!U112</f>
        <v>322</v>
      </c>
      <c r="V141" s="3">
        <f>Batyk!V112+Pakod!V112+Zalabér!V111+Zalaszentgrót!V138+Zalavég!V112</f>
        <v>322</v>
      </c>
      <c r="W141" s="3">
        <f>Batyk!W112+Pakod!W112+Zalabér!W111+Zalaszentgrót!W138+Zalavég!W112</f>
        <v>322</v>
      </c>
      <c r="X141" s="3">
        <f>Batyk!X112+Pakod!X112+Zalabér!X111+Zalaszentgrót!X138+Zalavég!X112</f>
        <v>322</v>
      </c>
      <c r="Y141" s="3">
        <f>Batyk!Y112+Pakod!Y112+Zalabér!Y111+Zalaszentgrót!Y138+Zalavég!Y112</f>
        <v>322</v>
      </c>
      <c r="Z141" s="3">
        <f>Batyk!Z112+Pakod!Z112+Zalabér!Z111+Zalaszentgrót!Z138+Zalavég!Z112</f>
        <v>322</v>
      </c>
      <c r="AA141" s="3">
        <f>Batyk!AA112+Pakod!AA112+Zalabér!AA111+Zalaszentgrót!AA138+Zalavég!AA112</f>
        <v>322</v>
      </c>
      <c r="AB141" s="3">
        <f>Batyk!AB112+Pakod!AB112+Zalabér!AB111+Zalaszentgrót!AB138+Zalavég!AB112</f>
        <v>322</v>
      </c>
      <c r="AC141" s="4">
        <f>Batyk!AC112+Pakod!AC112+Zalabér!AC111+Zalaszentgrót!AC138+Zalavég!AC112</f>
        <v>322</v>
      </c>
    </row>
    <row r="142" spans="1:29" ht="60" x14ac:dyDescent="0.25">
      <c r="A142" s="166">
        <f>Batyk!A113</f>
        <v>171</v>
      </c>
      <c r="B142" s="29">
        <f>Batyk!B113</f>
        <v>0</v>
      </c>
      <c r="C142" s="58" t="str">
        <f>Batyk!C113</f>
        <v>Batyk</v>
      </c>
      <c r="D142" s="122" t="str">
        <f>Batyk!D113</f>
        <v>HBA akna gépészeti rekonstrukció (1-6)</v>
      </c>
      <c r="E142" s="32" t="str">
        <f>Batyk!E113</f>
        <v>A gépészeti szerelvények, műszaki állapota miatt gyakori a meghibásodás.</v>
      </c>
      <c r="F142" s="32" t="str">
        <f>Batyk!F113</f>
        <v>A folyamatos szennyvíztovábbítás biztosítása, szennyvízkiömlések megelőzése.</v>
      </c>
      <c r="G142" s="32" t="str">
        <f>Batyk!G113</f>
        <v>Megfelelő hatékonyságú technológia. A gépészeti funkciókat kifogástalanul ellátó szerelvények.</v>
      </c>
      <c r="H142" s="33">
        <f>Batyk!H113</f>
        <v>0</v>
      </c>
      <c r="I142" s="100" t="str">
        <f>Batyk!I113</f>
        <v>Zalaszentgrót osztatlan közös</v>
      </c>
      <c r="J142" s="100">
        <f t="shared" si="16"/>
        <v>3215</v>
      </c>
      <c r="K142" s="33">
        <f>Batyk!K113</f>
        <v>0</v>
      </c>
      <c r="L142" s="94">
        <f>Batyk!L113</f>
        <v>46388</v>
      </c>
      <c r="M142" s="94">
        <f>Batyk!M113</f>
        <v>50040</v>
      </c>
      <c r="N142" s="35" t="str">
        <f>Batyk!N113</f>
        <v>hosszú</v>
      </c>
      <c r="O142" s="1">
        <f>Batyk!O113</f>
        <v>0</v>
      </c>
      <c r="P142" s="2">
        <f>Batyk!P113+Pakod!P113+Zalabér!P112+Zalaszentgrót!P139+Zalavég!P113</f>
        <v>0</v>
      </c>
      <c r="Q142" s="2">
        <f>Batyk!Q113+Pakod!Q113+Zalabér!Q112+Zalaszentgrót!Q139+Zalavég!Q113</f>
        <v>0</v>
      </c>
      <c r="R142" s="2">
        <f>Batyk!R113+Pakod!R113+Zalabér!R112+Zalaszentgrót!R139+Zalavég!R113</f>
        <v>0</v>
      </c>
      <c r="S142" s="107">
        <f>Batyk!S113+Pakod!S113+Zalabér!S112+Zalaszentgrót!S139+Zalavég!S113</f>
        <v>0</v>
      </c>
      <c r="T142" s="3">
        <f>Batyk!T113+Pakod!T113+Zalabér!T112+Zalaszentgrót!T139+Zalavég!T113</f>
        <v>322</v>
      </c>
      <c r="U142" s="3">
        <f>Batyk!U113+Pakod!U113+Zalabér!U112+Zalaszentgrót!U139+Zalavég!U113</f>
        <v>321</v>
      </c>
      <c r="V142" s="3">
        <f>Batyk!V113+Pakod!V113+Zalabér!V112+Zalaszentgrót!V139+Zalavég!V113</f>
        <v>322</v>
      </c>
      <c r="W142" s="3">
        <f>Batyk!W113+Pakod!W113+Zalabér!W112+Zalaszentgrót!W139+Zalavég!W113</f>
        <v>321</v>
      </c>
      <c r="X142" s="3">
        <f>Batyk!X113+Pakod!X113+Zalabér!X112+Zalaszentgrót!X139+Zalavég!X113</f>
        <v>322</v>
      </c>
      <c r="Y142" s="3">
        <f>Batyk!Y113+Pakod!Y113+Zalabér!Y112+Zalaszentgrót!Y139+Zalavég!Y113</f>
        <v>321</v>
      </c>
      <c r="Z142" s="3">
        <f>Batyk!Z113+Pakod!Z113+Zalabér!Z112+Zalaszentgrót!Z139+Zalavég!Z113</f>
        <v>322</v>
      </c>
      <c r="AA142" s="3">
        <f>Batyk!AA113+Pakod!AA113+Zalabér!AA112+Zalaszentgrót!AA139+Zalavég!AA113</f>
        <v>321</v>
      </c>
      <c r="AB142" s="3">
        <f>Batyk!AB113+Pakod!AB113+Zalabér!AB112+Zalaszentgrót!AB139+Zalavég!AB113</f>
        <v>322</v>
      </c>
      <c r="AC142" s="4">
        <f>Batyk!AC113+Pakod!AC113+Zalabér!AC112+Zalaszentgrót!AC139+Zalavég!AC113</f>
        <v>321</v>
      </c>
    </row>
    <row r="143" spans="1:29" ht="60" x14ac:dyDescent="0.25">
      <c r="A143" s="166">
        <f>Pakod!A114</f>
        <v>172</v>
      </c>
      <c r="B143" s="29">
        <f>Pakod!B114</f>
        <v>0</v>
      </c>
      <c r="C143" s="58" t="str">
        <f>Pakod!C114</f>
        <v>Pakod</v>
      </c>
      <c r="D143" s="122" t="str">
        <f>Pakod!D114</f>
        <v>átemelő akna gépészeti rekonstrukció (1-6)</v>
      </c>
      <c r="E143" s="32" t="str">
        <f>Pakod!E114</f>
        <v>A gépészeti szerelvények, műszaki állapota miatt gyakori a meghibásodás.</v>
      </c>
      <c r="F143" s="32" t="str">
        <f>Pakod!F114</f>
        <v>A folyamatos szennyvíztovábbítás biztosítása, szennyvízkiömlések megelőzése.</v>
      </c>
      <c r="G143" s="32" t="str">
        <f>Pakod!G114</f>
        <v>Megfelelő hatékonyságú technológia. A gépészeti funkciókat kifogástalanul ellátó szerelvények.</v>
      </c>
      <c r="H143" s="33">
        <f>Pakod!H114</f>
        <v>0</v>
      </c>
      <c r="I143" s="100" t="str">
        <f>Pakod!I114</f>
        <v>Zalaszentgrót osztatlan közös</v>
      </c>
      <c r="J143" s="100">
        <f t="shared" si="16"/>
        <v>7220</v>
      </c>
      <c r="K143" s="33">
        <f>Pakod!K114</f>
        <v>0</v>
      </c>
      <c r="L143" s="94">
        <f>Pakod!L114</f>
        <v>46388</v>
      </c>
      <c r="M143" s="94">
        <f>Pakod!M114</f>
        <v>50040</v>
      </c>
      <c r="N143" s="35" t="str">
        <f>Pakod!N114</f>
        <v>hosszú</v>
      </c>
      <c r="O143" s="1">
        <f>Pakod!O114</f>
        <v>0</v>
      </c>
      <c r="P143" s="2">
        <f>Batyk!P114+Pakod!P114+Zalabér!P113+Zalaszentgrót!P140+Zalavég!P114</f>
        <v>0</v>
      </c>
      <c r="Q143" s="2">
        <f>Batyk!Q114+Pakod!Q114+Zalabér!Q113+Zalaszentgrót!Q140+Zalavég!Q114</f>
        <v>0</v>
      </c>
      <c r="R143" s="2">
        <f>Batyk!R114+Pakod!R114+Zalabér!R113+Zalaszentgrót!R140+Zalavég!R114</f>
        <v>0</v>
      </c>
      <c r="S143" s="107">
        <f>Batyk!S114+Pakod!S114+Zalabér!S113+Zalaszentgrót!S140+Zalavég!S114</f>
        <v>0</v>
      </c>
      <c r="T143" s="3">
        <f>Batyk!T114+Pakod!T114+Zalabér!T113+Zalaszentgrót!T140+Zalavég!T114</f>
        <v>722</v>
      </c>
      <c r="U143" s="3">
        <f>Batyk!U114+Pakod!U114+Zalabér!U113+Zalaszentgrót!U140+Zalavég!U114</f>
        <v>722</v>
      </c>
      <c r="V143" s="3">
        <f>Batyk!V114+Pakod!V114+Zalabér!V113+Zalaszentgrót!V140+Zalavég!V114</f>
        <v>722</v>
      </c>
      <c r="W143" s="3">
        <f>Batyk!W114+Pakod!W114+Zalabér!W113+Zalaszentgrót!W140+Zalavég!W114</f>
        <v>722</v>
      </c>
      <c r="X143" s="3">
        <f>Batyk!X114+Pakod!X114+Zalabér!X113+Zalaszentgrót!X140+Zalavég!X114</f>
        <v>722</v>
      </c>
      <c r="Y143" s="3">
        <f>Batyk!Y114+Pakod!Y114+Zalabér!Y113+Zalaszentgrót!Y140+Zalavég!Y114</f>
        <v>722</v>
      </c>
      <c r="Z143" s="3">
        <f>Batyk!Z114+Pakod!Z114+Zalabér!Z113+Zalaszentgrót!Z140+Zalavég!Z114</f>
        <v>722</v>
      </c>
      <c r="AA143" s="3">
        <f>Batyk!AA114+Pakod!AA114+Zalabér!AA113+Zalaszentgrót!AA140+Zalavég!AA114</f>
        <v>722</v>
      </c>
      <c r="AB143" s="3">
        <f>Batyk!AB114+Pakod!AB114+Zalabér!AB113+Zalaszentgrót!AB140+Zalavég!AB114</f>
        <v>722</v>
      </c>
      <c r="AC143" s="4">
        <f>Batyk!AC114+Pakod!AC114+Zalabér!AC113+Zalaszentgrót!AC140+Zalavég!AC114</f>
        <v>722</v>
      </c>
    </row>
    <row r="144" spans="1:29" ht="60" x14ac:dyDescent="0.25">
      <c r="A144" s="166">
        <f>Pakod!A115</f>
        <v>173</v>
      </c>
      <c r="B144" s="29">
        <f>Pakod!B115</f>
        <v>0</v>
      </c>
      <c r="C144" s="58" t="str">
        <f>Pakod!C115</f>
        <v>Pakod</v>
      </c>
      <c r="D144" s="122" t="str">
        <f>Pakod!D115</f>
        <v>HBA akna gépészeti rekonstrukció (1-6)</v>
      </c>
      <c r="E144" s="32" t="str">
        <f>Pakod!E115</f>
        <v>A gépészeti szerelvények, műszaki állapota miatt gyakori a meghibásodás.</v>
      </c>
      <c r="F144" s="32" t="str">
        <f>Pakod!F115</f>
        <v>A folyamatos szennyvíztovábbítás biztosítása, szennyvízkiömlések megelőzése.</v>
      </c>
      <c r="G144" s="32" t="str">
        <f>Pakod!G115</f>
        <v>Megfelelő hatékonyságú technológia. A gépészeti funkciókat kifogástalanul ellátó szerelvények.</v>
      </c>
      <c r="H144" s="33">
        <f>Pakod!H115</f>
        <v>0</v>
      </c>
      <c r="I144" s="100" t="str">
        <f>Pakod!I115</f>
        <v>Zalaszentgrót osztatlan közös</v>
      </c>
      <c r="J144" s="100">
        <f t="shared" si="16"/>
        <v>7210</v>
      </c>
      <c r="K144" s="33">
        <f>Pakod!K115</f>
        <v>0</v>
      </c>
      <c r="L144" s="94">
        <f>Pakod!L115</f>
        <v>46388</v>
      </c>
      <c r="M144" s="94">
        <f>Pakod!M115</f>
        <v>50040</v>
      </c>
      <c r="N144" s="35" t="str">
        <f>Pakod!N115</f>
        <v>hosszú</v>
      </c>
      <c r="O144" s="1">
        <f>Pakod!O115</f>
        <v>0</v>
      </c>
      <c r="P144" s="2">
        <f>Batyk!P115+Pakod!P115+Zalabér!P114+Zalaszentgrót!P141+Zalavég!P115</f>
        <v>0</v>
      </c>
      <c r="Q144" s="2">
        <f>Batyk!Q115+Pakod!Q115+Zalabér!Q114+Zalaszentgrót!Q141+Zalavég!Q115</f>
        <v>0</v>
      </c>
      <c r="R144" s="2">
        <f>Batyk!R115+Pakod!R115+Zalabér!R114+Zalaszentgrót!R141+Zalavég!R115</f>
        <v>0</v>
      </c>
      <c r="S144" s="107">
        <f>Batyk!S115+Pakod!S115+Zalabér!S114+Zalaszentgrót!S141+Zalavég!S115</f>
        <v>0</v>
      </c>
      <c r="T144" s="3">
        <f>Batyk!T115+Pakod!T115+Zalabér!T114+Zalaszentgrót!T141+Zalavég!T115</f>
        <v>721</v>
      </c>
      <c r="U144" s="3">
        <f>Batyk!U115+Pakod!U115+Zalabér!U114+Zalaszentgrót!U141+Zalavég!U115</f>
        <v>721</v>
      </c>
      <c r="V144" s="3">
        <f>Batyk!V115+Pakod!V115+Zalabér!V114+Zalaszentgrót!V141+Zalavég!V115</f>
        <v>721</v>
      </c>
      <c r="W144" s="3">
        <f>Batyk!W115+Pakod!W115+Zalabér!W114+Zalaszentgrót!W141+Zalavég!W115</f>
        <v>721</v>
      </c>
      <c r="X144" s="3">
        <f>Batyk!X115+Pakod!X115+Zalabér!X114+Zalaszentgrót!X141+Zalavég!X115</f>
        <v>721</v>
      </c>
      <c r="Y144" s="3">
        <f>Batyk!Y115+Pakod!Y115+Zalabér!Y114+Zalaszentgrót!Y141+Zalavég!Y115</f>
        <v>721</v>
      </c>
      <c r="Z144" s="3">
        <f>Batyk!Z115+Pakod!Z115+Zalabér!Z114+Zalaszentgrót!Z141+Zalavég!Z115</f>
        <v>721</v>
      </c>
      <c r="AA144" s="3">
        <f>Batyk!AA115+Pakod!AA115+Zalabér!AA114+Zalaszentgrót!AA141+Zalavég!AA115</f>
        <v>721</v>
      </c>
      <c r="AB144" s="3">
        <f>Batyk!AB115+Pakod!AB115+Zalabér!AB114+Zalaszentgrót!AB141+Zalavég!AB115</f>
        <v>721</v>
      </c>
      <c r="AC144" s="4">
        <f>Batyk!AC115+Pakod!AC115+Zalabér!AC114+Zalaszentgrót!AC141+Zalavég!AC115</f>
        <v>721</v>
      </c>
    </row>
    <row r="145" spans="1:29" ht="60" x14ac:dyDescent="0.25">
      <c r="A145" s="166">
        <f>Zalabér!A115</f>
        <v>174</v>
      </c>
      <c r="B145" s="29">
        <f>Zalabér!B115</f>
        <v>0</v>
      </c>
      <c r="C145" s="58" t="str">
        <f>Zalabér!C115</f>
        <v>Zalabér</v>
      </c>
      <c r="D145" s="122" t="str">
        <f>Zalabér!D115</f>
        <v>átemelő akna gépészeti rekonstrukció (1-6)</v>
      </c>
      <c r="E145" s="32" t="str">
        <f>Zalabér!E115</f>
        <v>A gépészeti szerelvények, műszaki állapota miatt gyakori a meghibásodás.</v>
      </c>
      <c r="F145" s="32" t="str">
        <f>Zalabér!F115</f>
        <v>A folyamatos szennyvíztovábbítás biztosítása, szennyvízkiömlések megelőzése.</v>
      </c>
      <c r="G145" s="32" t="str">
        <f>Zalabér!G115</f>
        <v>Megfelelő hatékonyságú technológia. A gépészeti funkciókat kifogástalanul ellátó szerelvények.</v>
      </c>
      <c r="H145" s="33">
        <f>Zalabér!H115</f>
        <v>0</v>
      </c>
      <c r="I145" s="100" t="str">
        <f>Zalabér!I115</f>
        <v>Zalaszentgrót osztatlan közös</v>
      </c>
      <c r="J145" s="100">
        <f t="shared" si="16"/>
        <v>6360</v>
      </c>
      <c r="K145" s="33">
        <f>Zalabér!K115</f>
        <v>0</v>
      </c>
      <c r="L145" s="94">
        <f>Zalabér!L115</f>
        <v>46388</v>
      </c>
      <c r="M145" s="94">
        <f>Zalabér!M115</f>
        <v>50040</v>
      </c>
      <c r="N145" s="35" t="str">
        <f>Zalabér!N115</f>
        <v>hosszú</v>
      </c>
      <c r="O145" s="1">
        <f>Zalabér!O115</f>
        <v>0</v>
      </c>
      <c r="P145" s="2">
        <f>Batyk!P116+Pakod!P116+Zalabér!P115+Zalaszentgrót!P142+Zalavég!P116</f>
        <v>0</v>
      </c>
      <c r="Q145" s="2">
        <f>Batyk!Q116+Pakod!Q116+Zalabér!Q115+Zalaszentgrót!Q142+Zalavég!Q116</f>
        <v>0</v>
      </c>
      <c r="R145" s="2">
        <f>Batyk!R116+Pakod!R116+Zalabér!R115+Zalaszentgrót!R142+Zalavég!R116</f>
        <v>0</v>
      </c>
      <c r="S145" s="107">
        <f>Batyk!S116+Pakod!S116+Zalabér!S115+Zalaszentgrót!S142+Zalavég!S116</f>
        <v>0</v>
      </c>
      <c r="T145" s="3">
        <f>Batyk!T116+Pakod!T116+Zalabér!T115+Zalaszentgrót!T142+Zalavég!T116</f>
        <v>636</v>
      </c>
      <c r="U145" s="3">
        <f>Batyk!U116+Pakod!U116+Zalabér!U115+Zalaszentgrót!U142+Zalavég!U116</f>
        <v>636</v>
      </c>
      <c r="V145" s="3">
        <f>Batyk!V116+Pakod!V116+Zalabér!V115+Zalaszentgrót!V142+Zalavég!V116</f>
        <v>636</v>
      </c>
      <c r="W145" s="3">
        <f>Batyk!W116+Pakod!W116+Zalabér!W115+Zalaszentgrót!W142+Zalavég!W116</f>
        <v>636</v>
      </c>
      <c r="X145" s="3">
        <f>Batyk!X116+Pakod!X116+Zalabér!X115+Zalaszentgrót!X142+Zalavég!X116</f>
        <v>636</v>
      </c>
      <c r="Y145" s="3">
        <f>Batyk!Y116+Pakod!Y116+Zalabér!Y115+Zalaszentgrót!Y142+Zalavég!Y116</f>
        <v>636</v>
      </c>
      <c r="Z145" s="3">
        <f>Batyk!Z116+Pakod!Z116+Zalabér!Z115+Zalaszentgrót!Z142+Zalavég!Z116</f>
        <v>636</v>
      </c>
      <c r="AA145" s="3">
        <f>Batyk!AA116+Pakod!AA116+Zalabér!AA115+Zalaszentgrót!AA142+Zalavég!AA116</f>
        <v>636</v>
      </c>
      <c r="AB145" s="3">
        <f>Batyk!AB116+Pakod!AB116+Zalabér!AB115+Zalaszentgrót!AB142+Zalavég!AB116</f>
        <v>636</v>
      </c>
      <c r="AC145" s="4">
        <f>Batyk!AC116+Pakod!AC116+Zalabér!AC115+Zalaszentgrót!AC142+Zalavég!AC116</f>
        <v>636</v>
      </c>
    </row>
    <row r="146" spans="1:29" ht="60" x14ac:dyDescent="0.25">
      <c r="A146" s="166">
        <f>Zalabér!A116</f>
        <v>175</v>
      </c>
      <c r="B146" s="29">
        <f>Zalabér!B116</f>
        <v>0</v>
      </c>
      <c r="C146" s="58" t="str">
        <f>Zalabér!C116</f>
        <v>Zalabér</v>
      </c>
      <c r="D146" s="122" t="str">
        <f>Zalabér!D116</f>
        <v>HBA akna gépészeti rekonstrukció (1-6)</v>
      </c>
      <c r="E146" s="32" t="str">
        <f>Zalabér!E116</f>
        <v>A gépészeti szerelvények, műszaki állapota miatt gyakori a meghibásodás.</v>
      </c>
      <c r="F146" s="32" t="str">
        <f>Zalabér!F116</f>
        <v>A folyamatos szennyvíztovábbítás biztosítása, szennyvízkiömlések megelőzése.</v>
      </c>
      <c r="G146" s="32" t="str">
        <f>Zalabér!G116</f>
        <v>Megfelelő hatékonyságú technológia. A gépészeti funkciókat kifogástalanul ellátó szerelvények.</v>
      </c>
      <c r="H146" s="33">
        <f>Zalabér!H116</f>
        <v>0</v>
      </c>
      <c r="I146" s="100" t="str">
        <f>Zalabér!I116</f>
        <v>Zalaszentgrót osztatlan közös</v>
      </c>
      <c r="J146" s="100">
        <f t="shared" si="16"/>
        <v>6350</v>
      </c>
      <c r="K146" s="33">
        <f>Zalabér!K116</f>
        <v>0</v>
      </c>
      <c r="L146" s="94">
        <f>Zalabér!L116</f>
        <v>46388</v>
      </c>
      <c r="M146" s="94">
        <f>Zalabér!M116</f>
        <v>50040</v>
      </c>
      <c r="N146" s="35" t="str">
        <f>Zalabér!N116</f>
        <v>hosszú</v>
      </c>
      <c r="O146" s="1">
        <f>Zalabér!O116</f>
        <v>0</v>
      </c>
      <c r="P146" s="2">
        <f>Batyk!P117+Pakod!P117+Zalabér!P116+Zalaszentgrót!P143+Zalavég!P117</f>
        <v>0</v>
      </c>
      <c r="Q146" s="2">
        <f>Batyk!Q117+Pakod!Q117+Zalabér!Q116+Zalaszentgrót!Q143+Zalavég!Q117</f>
        <v>0</v>
      </c>
      <c r="R146" s="2">
        <f>Batyk!R117+Pakod!R117+Zalabér!R116+Zalaszentgrót!R143+Zalavég!R117</f>
        <v>0</v>
      </c>
      <c r="S146" s="107">
        <f>Batyk!S117+Pakod!S117+Zalabér!S116+Zalaszentgrót!S143+Zalavég!S117</f>
        <v>0</v>
      </c>
      <c r="T146" s="3">
        <f>Batyk!T117+Pakod!T117+Zalabér!T116+Zalaszentgrót!T143+Zalavég!T117</f>
        <v>635</v>
      </c>
      <c r="U146" s="3">
        <f>Batyk!U117+Pakod!U117+Zalabér!U116+Zalaszentgrót!U143+Zalavég!U117</f>
        <v>635</v>
      </c>
      <c r="V146" s="3">
        <f>Batyk!V117+Pakod!V117+Zalabér!V116+Zalaszentgrót!V143+Zalavég!V117</f>
        <v>635</v>
      </c>
      <c r="W146" s="3">
        <f>Batyk!W117+Pakod!W117+Zalabér!W116+Zalaszentgrót!W143+Zalavég!W117</f>
        <v>635</v>
      </c>
      <c r="X146" s="3">
        <f>Batyk!X117+Pakod!X117+Zalabér!X116+Zalaszentgrót!X143+Zalavég!X117</f>
        <v>635</v>
      </c>
      <c r="Y146" s="3">
        <f>Batyk!Y117+Pakod!Y117+Zalabér!Y116+Zalaszentgrót!Y143+Zalavég!Y117</f>
        <v>635</v>
      </c>
      <c r="Z146" s="3">
        <f>Batyk!Z117+Pakod!Z117+Zalabér!Z116+Zalaszentgrót!Z143+Zalavég!Z117</f>
        <v>635</v>
      </c>
      <c r="AA146" s="3">
        <f>Batyk!AA117+Pakod!AA117+Zalabér!AA116+Zalaszentgrót!AA143+Zalavég!AA117</f>
        <v>635</v>
      </c>
      <c r="AB146" s="3">
        <f>Batyk!AB117+Pakod!AB117+Zalabér!AB116+Zalaszentgrót!AB143+Zalavég!AB117</f>
        <v>635</v>
      </c>
      <c r="AC146" s="4">
        <f>Batyk!AC117+Pakod!AC117+Zalabér!AC116+Zalaszentgrót!AC143+Zalavég!AC117</f>
        <v>635</v>
      </c>
    </row>
    <row r="147" spans="1:29" ht="60" x14ac:dyDescent="0.25">
      <c r="A147" s="166">
        <f>Zalaszentgrót!A144</f>
        <v>176</v>
      </c>
      <c r="B147" s="29">
        <f>Zalaszentgrót!B144</f>
        <v>0</v>
      </c>
      <c r="C147" s="58" t="str">
        <f>Zalaszentgrót!C144</f>
        <v>Zalaszentgrót</v>
      </c>
      <c r="D147" s="122" t="str">
        <f>Zalaszentgrót!D144</f>
        <v>átemelő akna gépészeti rekonstrukció (1-6)</v>
      </c>
      <c r="E147" s="32" t="str">
        <f>Zalaszentgrót!E144</f>
        <v>A gépészeti szerelvények, műszaki állapota miatt gyakori a meghibásodás.</v>
      </c>
      <c r="F147" s="32" t="str">
        <f>Zalaszentgrót!F144</f>
        <v>A folyamatos szennyvíztovábbítás biztosítása, szennyvízkiömlések megelőzése.</v>
      </c>
      <c r="G147" s="32" t="str">
        <f>Zalaszentgrót!G144</f>
        <v>Megfelelő hatékonyságú technológia. A gépészeti funkciókat kifogástalanul ellátó szerelvények.</v>
      </c>
      <c r="H147" s="33">
        <f>Zalaszentgrót!H144</f>
        <v>0</v>
      </c>
      <c r="I147" s="100" t="str">
        <f>Zalaszentgrót!I144</f>
        <v>Zalaszentgrót osztatlan közös</v>
      </c>
      <c r="J147" s="100">
        <f t="shared" si="16"/>
        <v>18200</v>
      </c>
      <c r="K147" s="33">
        <f>Zalaszentgrót!K144</f>
        <v>0</v>
      </c>
      <c r="L147" s="94">
        <f>Zalaszentgrót!L144</f>
        <v>46388</v>
      </c>
      <c r="M147" s="94">
        <f>Zalaszentgrót!M144</f>
        <v>50040</v>
      </c>
      <c r="N147" s="35" t="str">
        <f>Zalaszentgrót!N144</f>
        <v>hosszú</v>
      </c>
      <c r="O147" s="1">
        <f>Zalaszentgrót!O144</f>
        <v>0</v>
      </c>
      <c r="P147" s="2">
        <f>Batyk!P118+Pakod!P118+Zalabér!P117+Zalaszentgrót!P144+Zalavég!P118</f>
        <v>0</v>
      </c>
      <c r="Q147" s="2">
        <f>Batyk!Q118+Pakod!Q118+Zalabér!Q117+Zalaszentgrót!Q144+Zalavég!Q118</f>
        <v>0</v>
      </c>
      <c r="R147" s="2">
        <f>Batyk!R118+Pakod!R118+Zalabér!R117+Zalaszentgrót!R144+Zalavég!R118</f>
        <v>0</v>
      </c>
      <c r="S147" s="107">
        <f>Batyk!S118+Pakod!S118+Zalabér!S117+Zalaszentgrót!S144+Zalavég!S118</f>
        <v>0</v>
      </c>
      <c r="T147" s="3">
        <f>Batyk!T118+Pakod!T118+Zalabér!T117+Zalaszentgrót!T144+Zalavég!T118</f>
        <v>1820</v>
      </c>
      <c r="U147" s="3">
        <f>Batyk!U118+Pakod!U118+Zalabér!U117+Zalaszentgrót!U144+Zalavég!U118</f>
        <v>1820</v>
      </c>
      <c r="V147" s="3">
        <f>Batyk!V118+Pakod!V118+Zalabér!V117+Zalaszentgrót!V144+Zalavég!V118</f>
        <v>1820</v>
      </c>
      <c r="W147" s="3">
        <f>Batyk!W118+Pakod!W118+Zalabér!W117+Zalaszentgrót!W144+Zalavég!W118</f>
        <v>1820</v>
      </c>
      <c r="X147" s="3">
        <f>Batyk!X118+Pakod!X118+Zalabér!X117+Zalaszentgrót!X144+Zalavég!X118</f>
        <v>1820</v>
      </c>
      <c r="Y147" s="3">
        <f>Batyk!Y118+Pakod!Y118+Zalabér!Y117+Zalaszentgrót!Y144+Zalavég!Y118</f>
        <v>1820</v>
      </c>
      <c r="Z147" s="3">
        <f>Batyk!Z118+Pakod!Z118+Zalabér!Z117+Zalaszentgrót!Z144+Zalavég!Z118</f>
        <v>1820</v>
      </c>
      <c r="AA147" s="3">
        <f>Batyk!AA118+Pakod!AA118+Zalabér!AA117+Zalaszentgrót!AA144+Zalavég!AA118</f>
        <v>1820</v>
      </c>
      <c r="AB147" s="3">
        <f>Batyk!AB118+Pakod!AB118+Zalabér!AB117+Zalaszentgrót!AB144+Zalavég!AB118</f>
        <v>1820</v>
      </c>
      <c r="AC147" s="4">
        <f>Batyk!AC118+Pakod!AC118+Zalabér!AC117+Zalaszentgrót!AC144+Zalavég!AC118</f>
        <v>1820</v>
      </c>
    </row>
    <row r="148" spans="1:29" ht="60" x14ac:dyDescent="0.25">
      <c r="A148" s="166">
        <f>Zalaszentgrót!A145</f>
        <v>177</v>
      </c>
      <c r="B148" s="29">
        <f>Zalaszentgrót!B145</f>
        <v>0</v>
      </c>
      <c r="C148" s="58" t="str">
        <f>Zalaszentgrót!C145</f>
        <v>Zalaszentgrót</v>
      </c>
      <c r="D148" s="122" t="str">
        <f>Zalaszentgrót!D145</f>
        <v>HBA akna gépészeti rekonstrukció (1-6)</v>
      </c>
      <c r="E148" s="32" t="str">
        <f>Zalaszentgrót!E145</f>
        <v>A gépészeti szerelvények, műszaki állapota miatt gyakori a meghibásodás.</v>
      </c>
      <c r="F148" s="32" t="str">
        <f>Zalaszentgrót!F145</f>
        <v>A folyamatos szennyvíztovábbítás biztosítása, szennyvízkiömlések megelőzése.</v>
      </c>
      <c r="G148" s="32" t="str">
        <f>Zalaszentgrót!G145</f>
        <v>Megfelelő hatékonyságú technológia. A gépészeti funkciókat kifogástalanul ellátó szerelvények.</v>
      </c>
      <c r="H148" s="33">
        <f>Zalaszentgrót!H145</f>
        <v>0</v>
      </c>
      <c r="I148" s="100" t="str">
        <f>Zalaszentgrót!I145</f>
        <v>Zalaszentgrót osztatlan közös</v>
      </c>
      <c r="J148" s="100">
        <f t="shared" si="16"/>
        <v>18160</v>
      </c>
      <c r="K148" s="33">
        <f>Zalaszentgrót!K145</f>
        <v>0</v>
      </c>
      <c r="L148" s="94">
        <f>Zalaszentgrót!L145</f>
        <v>46388</v>
      </c>
      <c r="M148" s="94">
        <f>Zalaszentgrót!M145</f>
        <v>50040</v>
      </c>
      <c r="N148" s="35" t="str">
        <f>Zalaszentgrót!N145</f>
        <v>hosszú</v>
      </c>
      <c r="O148" s="1">
        <f>Zalaszentgrót!O145</f>
        <v>0</v>
      </c>
      <c r="P148" s="2">
        <f>Batyk!P119+Pakod!P119+Zalabér!P118+Zalaszentgrót!P145+Zalavég!P119</f>
        <v>0</v>
      </c>
      <c r="Q148" s="2">
        <f>Batyk!Q119+Pakod!Q119+Zalabér!Q118+Zalaszentgrót!Q145+Zalavég!Q119</f>
        <v>0</v>
      </c>
      <c r="R148" s="2">
        <f>Batyk!R119+Pakod!R119+Zalabér!R118+Zalaszentgrót!R145+Zalavég!R119</f>
        <v>0</v>
      </c>
      <c r="S148" s="107">
        <f>Batyk!S119+Pakod!S119+Zalabér!S118+Zalaszentgrót!S145+Zalavég!S119</f>
        <v>0</v>
      </c>
      <c r="T148" s="3">
        <f>Batyk!T119+Pakod!T119+Zalabér!T118+Zalaszentgrót!T145+Zalavég!T119</f>
        <v>1816</v>
      </c>
      <c r="U148" s="3">
        <f>Batyk!U119+Pakod!U119+Zalabér!U118+Zalaszentgrót!U145+Zalavég!U119</f>
        <v>1816</v>
      </c>
      <c r="V148" s="3">
        <f>Batyk!V119+Pakod!V119+Zalabér!V118+Zalaszentgrót!V145+Zalavég!V119</f>
        <v>1816</v>
      </c>
      <c r="W148" s="3">
        <f>Batyk!W119+Pakod!W119+Zalabér!W118+Zalaszentgrót!W145+Zalavég!W119</f>
        <v>1816</v>
      </c>
      <c r="X148" s="3">
        <f>Batyk!X119+Pakod!X119+Zalabér!X118+Zalaszentgrót!X145+Zalavég!X119</f>
        <v>1816</v>
      </c>
      <c r="Y148" s="3">
        <f>Batyk!Y119+Pakod!Y119+Zalabér!Y118+Zalaszentgrót!Y145+Zalavég!Y119</f>
        <v>1816</v>
      </c>
      <c r="Z148" s="3">
        <f>Batyk!Z119+Pakod!Z119+Zalabér!Z118+Zalaszentgrót!Z145+Zalavég!Z119</f>
        <v>1816</v>
      </c>
      <c r="AA148" s="3">
        <f>Batyk!AA119+Pakod!AA119+Zalabér!AA118+Zalaszentgrót!AA145+Zalavég!AA119</f>
        <v>1816</v>
      </c>
      <c r="AB148" s="3">
        <f>Batyk!AB119+Pakod!AB119+Zalabér!AB118+Zalaszentgrót!AB145+Zalavég!AB119</f>
        <v>1816</v>
      </c>
      <c r="AC148" s="4">
        <f>Batyk!AC119+Pakod!AC119+Zalabér!AC118+Zalaszentgrót!AC145+Zalavég!AC119</f>
        <v>1816</v>
      </c>
    </row>
    <row r="149" spans="1:29" ht="60" x14ac:dyDescent="0.25">
      <c r="A149" s="166">
        <f>Zalavég!A120</f>
        <v>178</v>
      </c>
      <c r="B149" s="29">
        <f>Zalavég!B120</f>
        <v>0</v>
      </c>
      <c r="C149" s="58" t="str">
        <f>Zalavég!C120</f>
        <v>Zalavég</v>
      </c>
      <c r="D149" s="122" t="str">
        <f>Zalavég!D120</f>
        <v>átemelő akna gépészeti rekonstrukció (1-6)</v>
      </c>
      <c r="E149" s="32" t="str">
        <f>Zalavég!E120</f>
        <v>A gépészeti szerelvények, műszaki állapota miatt gyakori a meghibásodás.</v>
      </c>
      <c r="F149" s="32" t="str">
        <f>Zalavég!F120</f>
        <v>A folyamatos szennyvíztovábbítás biztosítása, szennyvízkiömlések megelőzése.</v>
      </c>
      <c r="G149" s="32" t="str">
        <f>Zalavég!G120</f>
        <v>Megfelelő hatékonyságú technológia. A gépészeti funkciókat kifogástalanul ellátó szerelvények.</v>
      </c>
      <c r="H149" s="33">
        <f>Zalavég!H120</f>
        <v>0</v>
      </c>
      <c r="I149" s="100" t="str">
        <f>Zalavég!I120</f>
        <v>Zalaszentgrót osztatlan közös</v>
      </c>
      <c r="J149" s="100">
        <f t="shared" si="16"/>
        <v>3620</v>
      </c>
      <c r="K149" s="33">
        <f>Zalavég!K120</f>
        <v>0</v>
      </c>
      <c r="L149" s="94">
        <f>Zalavég!L120</f>
        <v>46388</v>
      </c>
      <c r="M149" s="94">
        <f>Zalavég!M120</f>
        <v>50040</v>
      </c>
      <c r="N149" s="35" t="str">
        <f>Zalavég!N120</f>
        <v>hosszú</v>
      </c>
      <c r="O149" s="1">
        <f>Zalavég!O120</f>
        <v>0</v>
      </c>
      <c r="P149" s="2">
        <f>Batyk!P120+Pakod!P120+Zalabér!P119+Zalaszentgrót!P146+Zalavég!P120</f>
        <v>0</v>
      </c>
      <c r="Q149" s="2">
        <f>Batyk!Q120+Pakod!Q120+Zalabér!Q119+Zalaszentgrót!Q146+Zalavég!Q120</f>
        <v>0</v>
      </c>
      <c r="R149" s="2">
        <f>Batyk!R120+Pakod!R120+Zalabér!R119+Zalaszentgrót!R146+Zalavég!R120</f>
        <v>0</v>
      </c>
      <c r="S149" s="107">
        <f>Batyk!S120+Pakod!S120+Zalabér!S119+Zalaszentgrót!S146+Zalavég!S120</f>
        <v>0</v>
      </c>
      <c r="T149" s="3">
        <f>Batyk!T120+Pakod!T120+Zalabér!T119+Zalaszentgrót!T146+Zalavég!T120</f>
        <v>362</v>
      </c>
      <c r="U149" s="3">
        <f>Batyk!U120+Pakod!U120+Zalabér!U119+Zalaszentgrót!U146+Zalavég!U120</f>
        <v>362</v>
      </c>
      <c r="V149" s="3">
        <f>Batyk!V120+Pakod!V120+Zalabér!V119+Zalaszentgrót!V146+Zalavég!V120</f>
        <v>362</v>
      </c>
      <c r="W149" s="3">
        <f>Batyk!W120+Pakod!W120+Zalabér!W119+Zalaszentgrót!W146+Zalavég!W120</f>
        <v>362</v>
      </c>
      <c r="X149" s="3">
        <f>Batyk!X120+Pakod!X120+Zalabér!X119+Zalaszentgrót!X146+Zalavég!X120</f>
        <v>362</v>
      </c>
      <c r="Y149" s="3">
        <f>Batyk!Y120+Pakod!Y120+Zalabér!Y119+Zalaszentgrót!Y146+Zalavég!Y120</f>
        <v>362</v>
      </c>
      <c r="Z149" s="3">
        <f>Batyk!Z120+Pakod!Z120+Zalabér!Z119+Zalaszentgrót!Z146+Zalavég!Z120</f>
        <v>362</v>
      </c>
      <c r="AA149" s="3">
        <f>Batyk!AA120+Pakod!AA120+Zalabér!AA119+Zalaszentgrót!AA146+Zalavég!AA120</f>
        <v>362</v>
      </c>
      <c r="AB149" s="3">
        <f>Batyk!AB120+Pakod!AB120+Zalabér!AB119+Zalaszentgrót!AB146+Zalavég!AB120</f>
        <v>362</v>
      </c>
      <c r="AC149" s="4">
        <f>Batyk!AC120+Pakod!AC120+Zalabér!AC119+Zalaszentgrót!AC146+Zalavég!AC120</f>
        <v>362</v>
      </c>
    </row>
    <row r="150" spans="1:29" ht="60" x14ac:dyDescent="0.25">
      <c r="A150" s="166">
        <f>Zalavég!A121</f>
        <v>179</v>
      </c>
      <c r="B150" s="29">
        <f>Zalavég!B121</f>
        <v>0</v>
      </c>
      <c r="C150" s="58" t="str">
        <f>Zalavég!C121</f>
        <v>Zalavég</v>
      </c>
      <c r="D150" s="122" t="str">
        <f>Zalavég!D121</f>
        <v>HBA akna gépészeti rekonstrukció (1-6)</v>
      </c>
      <c r="E150" s="32" t="str">
        <f>Zalavég!E121</f>
        <v>A gépészeti szerelvények, műszaki állapota miatt gyakori a meghibásodás.</v>
      </c>
      <c r="F150" s="32" t="str">
        <f>Zalavég!F121</f>
        <v>A folyamatos szennyvíztovábbítás biztosítása, szennyvízkiömlések megelőzése.</v>
      </c>
      <c r="G150" s="32" t="str">
        <f>Zalavég!G121</f>
        <v>Megfelelő hatékonyságú technológia. A gépészeti funkciókat kifogástalanul ellátó szerelvények.</v>
      </c>
      <c r="H150" s="33">
        <f>Zalavég!H121</f>
        <v>0</v>
      </c>
      <c r="I150" s="100" t="str">
        <f>Zalavég!I121</f>
        <v>Zalaszentgrót osztatlan közös</v>
      </c>
      <c r="J150" s="100">
        <f t="shared" si="16"/>
        <v>3610</v>
      </c>
      <c r="K150" s="33">
        <f>Zalavég!K121</f>
        <v>0</v>
      </c>
      <c r="L150" s="94">
        <f>Zalavég!L121</f>
        <v>46388</v>
      </c>
      <c r="M150" s="94">
        <f>Zalavég!M121</f>
        <v>50040</v>
      </c>
      <c r="N150" s="35" t="str">
        <f>Zalavég!N121</f>
        <v>hosszú</v>
      </c>
      <c r="O150" s="1">
        <f>Zalavég!O121</f>
        <v>0</v>
      </c>
      <c r="P150" s="2">
        <f>Batyk!P121+Pakod!P121+Zalabér!P120+Zalaszentgrót!P147+Zalavég!P121</f>
        <v>0</v>
      </c>
      <c r="Q150" s="2">
        <f>Batyk!Q121+Pakod!Q121+Zalabér!Q120+Zalaszentgrót!Q147+Zalavég!Q121</f>
        <v>0</v>
      </c>
      <c r="R150" s="2">
        <f>Batyk!R121+Pakod!R121+Zalabér!R120+Zalaszentgrót!R147+Zalavég!R121</f>
        <v>0</v>
      </c>
      <c r="S150" s="107">
        <f>Batyk!S121+Pakod!S121+Zalabér!S120+Zalaszentgrót!S147+Zalavég!S121</f>
        <v>0</v>
      </c>
      <c r="T150" s="3">
        <f>Batyk!T121+Pakod!T121+Zalabér!T120+Zalaszentgrót!T147+Zalavég!T121</f>
        <v>361</v>
      </c>
      <c r="U150" s="3">
        <f>Batyk!U121+Pakod!U121+Zalabér!U120+Zalaszentgrót!U147+Zalavég!U121</f>
        <v>361</v>
      </c>
      <c r="V150" s="3">
        <f>Batyk!V121+Pakod!V121+Zalabér!V120+Zalaszentgrót!V147+Zalavég!V121</f>
        <v>361</v>
      </c>
      <c r="W150" s="3">
        <f>Batyk!W121+Pakod!W121+Zalabér!W120+Zalaszentgrót!W147+Zalavég!W121</f>
        <v>361</v>
      </c>
      <c r="X150" s="3">
        <f>Batyk!X121+Pakod!X121+Zalabér!X120+Zalaszentgrót!X147+Zalavég!X121</f>
        <v>361</v>
      </c>
      <c r="Y150" s="3">
        <f>Batyk!Y121+Pakod!Y121+Zalabér!Y120+Zalaszentgrót!Y147+Zalavég!Y121</f>
        <v>361</v>
      </c>
      <c r="Z150" s="3">
        <f>Batyk!Z121+Pakod!Z121+Zalabér!Z120+Zalaszentgrót!Z147+Zalavég!Z121</f>
        <v>361</v>
      </c>
      <c r="AA150" s="3">
        <f>Batyk!AA121+Pakod!AA121+Zalabér!AA120+Zalaszentgrót!AA147+Zalavég!AA121</f>
        <v>361</v>
      </c>
      <c r="AB150" s="3">
        <f>Batyk!AB121+Pakod!AB121+Zalabér!AB120+Zalaszentgrót!AB147+Zalavég!AB121</f>
        <v>361</v>
      </c>
      <c r="AC150" s="4">
        <f>Batyk!AC121+Pakod!AC121+Zalabér!AC120+Zalaszentgrót!AC147+Zalavég!AC121</f>
        <v>361</v>
      </c>
    </row>
    <row r="151" spans="1:29" ht="60" x14ac:dyDescent="0.25">
      <c r="A151" s="166">
        <f>Pakod!A122</f>
        <v>196</v>
      </c>
      <c r="B151" s="29">
        <f>Pakod!B122</f>
        <v>0</v>
      </c>
      <c r="C151" s="58" t="str">
        <f>Pakod!C122</f>
        <v>Pakod 2. szennyvízátemelő</v>
      </c>
      <c r="D151" s="122" t="str">
        <f>Pakod!D122</f>
        <v>Szivattyú csere</v>
      </c>
      <c r="E151" s="32" t="str">
        <f>Pakod!E122</f>
        <v>A szivattyú kora, műszaki állapota miatt fennáll a meghibásodás veszélye.</v>
      </c>
      <c r="F151" s="32" t="str">
        <f>Pakod!F122</f>
        <v>A folyamatos szennyvíztovábbítás biztosítása, szennyvízkiömlések megelőzése.</v>
      </c>
      <c r="G151" s="32" t="str">
        <f>Pakod!G122</f>
        <v>Megfelelő hatékonyságú technológia. A gépészeti funkciókat kifogástalanul ellátó szerelvények.</v>
      </c>
      <c r="H151" s="33">
        <f>Pakod!H122</f>
        <v>0</v>
      </c>
      <c r="I151" s="100" t="str">
        <f>Pakod!I122</f>
        <v>Zalaszentgrót osztatlan közös</v>
      </c>
      <c r="J151" s="100">
        <f t="shared" si="5"/>
        <v>4601</v>
      </c>
      <c r="K151" s="33">
        <f>Pakod!K122</f>
        <v>0</v>
      </c>
      <c r="L151" s="94">
        <f>Pakod!L122</f>
        <v>47484</v>
      </c>
      <c r="M151" s="94">
        <f>Pakod!M122</f>
        <v>47848</v>
      </c>
      <c r="N151" s="35" t="str">
        <f>Pakod!N122</f>
        <v>hosszú</v>
      </c>
      <c r="O151" s="1">
        <f>Pakod!O122</f>
        <v>0</v>
      </c>
      <c r="P151" s="2">
        <f>Pakod!P122</f>
        <v>0</v>
      </c>
      <c r="Q151" s="2">
        <f>Pakod!Q122</f>
        <v>0</v>
      </c>
      <c r="R151" s="2">
        <f>Pakod!R122</f>
        <v>0</v>
      </c>
      <c r="S151" s="107">
        <f>Pakod!S122</f>
        <v>0</v>
      </c>
      <c r="T151" s="3"/>
      <c r="U151" s="3"/>
      <c r="V151" s="3"/>
      <c r="W151" s="3">
        <f>Batyk!W122+Pakod!W122+Zalabér!W121+Zalaszentgrót!W148+Zalavég!W122</f>
        <v>4601</v>
      </c>
      <c r="X151" s="3"/>
      <c r="Y151" s="3"/>
      <c r="Z151" s="3"/>
      <c r="AA151" s="3"/>
      <c r="AB151" s="3"/>
      <c r="AC151" s="4"/>
    </row>
    <row r="152" spans="1:29" ht="60" x14ac:dyDescent="0.25">
      <c r="A152" s="166">
        <f>Zalaszentgrót!A149</f>
        <v>197</v>
      </c>
      <c r="B152" s="29">
        <f>Zalaszentgrót!B149</f>
        <v>0</v>
      </c>
      <c r="C152" s="122" t="str">
        <f>Zalaszentgrót!C149</f>
        <v>Zalaszentgrót Zalaudvarnok 2. szennyvízátemelő</v>
      </c>
      <c r="D152" s="122" t="str">
        <f>Zalaszentgrót!D149</f>
        <v>Szivattyú csere</v>
      </c>
      <c r="E152" s="32" t="str">
        <f>Zalaszentgrót!E149</f>
        <v>A szivattyú kora, műszaki állapota miatt fennáll a meghibásodás veszélye.</v>
      </c>
      <c r="F152" s="32" t="str">
        <f>Zalaszentgrót!F149</f>
        <v>A folyamatos szennyvíztovábbítás biztosítása, szennyvízkiömlések megelőzése.</v>
      </c>
      <c r="G152" s="32" t="str">
        <f>Zalaszentgrót!G149</f>
        <v>Megfelelő hatékonyságú technológia. A gépészeti funkciókat kifogástalanul ellátó szerelvények.</v>
      </c>
      <c r="H152" s="33">
        <f>Zalaszentgrót!H149</f>
        <v>0</v>
      </c>
      <c r="I152" s="100" t="str">
        <f>Zalaszentgrót!I149</f>
        <v>Zalaszentgrót osztatlan közös</v>
      </c>
      <c r="J152" s="100">
        <f t="shared" si="5"/>
        <v>818</v>
      </c>
      <c r="K152" s="33">
        <f>Zalaszentgrót!K149</f>
        <v>0</v>
      </c>
      <c r="L152" s="94">
        <f>Zalaszentgrót!L149</f>
        <v>47484</v>
      </c>
      <c r="M152" s="94">
        <f>Zalaszentgrót!M149</f>
        <v>47848</v>
      </c>
      <c r="N152" s="35" t="str">
        <f>Zalaszentgrót!N149</f>
        <v>hosszú</v>
      </c>
      <c r="O152" s="1">
        <f>Zalaszentgrót!O149</f>
        <v>0</v>
      </c>
      <c r="P152" s="2">
        <f>Zalaszentgrót!P149</f>
        <v>0</v>
      </c>
      <c r="Q152" s="2">
        <f>Zalaszentgrót!Q149</f>
        <v>0</v>
      </c>
      <c r="R152" s="2">
        <f>Zalaszentgrót!R149</f>
        <v>0</v>
      </c>
      <c r="S152" s="107">
        <f>Zalaszentgrót!S149</f>
        <v>0</v>
      </c>
      <c r="T152" s="3">
        <f>Batyk!T123+Pakod!T123+Zalabér!T122+Zalaszentgrót!T149+Zalavég!T123</f>
        <v>0</v>
      </c>
      <c r="U152" s="3">
        <f>Zalaszentgrót!U149</f>
        <v>0</v>
      </c>
      <c r="V152" s="3">
        <f>Zalaszentgrót!V149</f>
        <v>0</v>
      </c>
      <c r="W152" s="3">
        <f>Batyk!W123+Pakod!W123+Zalabér!W122+Zalaszentgrót!W149+Zalavég!W123</f>
        <v>818</v>
      </c>
      <c r="X152" s="3">
        <f>Zalaszentgrót!X149</f>
        <v>0</v>
      </c>
      <c r="Y152" s="3">
        <f>Zalaszentgrót!Y149</f>
        <v>0</v>
      </c>
      <c r="Z152" s="3">
        <f>Zalaszentgrót!Z149</f>
        <v>0</v>
      </c>
      <c r="AA152" s="3">
        <f>Zalaszentgrót!AA149</f>
        <v>0</v>
      </c>
      <c r="AB152" s="3">
        <f>Zalaszentgrót!AB149</f>
        <v>0</v>
      </c>
      <c r="AC152" s="4">
        <f>Zalaszentgrót!AC149</f>
        <v>0</v>
      </c>
    </row>
    <row r="153" spans="1:29" ht="60" x14ac:dyDescent="0.25">
      <c r="A153" s="166">
        <f>Zalaszentgrót!A150</f>
        <v>198</v>
      </c>
      <c r="B153" s="29">
        <f>Zalaszentgrót!B150</f>
        <v>0</v>
      </c>
      <c r="C153" s="122" t="str">
        <f>Zalaszentgrót!C150</f>
        <v>Zalaszentgrót Zalaudvarnok 1. szennyvízátemelő</v>
      </c>
      <c r="D153" s="122" t="str">
        <f>Zalaszentgrót!D150</f>
        <v>Szivattyú csere</v>
      </c>
      <c r="E153" s="32" t="str">
        <f>Zalaszentgrót!E150</f>
        <v>A szivattyú kora, műszaki állapota miatt fennáll a meghibásodás veszélye.</v>
      </c>
      <c r="F153" s="32" t="str">
        <f>Zalaszentgrót!F150</f>
        <v>A folyamatos szennyvíztovábbítás biztosítása, szennyvízkiömlések megelőzése.</v>
      </c>
      <c r="G153" s="32" t="str">
        <f>Zalaszentgrót!G150</f>
        <v>Megfelelő hatékonyságú technológia. A gépészeti funkciókat kifogástalanul ellátó szerelvények.</v>
      </c>
      <c r="H153" s="33">
        <f>Zalaszentgrót!H150</f>
        <v>0</v>
      </c>
      <c r="I153" s="100" t="str">
        <f>Zalaszentgrót!I150</f>
        <v>Zalaszentgrót osztatlan közös</v>
      </c>
      <c r="J153" s="100">
        <f t="shared" si="5"/>
        <v>1535</v>
      </c>
      <c r="K153" s="33">
        <f>Zalaszentgrót!K150</f>
        <v>0</v>
      </c>
      <c r="L153" s="94">
        <f>Zalaszentgrót!L150</f>
        <v>47484</v>
      </c>
      <c r="M153" s="94">
        <f>Zalaszentgrót!M150</f>
        <v>47848</v>
      </c>
      <c r="N153" s="35" t="str">
        <f>Zalaszentgrót!N150</f>
        <v>hosszú</v>
      </c>
      <c r="O153" s="1">
        <f>Zalaszentgrót!O150</f>
        <v>0</v>
      </c>
      <c r="P153" s="2">
        <f>Zalaszentgrót!P150</f>
        <v>0</v>
      </c>
      <c r="Q153" s="2">
        <f>Zalaszentgrót!Q150</f>
        <v>0</v>
      </c>
      <c r="R153" s="2">
        <f>Zalaszentgrót!R150</f>
        <v>0</v>
      </c>
      <c r="S153" s="107">
        <f>Zalaszentgrót!S150</f>
        <v>0</v>
      </c>
      <c r="T153" s="3">
        <f>Zalaszentgrót!T150</f>
        <v>0</v>
      </c>
      <c r="U153" s="3">
        <f>Zalaszentgrót!U150</f>
        <v>0</v>
      </c>
      <c r="V153" s="3">
        <f>Zalaszentgrót!V150</f>
        <v>0</v>
      </c>
      <c r="W153" s="3">
        <f>Batyk!W124+Pakod!W124+Zalabér!W123+Zalaszentgrót!W150+Zalavég!W124</f>
        <v>1535</v>
      </c>
      <c r="X153" s="3">
        <f>Zalaszentgrót!X150</f>
        <v>0</v>
      </c>
      <c r="Y153" s="3">
        <f>Zalaszentgrót!Y150</f>
        <v>0</v>
      </c>
      <c r="Z153" s="3">
        <f>Zalaszentgrót!Z150</f>
        <v>0</v>
      </c>
      <c r="AA153" s="3">
        <f>Zalaszentgrót!AA150</f>
        <v>0</v>
      </c>
      <c r="AB153" s="3">
        <f>Zalaszentgrót!AB150</f>
        <v>0</v>
      </c>
      <c r="AC153" s="4">
        <f>Zalaszentgrót!AC150</f>
        <v>0</v>
      </c>
    </row>
    <row r="154" spans="1:29" ht="60" x14ac:dyDescent="0.25">
      <c r="A154" s="166">
        <f>Zalaszentgrót!A151</f>
        <v>199</v>
      </c>
      <c r="B154" s="29">
        <f>Zalaszentgrót!B151</f>
        <v>0</v>
      </c>
      <c r="C154" s="58" t="str">
        <f>Zalaszentgrót!C151</f>
        <v>Zalaszentgrót Aranyod 2.</v>
      </c>
      <c r="D154" s="122" t="str">
        <f>Zalaszentgrót!D151</f>
        <v>Gépészeti felújítás1-6</v>
      </c>
      <c r="E154" s="32" t="str">
        <f>Zalaszentgrót!E151</f>
        <v>A gépészeti szerelvények, műszaki állapota miatt gyakori a meghibásodás.</v>
      </c>
      <c r="F154" s="32" t="str">
        <f>Zalaszentgrót!F151</f>
        <v>A folyamatos szennyvíztovábbítás biztosítása, szennyvízkiömlések megelőzése.</v>
      </c>
      <c r="G154" s="32" t="str">
        <f>Zalaszentgrót!G151</f>
        <v>Megfelelő hatékonyságú technológia. A gépészeti funkciókat kifogástalanul ellátó szerelvények.</v>
      </c>
      <c r="H154" s="33">
        <f>Zalaszentgrót!H151</f>
        <v>0</v>
      </c>
      <c r="I154" s="100" t="str">
        <f>Zalaszentgrót!I151</f>
        <v>Zalaszentgrót osztatlan közös</v>
      </c>
      <c r="J154" s="100">
        <f t="shared" si="5"/>
        <v>1700</v>
      </c>
      <c r="K154" s="33">
        <f>Zalaszentgrót!K151</f>
        <v>0</v>
      </c>
      <c r="L154" s="94">
        <f>Zalaszentgrót!L151</f>
        <v>47484</v>
      </c>
      <c r="M154" s="94">
        <f>Zalaszentgrót!M151</f>
        <v>47848</v>
      </c>
      <c r="N154" s="35" t="str">
        <f>Zalaszentgrót!N151</f>
        <v>hosszú</v>
      </c>
      <c r="O154" s="1">
        <f>Zalaszentgrót!O151</f>
        <v>0</v>
      </c>
      <c r="P154" s="2">
        <f>Zalaszentgrót!P151</f>
        <v>0</v>
      </c>
      <c r="Q154" s="2">
        <f>Zalaszentgrót!Q151</f>
        <v>0</v>
      </c>
      <c r="R154" s="2">
        <f>Zalaszentgrót!R151</f>
        <v>0</v>
      </c>
      <c r="S154" s="107">
        <f>Zalaszentgrót!S151</f>
        <v>0</v>
      </c>
      <c r="T154" s="3">
        <f>Zalaszentgrót!T151</f>
        <v>0</v>
      </c>
      <c r="U154" s="3">
        <f>Zalaszentgrót!U151</f>
        <v>0</v>
      </c>
      <c r="V154" s="3">
        <f>Zalaszentgrót!V151</f>
        <v>0</v>
      </c>
      <c r="W154" s="3">
        <f>Batyk!W125+Pakod!W125+Zalabér!W124+Zalaszentgrót!W151+Zalavég!W125</f>
        <v>1700</v>
      </c>
      <c r="X154" s="3">
        <f>Batyk!X125+Pakod!X125+Zalabér!X124+Zalaszentgrót!X151+Zalavég!X125</f>
        <v>0</v>
      </c>
      <c r="Y154" s="3">
        <f>Zalaszentgrót!Y151</f>
        <v>0</v>
      </c>
      <c r="Z154" s="3">
        <f>Zalaszentgrót!Z151</f>
        <v>0</v>
      </c>
      <c r="AA154" s="3">
        <f>Zalaszentgrót!AA151</f>
        <v>0</v>
      </c>
      <c r="AB154" s="3">
        <f>Zalaszentgrót!AB151</f>
        <v>0</v>
      </c>
      <c r="AC154" s="4">
        <f>Zalaszentgrót!AC151</f>
        <v>0</v>
      </c>
    </row>
    <row r="155" spans="1:29" ht="60" x14ac:dyDescent="0.25">
      <c r="A155" s="166">
        <f>Zalaszentgrót!A152</f>
        <v>200</v>
      </c>
      <c r="B155" s="29">
        <f>Zalaszentgrót!B152</f>
        <v>0</v>
      </c>
      <c r="C155" s="122" t="str">
        <f>Zalaszentgrót!C152</f>
        <v>Zalaszentgrót Csáford 1. szennyvízátemelő</v>
      </c>
      <c r="D155" s="122" t="str">
        <f>Zalaszentgrót!D152</f>
        <v>Szivattyú csere</v>
      </c>
      <c r="E155" s="32" t="str">
        <f>Zalaszentgrót!E152</f>
        <v>A szivattyú kora, műszaki állapota miatt fennáll a meghibásodás veszélye.</v>
      </c>
      <c r="F155" s="32" t="str">
        <f>Zalaszentgrót!F152</f>
        <v>A folyamatos szennyvíztovábbítás biztosítása, szennyvízkiömlések megelőzése.</v>
      </c>
      <c r="G155" s="32" t="str">
        <f>Zalaszentgrót!G152</f>
        <v>Megfelelő hatékonyságú technológia. A gépészeti funkciókat kifogástalanul ellátó szerelvények.</v>
      </c>
      <c r="H155" s="33">
        <f>Zalaszentgrót!H152</f>
        <v>0</v>
      </c>
      <c r="I155" s="100" t="str">
        <f>Zalaszentgrót!I152</f>
        <v>Zalaszentgrót osztatlan közös</v>
      </c>
      <c r="J155" s="100">
        <f t="shared" ref="J155" si="17">SUM(O155:AC155)</f>
        <v>818</v>
      </c>
      <c r="K155" s="33">
        <f>Zalaszentgrót!K152</f>
        <v>0</v>
      </c>
      <c r="L155" s="94">
        <f>Zalaszentgrót!L152</f>
        <v>47484</v>
      </c>
      <c r="M155" s="94">
        <f>Zalaszentgrót!M152</f>
        <v>47848</v>
      </c>
      <c r="N155" s="35" t="str">
        <f>Zalaszentgrót!N152</f>
        <v>hosszú</v>
      </c>
      <c r="O155" s="1"/>
      <c r="P155" s="2"/>
      <c r="Q155" s="2"/>
      <c r="R155" s="2"/>
      <c r="S155" s="2"/>
      <c r="T155" s="3"/>
      <c r="U155" s="3"/>
      <c r="V155" s="3"/>
      <c r="W155" s="3">
        <f>Batyk!W126+Pakod!W126+Zalabér!W125+Zalaszentgrót!W152+Zalavég!W126</f>
        <v>818</v>
      </c>
      <c r="X155" s="3"/>
      <c r="Y155" s="3"/>
      <c r="Z155" s="3"/>
      <c r="AA155" s="3"/>
      <c r="AB155" s="3"/>
      <c r="AC155" s="4"/>
    </row>
    <row r="156" spans="1:29" ht="60" x14ac:dyDescent="0.25">
      <c r="A156" s="166">
        <f>Zalaszentgrót!A153</f>
        <v>201</v>
      </c>
      <c r="B156" s="29">
        <f>Zalaszentgrót!B153</f>
        <v>0</v>
      </c>
      <c r="C156" s="122" t="str">
        <f>Zalaszentgrót!C153</f>
        <v>Zalaszentgrót Kisszentgrót 3. szennyvízátemelő</v>
      </c>
      <c r="D156" s="122" t="str">
        <f>Zalaszentgrót!D153</f>
        <v>Szivattyú csere</v>
      </c>
      <c r="E156" s="32" t="str">
        <f>Zalaszentgrót!E153</f>
        <v>A szivattyú kora, műszaki állapota miatt fennáll a meghibásodás veszélye.</v>
      </c>
      <c r="F156" s="32" t="str">
        <f>Zalaszentgrót!F153</f>
        <v>A folyamatos szennyvíztovábbítás biztosítása, szennyvízkiömlések megelőzése.</v>
      </c>
      <c r="G156" s="32" t="str">
        <f>Zalaszentgrót!G153</f>
        <v>Megfelelő hatékonyságú technológia. A gépészeti funkciókat kifogástalanul ellátó szerelvények.</v>
      </c>
      <c r="H156" s="33">
        <f>Zalaszentgrót!H153</f>
        <v>0</v>
      </c>
      <c r="I156" s="100" t="str">
        <f>Zalaszentgrót!I153</f>
        <v>Zalaszentgrót osztatlan közös</v>
      </c>
      <c r="J156" s="100">
        <f t="shared" ref="J156" si="18">SUM(O156:AC156)</f>
        <v>818</v>
      </c>
      <c r="K156" s="33">
        <f>Zalaszentgrót!K153</f>
        <v>0</v>
      </c>
      <c r="L156" s="94">
        <f>Zalaszentgrót!L153</f>
        <v>47484</v>
      </c>
      <c r="M156" s="94">
        <f>Zalaszentgrót!M153</f>
        <v>47848</v>
      </c>
      <c r="N156" s="35" t="str">
        <f>Zalaszentgrót!N153</f>
        <v>hosszú</v>
      </c>
      <c r="O156" s="1"/>
      <c r="P156" s="2"/>
      <c r="Q156" s="2"/>
      <c r="R156" s="2"/>
      <c r="S156" s="2"/>
      <c r="T156" s="3"/>
      <c r="U156" s="3"/>
      <c r="V156" s="3"/>
      <c r="W156" s="3">
        <f>Batyk!W127+Pakod!W127+Zalabér!W126+Zalaszentgrót!W153+Zalavég!W127</f>
        <v>818</v>
      </c>
      <c r="X156" s="3"/>
      <c r="Y156" s="3"/>
      <c r="Z156" s="3"/>
      <c r="AA156" s="3"/>
      <c r="AB156" s="3"/>
      <c r="AC156" s="4"/>
    </row>
    <row r="157" spans="1:29" ht="60" x14ac:dyDescent="0.25">
      <c r="A157" s="166">
        <f>Zalaszentgrót!A154</f>
        <v>202</v>
      </c>
      <c r="B157" s="29">
        <f>Zalaszentgrót!B154</f>
        <v>0</v>
      </c>
      <c r="C157" s="122" t="str">
        <f>Zalaszentgrót!C154</f>
        <v>Zalaszentgrót Csáford 3. szennyvízátemelő</v>
      </c>
      <c r="D157" s="122" t="str">
        <f>Zalaszentgrót!D154</f>
        <v>Szivattyú csere</v>
      </c>
      <c r="E157" s="32" t="str">
        <f>Zalaszentgrót!E154</f>
        <v>A szivattyú kora, műszaki állapota miatt fennáll a meghibásodás veszélye.</v>
      </c>
      <c r="F157" s="32" t="str">
        <f>Zalaszentgrót!F154</f>
        <v>A folyamatos szennyvíztovábbítás biztosítása, szennyvízkiömlések megelőzése.</v>
      </c>
      <c r="G157" s="32" t="str">
        <f>Zalaszentgrót!G154</f>
        <v>Megfelelő hatékonyságú technológia. A gépészeti funkciókat kifogástalanul ellátó szerelvények.</v>
      </c>
      <c r="H157" s="33">
        <f>Zalaszentgrót!H154</f>
        <v>0</v>
      </c>
      <c r="I157" s="100" t="str">
        <f>Zalaszentgrót!I154</f>
        <v>Zalaszentgrót osztatlan közös</v>
      </c>
      <c r="J157" s="100">
        <f t="shared" ref="J157" si="19">SUM(O157:AC157)</f>
        <v>818</v>
      </c>
      <c r="K157" s="33">
        <f>Zalaszentgrót!K154</f>
        <v>0</v>
      </c>
      <c r="L157" s="94">
        <f>Zalaszentgrót!L154</f>
        <v>47484</v>
      </c>
      <c r="M157" s="94">
        <f>Zalaszentgrót!M154</f>
        <v>47848</v>
      </c>
      <c r="N157" s="35" t="str">
        <f>Zalaszentgrót!N154</f>
        <v>hosszú</v>
      </c>
      <c r="O157" s="1"/>
      <c r="P157" s="2"/>
      <c r="Q157" s="2"/>
      <c r="R157" s="2"/>
      <c r="S157" s="2"/>
      <c r="T157" s="3"/>
      <c r="U157" s="3"/>
      <c r="V157" s="3"/>
      <c r="W157" s="3">
        <f>Batyk!W128+Pakod!W128+Zalabér!W127+Zalaszentgrót!W154+Zalavég!W128</f>
        <v>818</v>
      </c>
      <c r="X157" s="3">
        <f>Batyk!X128+Pakod!X128+Zalabér!X127+Zalaszentgrót!X154+Zalavég!X128</f>
        <v>0</v>
      </c>
      <c r="Y157" s="3"/>
      <c r="Z157" s="3"/>
      <c r="AA157" s="3"/>
      <c r="AB157" s="3"/>
      <c r="AC157" s="4"/>
    </row>
    <row r="158" spans="1:29" ht="60" x14ac:dyDescent="0.25">
      <c r="A158" s="166">
        <f>Zalaszentgrót!A155</f>
        <v>203</v>
      </c>
      <c r="B158" s="29">
        <f>Zalaszentgrót!B155</f>
        <v>0</v>
      </c>
      <c r="C158" s="122" t="str">
        <f>Zalaszentgrót!C155</f>
        <v>Batyk 2. szennyvízátemelő</v>
      </c>
      <c r="D158" s="122" t="str">
        <f>Zalaszentgrót!D155</f>
        <v>Szivattyú csere</v>
      </c>
      <c r="E158" s="32" t="str">
        <f>Zalaszentgrót!E155</f>
        <v>A szivattyú kora, műszaki állapota miatt fennáll a meghibásodás veszélye.</v>
      </c>
      <c r="F158" s="32" t="str">
        <f>Zalaszentgrót!F155</f>
        <v>A folyamatos szennyvíztovábbítás biztosítása, szennyvízkiömlések megelőzése.</v>
      </c>
      <c r="G158" s="32" t="str">
        <f>Zalaszentgrót!G155</f>
        <v>Megfelelő hatékonyságú technológia. A gépészeti funkciókat kifogástalanul ellátó szerelvények.</v>
      </c>
      <c r="H158" s="33">
        <f>Zalaszentgrót!H155</f>
        <v>0</v>
      </c>
      <c r="I158" s="100" t="str">
        <f>Zalaszentgrót!I155</f>
        <v>Zalaszentgrót osztatlan közös</v>
      </c>
      <c r="J158" s="100">
        <f t="shared" ref="J158:J163" si="20">SUM(O158:AC158)</f>
        <v>1534</v>
      </c>
      <c r="K158" s="33">
        <f>Zalaszentgrót!K155</f>
        <v>0</v>
      </c>
      <c r="L158" s="94">
        <f>Zalaszentgrót!L155</f>
        <v>47849</v>
      </c>
      <c r="M158" s="94">
        <f>Zalaszentgrót!M155</f>
        <v>48213</v>
      </c>
      <c r="N158" s="35" t="str">
        <f>Zalaszentgrót!N155</f>
        <v>hosszú</v>
      </c>
      <c r="O158" s="1"/>
      <c r="P158" s="2"/>
      <c r="Q158" s="2"/>
      <c r="R158" s="2"/>
      <c r="S158" s="2"/>
      <c r="T158" s="3"/>
      <c r="U158" s="3"/>
      <c r="V158" s="3"/>
      <c r="W158" s="3"/>
      <c r="X158" s="3">
        <f>Batyk!X129+Pakod!X129+Zalabér!X128+Zalaszentgrót!X155+Zalavég!X129</f>
        <v>1534</v>
      </c>
      <c r="Y158" s="3"/>
      <c r="Z158" s="3"/>
      <c r="AA158" s="3"/>
      <c r="AB158" s="3"/>
      <c r="AC158" s="4"/>
    </row>
    <row r="159" spans="1:29" ht="60" x14ac:dyDescent="0.25">
      <c r="A159" s="166">
        <f>Zalaszentgrót!A156</f>
        <v>204</v>
      </c>
      <c r="B159" s="29">
        <f>Zalaszentgrót!B156</f>
        <v>0</v>
      </c>
      <c r="C159" s="122" t="str">
        <f>Zalaszentgrót!C156</f>
        <v>Batyk 3. szennyvízátemelő</v>
      </c>
      <c r="D159" s="122" t="str">
        <f>Zalaszentgrót!D156</f>
        <v>Szivattyú csere</v>
      </c>
      <c r="E159" s="32" t="str">
        <f>Zalaszentgrót!E156</f>
        <v>A szivattyú kora, műszaki állapota miatt fennáll a meghibásodás veszélye.</v>
      </c>
      <c r="F159" s="32" t="str">
        <f>Zalaszentgrót!F156</f>
        <v>A folyamatos szennyvíztovábbítás biztosítása, szennyvízkiömlések megelőzése.</v>
      </c>
      <c r="G159" s="32" t="str">
        <f>Zalaszentgrót!G156</f>
        <v>Megfelelő hatékonyságú technológia. A gépészeti funkciókat kifogástalanul ellátó szerelvények.</v>
      </c>
      <c r="H159" s="33">
        <f>Zalaszentgrót!H156</f>
        <v>0</v>
      </c>
      <c r="I159" s="100" t="str">
        <f>Zalaszentgrót!I156</f>
        <v>Zalaszentgrót osztatlan közös</v>
      </c>
      <c r="J159" s="100">
        <f t="shared" si="20"/>
        <v>818</v>
      </c>
      <c r="K159" s="33">
        <f>Zalaszentgrót!K156</f>
        <v>0</v>
      </c>
      <c r="L159" s="94">
        <f>Zalaszentgrót!L156</f>
        <v>47849</v>
      </c>
      <c r="M159" s="94">
        <f>Zalaszentgrót!M156</f>
        <v>48213</v>
      </c>
      <c r="N159" s="35" t="str">
        <f>Zalaszentgrót!N156</f>
        <v>hosszú</v>
      </c>
      <c r="O159" s="1"/>
      <c r="P159" s="2"/>
      <c r="Q159" s="2"/>
      <c r="R159" s="2"/>
      <c r="S159" s="2"/>
      <c r="T159" s="3"/>
      <c r="U159" s="3"/>
      <c r="V159" s="3"/>
      <c r="W159" s="3"/>
      <c r="X159" s="3">
        <f>Batyk!X130+Pakod!X130+Zalabér!X129+Zalaszentgrót!X156+Zalavég!X130</f>
        <v>818</v>
      </c>
      <c r="Y159" s="3"/>
      <c r="Z159" s="3"/>
      <c r="AA159" s="3"/>
      <c r="AB159" s="3"/>
      <c r="AC159" s="4"/>
    </row>
    <row r="160" spans="1:29" ht="60" x14ac:dyDescent="0.25">
      <c r="A160" s="166">
        <f>Zalaszentgrót!A157</f>
        <v>205</v>
      </c>
      <c r="B160" s="29">
        <f>Zalaszentgrót!B157</f>
        <v>0</v>
      </c>
      <c r="C160" s="122" t="str">
        <f>Zalaszentgrót!C157</f>
        <v>Pakod 3. szennyvízátemelő</v>
      </c>
      <c r="D160" s="122" t="str">
        <f>Zalaszentgrót!D157</f>
        <v>Szivattyú csere</v>
      </c>
      <c r="E160" s="32" t="str">
        <f>Zalaszentgrót!E157</f>
        <v>A szivattyú kora, műszaki állapota miatt fennáll a meghibásodás veszélye.</v>
      </c>
      <c r="F160" s="32" t="str">
        <f>Zalaszentgrót!F157</f>
        <v>A folyamatos szennyvíztovábbítás biztosítása, szennyvízkiömlések megelőzése.</v>
      </c>
      <c r="G160" s="32" t="str">
        <f>Zalaszentgrót!G157</f>
        <v>Megfelelő hatékonyságú technológia. A gépészeti funkciókat kifogástalanul ellátó szerelvények.</v>
      </c>
      <c r="H160" s="33">
        <f>Zalaszentgrót!H157</f>
        <v>0</v>
      </c>
      <c r="I160" s="100" t="str">
        <f>Zalaszentgrót!I157</f>
        <v>Zalaszentgrót osztatlan közös</v>
      </c>
      <c r="J160" s="100">
        <f t="shared" si="20"/>
        <v>818</v>
      </c>
      <c r="K160" s="33">
        <f>Zalaszentgrót!K157</f>
        <v>0</v>
      </c>
      <c r="L160" s="94">
        <f>Zalaszentgrót!L157</f>
        <v>47849</v>
      </c>
      <c r="M160" s="94">
        <f>Zalaszentgrót!M157</f>
        <v>48213</v>
      </c>
      <c r="N160" s="35" t="str">
        <f>Zalaszentgrót!N157</f>
        <v>hosszú</v>
      </c>
      <c r="O160" s="1"/>
      <c r="P160" s="2"/>
      <c r="Q160" s="2"/>
      <c r="R160" s="2"/>
      <c r="S160" s="2"/>
      <c r="T160" s="3"/>
      <c r="U160" s="3"/>
      <c r="V160" s="3"/>
      <c r="W160" s="3"/>
      <c r="X160" s="3">
        <f>Batyk!X131+Pakod!X131+Zalabér!X130+Zalaszentgrót!X157+Zalavég!X131</f>
        <v>818</v>
      </c>
      <c r="Y160" s="3"/>
      <c r="Z160" s="3"/>
      <c r="AA160" s="3"/>
      <c r="AB160" s="3"/>
      <c r="AC160" s="4"/>
    </row>
    <row r="161" spans="1:29" ht="60" x14ac:dyDescent="0.25">
      <c r="A161" s="166">
        <f>Zalaszentgrót!A158</f>
        <v>206</v>
      </c>
      <c r="B161" s="29">
        <f>Zalaszentgrót!B158</f>
        <v>0</v>
      </c>
      <c r="C161" s="122" t="str">
        <f>Zalaszentgrót!C158</f>
        <v>Pakod 4. szennyvízátemelő</v>
      </c>
      <c r="D161" s="122" t="str">
        <f>Zalaszentgrót!D158</f>
        <v>Szivattyú csere</v>
      </c>
      <c r="E161" s="32" t="str">
        <f>Zalaszentgrót!E158</f>
        <v>A szivattyú kora, műszaki állapota miatt fennáll a meghibásodás veszélye.</v>
      </c>
      <c r="F161" s="32" t="str">
        <f>Zalaszentgrót!F158</f>
        <v>A folyamatos szennyvíztovábbítás biztosítása, szennyvízkiömlések megelőzése.</v>
      </c>
      <c r="G161" s="32" t="str">
        <f>Zalaszentgrót!G158</f>
        <v>Megfelelő hatékonyságú technológia. A gépészeti funkciókat kifogástalanul ellátó szerelvények.</v>
      </c>
      <c r="H161" s="33">
        <f>Zalaszentgrót!H158</f>
        <v>0</v>
      </c>
      <c r="I161" s="100" t="str">
        <f>Zalaszentgrót!I158</f>
        <v>Zalaszentgrót osztatlan közös</v>
      </c>
      <c r="J161" s="100">
        <f t="shared" si="20"/>
        <v>818</v>
      </c>
      <c r="K161" s="33">
        <f>Zalaszentgrót!K158</f>
        <v>0</v>
      </c>
      <c r="L161" s="94">
        <f>Zalaszentgrót!L158</f>
        <v>47849</v>
      </c>
      <c r="M161" s="94">
        <f>Zalaszentgrót!M158</f>
        <v>48213</v>
      </c>
      <c r="N161" s="35" t="str">
        <f>Zalaszentgrót!N158</f>
        <v>hosszú</v>
      </c>
      <c r="O161" s="1"/>
      <c r="P161" s="2"/>
      <c r="Q161" s="2"/>
      <c r="R161" s="2"/>
      <c r="S161" s="2"/>
      <c r="T161" s="3"/>
      <c r="U161" s="3"/>
      <c r="V161" s="3"/>
      <c r="W161" s="3"/>
      <c r="X161" s="3">
        <f>Batyk!X132+Pakod!X132+Zalabér!X131+Zalaszentgrót!X158+Zalavég!X132</f>
        <v>818</v>
      </c>
      <c r="Y161" s="3"/>
      <c r="Z161" s="3"/>
      <c r="AA161" s="3"/>
      <c r="AB161" s="3"/>
      <c r="AC161" s="4"/>
    </row>
    <row r="162" spans="1:29" ht="60" x14ac:dyDescent="0.25">
      <c r="A162" s="166">
        <f>Zalaszentgrót!A159</f>
        <v>207</v>
      </c>
      <c r="B162" s="29">
        <f>Zalaszentgrót!B159</f>
        <v>0</v>
      </c>
      <c r="C162" s="122" t="str">
        <f>Zalaszentgrót!C159</f>
        <v>Pakod 5. szennyvízátemelő</v>
      </c>
      <c r="D162" s="122" t="str">
        <f>Zalaszentgrót!D159</f>
        <v>Szivattyú csere</v>
      </c>
      <c r="E162" s="32" t="str">
        <f>Zalaszentgrót!E159</f>
        <v>A szivattyú kora, műszaki állapota miatt fennáll a meghibásodás veszélye.</v>
      </c>
      <c r="F162" s="32" t="str">
        <f>Zalaszentgrót!F159</f>
        <v>A folyamatos szennyvíztovábbítás biztosítása, szennyvízkiömlések megelőzése.</v>
      </c>
      <c r="G162" s="32" t="str">
        <f>Zalaszentgrót!G159</f>
        <v>Megfelelő hatékonyságú technológia. A gépészeti funkciókat kifogástalanul ellátó szerelvények.</v>
      </c>
      <c r="H162" s="33">
        <f>Zalaszentgrót!H159</f>
        <v>0</v>
      </c>
      <c r="I162" s="100" t="str">
        <f>Zalaszentgrót!I159</f>
        <v>Zalaszentgrót osztatlan közös</v>
      </c>
      <c r="J162" s="100">
        <f t="shared" si="20"/>
        <v>818</v>
      </c>
      <c r="K162" s="33">
        <f>Zalaszentgrót!K159</f>
        <v>0</v>
      </c>
      <c r="L162" s="94">
        <f>Zalaszentgrót!L159</f>
        <v>47849</v>
      </c>
      <c r="M162" s="94">
        <f>Zalaszentgrót!M159</f>
        <v>48213</v>
      </c>
      <c r="N162" s="35" t="str">
        <f>Zalaszentgrót!N159</f>
        <v>hosszú</v>
      </c>
      <c r="O162" s="1"/>
      <c r="P162" s="2"/>
      <c r="Q162" s="2"/>
      <c r="R162" s="2"/>
      <c r="S162" s="2"/>
      <c r="T162" s="3"/>
      <c r="U162" s="3"/>
      <c r="V162" s="3"/>
      <c r="W162" s="3"/>
      <c r="X162" s="3">
        <f>Batyk!X133+Pakod!X133+Zalabér!X132+Zalaszentgrót!X159+Zalavég!X133</f>
        <v>818</v>
      </c>
      <c r="Y162" s="3"/>
      <c r="Z162" s="3"/>
      <c r="AA162" s="3"/>
      <c r="AB162" s="3"/>
      <c r="AC162" s="4"/>
    </row>
    <row r="163" spans="1:29" ht="60" x14ac:dyDescent="0.25">
      <c r="A163" s="166">
        <f>Zalaszentgrót!A160</f>
        <v>208</v>
      </c>
      <c r="B163" s="29">
        <f>Zalaszentgrót!B160</f>
        <v>0</v>
      </c>
      <c r="C163" s="122" t="str">
        <f>Zalaszentgrót!C160</f>
        <v>Zalaszentgrót Liget tér szennyvízátemelő</v>
      </c>
      <c r="D163" s="122" t="str">
        <f>Zalaszentgrót!D160</f>
        <v>Szivattyú csere</v>
      </c>
      <c r="E163" s="32" t="str">
        <f>Zalaszentgrót!E160</f>
        <v>A szivattyú kora, műszaki állapota miatt fennáll a meghibásodás veszélye.</v>
      </c>
      <c r="F163" s="32" t="str">
        <f>Zalaszentgrót!F160</f>
        <v>A folyamatos szennyvíztovábbítás biztosítása, szennyvízkiömlések megelőzése.</v>
      </c>
      <c r="G163" s="32" t="str">
        <f>Zalaszentgrót!G160</f>
        <v>Megfelelő hatékonyságú technológia. A gépészeti funkciókat kifogástalanul ellátó szerelvények.</v>
      </c>
      <c r="H163" s="33">
        <f>Zalaszentgrót!H160</f>
        <v>0</v>
      </c>
      <c r="I163" s="100" t="str">
        <f>Zalaszentgrót!I160</f>
        <v>Zalaszentgrót</v>
      </c>
      <c r="J163" s="100">
        <f t="shared" si="20"/>
        <v>800</v>
      </c>
      <c r="K163" s="33">
        <f>Zalaszentgrót!K160</f>
        <v>0</v>
      </c>
      <c r="L163" s="94">
        <f>Zalaszentgrót!L160</f>
        <v>47849</v>
      </c>
      <c r="M163" s="94">
        <f>Zalaszentgrót!M160</f>
        <v>48213</v>
      </c>
      <c r="N163" s="35" t="str">
        <f>Zalaszentgrót!N160</f>
        <v>hosszú</v>
      </c>
      <c r="O163" s="1">
        <f>Zalaszentgrót!O160</f>
        <v>0</v>
      </c>
      <c r="P163" s="2">
        <f>Zalaszentgrót!P160</f>
        <v>0</v>
      </c>
      <c r="Q163" s="2">
        <f>Zalaszentgrót!Q160</f>
        <v>0</v>
      </c>
      <c r="R163" s="2">
        <f>Zalaszentgrót!R160</f>
        <v>0</v>
      </c>
      <c r="S163" s="2">
        <f>Zalaszentgrót!S160</f>
        <v>0</v>
      </c>
      <c r="T163" s="3">
        <f>Zalaszentgrót!T160</f>
        <v>0</v>
      </c>
      <c r="U163" s="3">
        <f>Zalaszentgrót!U160</f>
        <v>0</v>
      </c>
      <c r="V163" s="3">
        <f>Zalaszentgrót!V160</f>
        <v>0</v>
      </c>
      <c r="W163" s="3">
        <f>Zalaszentgrót!W160</f>
        <v>0</v>
      </c>
      <c r="X163" s="3">
        <f>Zalaszentgrót!X160</f>
        <v>800</v>
      </c>
      <c r="Y163" s="3"/>
      <c r="Z163" s="3">
        <f>Zalaszentgrót!Z160</f>
        <v>0</v>
      </c>
      <c r="AA163" s="3">
        <f>Zalaszentgrót!AA160</f>
        <v>0</v>
      </c>
      <c r="AB163" s="3">
        <f>Zalaszentgrót!AB160</f>
        <v>0</v>
      </c>
      <c r="AC163" s="4">
        <f>Zalaszentgrót!AC160</f>
        <v>0</v>
      </c>
    </row>
    <row r="164" spans="1:29" ht="60" x14ac:dyDescent="0.25">
      <c r="A164" s="166">
        <f>Zalaszentgrót!A161</f>
        <v>209</v>
      </c>
      <c r="B164" s="29">
        <f>Zalaszentgrót!B161</f>
        <v>0</v>
      </c>
      <c r="C164" s="122" t="str">
        <f>Zalaszentgrót!C161</f>
        <v>Zalaszentgrót Szentpéteri úti szennyvízátemelő</v>
      </c>
      <c r="D164" s="122" t="str">
        <f>Zalaszentgrót!D161</f>
        <v>Szivattyú csere</v>
      </c>
      <c r="E164" s="32" t="str">
        <f>Zalaszentgrót!E161</f>
        <v>A szivattyú kora, műszaki állapota miatt fennáll a meghibásodás veszélye.</v>
      </c>
      <c r="F164" s="32" t="str">
        <f>Zalaszentgrót!F161</f>
        <v>A folyamatos szennyvíztovábbítás biztosítása, szennyvízkiömlések megelőzése.</v>
      </c>
      <c r="G164" s="32" t="str">
        <f>Zalaszentgrót!G161</f>
        <v>Megfelelő hatékonyságú technológia. A gépészeti funkciókat kifogástalanul ellátó szerelvények.</v>
      </c>
      <c r="H164" s="33">
        <f>Zalaszentgrót!H161</f>
        <v>0</v>
      </c>
      <c r="I164" s="100" t="str">
        <f>Zalaszentgrót!I161</f>
        <v>Zalaszentgrót</v>
      </c>
      <c r="J164" s="100">
        <f t="shared" ref="J164:J166" si="21">SUM(O164:AC164)</f>
        <v>3200</v>
      </c>
      <c r="K164" s="33">
        <f>Zalaszentgrót!K161</f>
        <v>0</v>
      </c>
      <c r="L164" s="94">
        <f>Zalaszentgrót!L161</f>
        <v>47849</v>
      </c>
      <c r="M164" s="94">
        <f>Zalaszentgrót!M161</f>
        <v>48213</v>
      </c>
      <c r="N164" s="35" t="str">
        <f>Zalaszentgrót!N161</f>
        <v>hosszú</v>
      </c>
      <c r="O164" s="1"/>
      <c r="P164" s="2"/>
      <c r="Q164" s="2"/>
      <c r="R164" s="2"/>
      <c r="S164" s="2"/>
      <c r="T164" s="3"/>
      <c r="U164" s="3"/>
      <c r="V164" s="3"/>
      <c r="W164" s="3"/>
      <c r="X164" s="3">
        <f>Zalaszentgrót!X161</f>
        <v>3200</v>
      </c>
      <c r="Y164" s="3"/>
      <c r="Z164" s="3"/>
      <c r="AA164" s="3"/>
      <c r="AB164" s="3"/>
      <c r="AC164" s="4"/>
    </row>
    <row r="165" spans="1:29" ht="60" x14ac:dyDescent="0.25">
      <c r="A165" s="166">
        <f>Zalaszentgrót!A162</f>
        <v>210</v>
      </c>
      <c r="B165" s="29">
        <f>Zalaszentgrót!B162</f>
        <v>0</v>
      </c>
      <c r="C165" s="122" t="str">
        <f>Zalaszentgrót!C162</f>
        <v>Zalaszentgrót Tűztorony tér szennyvízátemelő</v>
      </c>
      <c r="D165" s="122" t="str">
        <f>Zalaszentgrót!D162</f>
        <v>Szivattyú csere</v>
      </c>
      <c r="E165" s="32" t="str">
        <f>Zalaszentgrót!E162</f>
        <v>A szivattyú kora, műszaki állapota miatt fennáll a meghibásodás veszélye.</v>
      </c>
      <c r="F165" s="32" t="str">
        <f>Zalaszentgrót!F162</f>
        <v>A folyamatos szennyvíztovábbítás biztosítása, szennyvízkiömlések megelőzése.</v>
      </c>
      <c r="G165" s="32" t="str">
        <f>Zalaszentgrót!G162</f>
        <v>Megfelelő hatékonyságú technológia. A gépészeti funkciókat kifogástalanul ellátó szerelvények.</v>
      </c>
      <c r="H165" s="33">
        <f>Zalaszentgrót!H162</f>
        <v>0</v>
      </c>
      <c r="I165" s="100" t="str">
        <f>Zalaszentgrót!I162</f>
        <v>Zalaszentgrót</v>
      </c>
      <c r="J165" s="100">
        <f t="shared" si="21"/>
        <v>3200</v>
      </c>
      <c r="K165" s="33">
        <f>Zalaszentgrót!K162</f>
        <v>0</v>
      </c>
      <c r="L165" s="94">
        <f>Zalaszentgrót!L162</f>
        <v>47849</v>
      </c>
      <c r="M165" s="94">
        <f>Zalaszentgrót!M162</f>
        <v>48213</v>
      </c>
      <c r="N165" s="35" t="str">
        <f>Zalaszentgrót!N162</f>
        <v>hosszú</v>
      </c>
      <c r="O165" s="1"/>
      <c r="P165" s="2"/>
      <c r="Q165" s="2"/>
      <c r="R165" s="2"/>
      <c r="S165" s="2"/>
      <c r="T165" s="3"/>
      <c r="U165" s="3"/>
      <c r="V165" s="3"/>
      <c r="W165" s="3"/>
      <c r="X165" s="3">
        <f>Zalaszentgrót!X162</f>
        <v>3200</v>
      </c>
      <c r="Y165" s="3"/>
      <c r="Z165" s="3"/>
      <c r="AA165" s="3"/>
      <c r="AB165" s="3"/>
      <c r="AC165" s="4"/>
    </row>
    <row r="166" spans="1:29" ht="60" x14ac:dyDescent="0.25">
      <c r="A166" s="166">
        <f>Zalaszentgrót!A163</f>
        <v>211</v>
      </c>
      <c r="B166" s="29">
        <f>Zalaszentgrót!B163</f>
        <v>0</v>
      </c>
      <c r="C166" s="122" t="str">
        <f>Zalaszentgrót!C163</f>
        <v>Zalaszentgrót Aranyod 3. szennyvízátemelő</v>
      </c>
      <c r="D166" s="122" t="str">
        <f>Zalaszentgrót!D163</f>
        <v>Szivattyú csere</v>
      </c>
      <c r="E166" s="32" t="str">
        <f>Zalaszentgrót!E163</f>
        <v>A szivattyú kora, műszaki állapota miatt fennáll a meghibásodás veszélye.</v>
      </c>
      <c r="F166" s="32" t="str">
        <f>Zalaszentgrót!F163</f>
        <v>A folyamatos szennyvíztovábbítás biztosítása, szennyvízkiömlések megelőzése.</v>
      </c>
      <c r="G166" s="32" t="str">
        <f>Zalaszentgrót!G163</f>
        <v>Megfelelő hatékonyságú technológia. A gépészeti funkciókat kifogástalanul ellátó szerelvények.</v>
      </c>
      <c r="H166" s="33">
        <f>Zalaszentgrót!H163</f>
        <v>0</v>
      </c>
      <c r="I166" s="100" t="str">
        <f>Zalaszentgrót!I163</f>
        <v>Zalaszentgrót osztatlan közös</v>
      </c>
      <c r="J166" s="100">
        <f t="shared" si="21"/>
        <v>818</v>
      </c>
      <c r="K166" s="33">
        <f>Zalaszentgrót!K163</f>
        <v>0</v>
      </c>
      <c r="L166" s="94">
        <f>Zalaszentgrót!L163</f>
        <v>47849</v>
      </c>
      <c r="M166" s="94">
        <f>Zalaszentgrót!M163</f>
        <v>48213</v>
      </c>
      <c r="N166" s="35" t="str">
        <f>Zalaszentgrót!N163</f>
        <v>hosszú</v>
      </c>
      <c r="O166" s="1">
        <f>Zalaszentgrót!O163</f>
        <v>0</v>
      </c>
      <c r="P166" s="2">
        <f>Zalaszentgrót!P163</f>
        <v>0</v>
      </c>
      <c r="Q166" s="2">
        <f>Zalaszentgrót!Q163</f>
        <v>0</v>
      </c>
      <c r="R166" s="2">
        <f>Zalaszentgrót!R163</f>
        <v>0</v>
      </c>
      <c r="S166" s="107">
        <f>Zalaszentgrót!S163</f>
        <v>0</v>
      </c>
      <c r="T166" s="3">
        <f>Zalaszentgrót!T163</f>
        <v>0</v>
      </c>
      <c r="U166" s="3">
        <f>Zalaszentgrót!U163</f>
        <v>0</v>
      </c>
      <c r="V166" s="3"/>
      <c r="W166" s="3"/>
      <c r="X166" s="3">
        <f>Batyk!X134+Pakod!X134+Zalabér!X133+Zalaszentgrót!X163+Zalavég!X134</f>
        <v>818</v>
      </c>
      <c r="Y166" s="3"/>
      <c r="Z166" s="3"/>
      <c r="AA166" s="3"/>
      <c r="AB166" s="3">
        <f>Zalaszentgrót!AB163</f>
        <v>0</v>
      </c>
      <c r="AC166" s="4">
        <f>Zalaszentgrót!AC163</f>
        <v>0</v>
      </c>
    </row>
    <row r="167" spans="1:29" ht="60" x14ac:dyDescent="0.25">
      <c r="A167" s="166">
        <f>Zalaszentgrót!A164</f>
        <v>212</v>
      </c>
      <c r="B167" s="29">
        <f>Zalaszentgrót!B164</f>
        <v>0</v>
      </c>
      <c r="C167" s="122" t="str">
        <f>Zalaszentgrót!C164</f>
        <v>Zalaszentgrót Aranyod 1. szennyvízátemelő</v>
      </c>
      <c r="D167" s="122" t="str">
        <f>Zalaszentgrót!D164</f>
        <v>Szivattyú csere</v>
      </c>
      <c r="E167" s="32" t="str">
        <f>Zalaszentgrót!E164</f>
        <v>A szivattyú kora, műszaki állapota miatt fennáll a meghibásodás veszélye.</v>
      </c>
      <c r="F167" s="32" t="str">
        <f>Zalaszentgrót!F164</f>
        <v>A folyamatos szennyvíztovábbítás biztosítása, szennyvízkiömlések megelőzése.</v>
      </c>
      <c r="G167" s="32" t="str">
        <f>Zalaszentgrót!G164</f>
        <v>Megfelelő hatékonyságú technológia. A gépészeti funkciókat kifogástalanul ellátó szerelvények.</v>
      </c>
      <c r="H167" s="33">
        <f>Zalaszentgrót!H164</f>
        <v>0</v>
      </c>
      <c r="I167" s="100" t="str">
        <f>Zalaszentgrót!I164</f>
        <v>Zalaszentgrót osztatlan közös</v>
      </c>
      <c r="J167" s="100">
        <f t="shared" ref="J167:J169" si="22">SUM(O167:AC167)</f>
        <v>10227</v>
      </c>
      <c r="K167" s="33">
        <f>Zalaszentgrót!K164</f>
        <v>0</v>
      </c>
      <c r="L167" s="94">
        <f>Zalaszentgrót!L164</f>
        <v>47849</v>
      </c>
      <c r="M167" s="94">
        <f>Zalaszentgrót!M164</f>
        <v>48213</v>
      </c>
      <c r="N167" s="35" t="str">
        <f>Zalaszentgrót!N164</f>
        <v>hosszú</v>
      </c>
      <c r="O167" s="1"/>
      <c r="P167" s="2"/>
      <c r="Q167" s="2"/>
      <c r="R167" s="2"/>
      <c r="S167" s="2"/>
      <c r="T167" s="3"/>
      <c r="U167" s="3"/>
      <c r="V167" s="3"/>
      <c r="W167" s="3"/>
      <c r="X167" s="3">
        <f>Batyk!X135+Pakod!X135+Zalabér!X134+Zalaszentgrót!X164+Zalavég!X135</f>
        <v>10227</v>
      </c>
      <c r="Y167" s="3"/>
      <c r="Z167" s="3"/>
      <c r="AA167" s="3"/>
      <c r="AB167" s="3"/>
      <c r="AC167" s="4"/>
    </row>
    <row r="168" spans="1:29" ht="60" x14ac:dyDescent="0.25">
      <c r="A168" s="166">
        <f>Zalaszentgrót!A165</f>
        <v>213</v>
      </c>
      <c r="B168" s="29">
        <f>Zalaszentgrót!B165</f>
        <v>0</v>
      </c>
      <c r="C168" s="122" t="str">
        <f>Zalaszentgrót!C165</f>
        <v>Zalavég 2. szennyvízátemelő</v>
      </c>
      <c r="D168" s="122" t="str">
        <f>Zalaszentgrót!D165</f>
        <v>Szivattyú csere</v>
      </c>
      <c r="E168" s="32" t="str">
        <f>Zalaszentgrót!E165</f>
        <v>A szivattyú kora, műszaki állapota miatt fennáll a meghibásodás veszélye.</v>
      </c>
      <c r="F168" s="32" t="str">
        <f>Zalaszentgrót!F165</f>
        <v>A folyamatos szennyvíztovábbítás biztosítása, szennyvízkiömlések megelőzése.</v>
      </c>
      <c r="G168" s="32" t="str">
        <f>Zalaszentgrót!G165</f>
        <v>Megfelelő hatékonyságú technológia. A gépészeti funkciókat kifogástalanul ellátó szerelvények.</v>
      </c>
      <c r="H168" s="33">
        <f>Zalaszentgrót!H165</f>
        <v>0</v>
      </c>
      <c r="I168" s="100" t="str">
        <f>Zalaszentgrót!I165</f>
        <v>Zalaszentgrót osztatlan közös</v>
      </c>
      <c r="J168" s="100">
        <f t="shared" si="22"/>
        <v>818</v>
      </c>
      <c r="K168" s="33">
        <f>Zalaszentgrót!K165</f>
        <v>0</v>
      </c>
      <c r="L168" s="94">
        <f>Zalaszentgrót!L165</f>
        <v>47849</v>
      </c>
      <c r="M168" s="94">
        <f>Zalaszentgrót!M165</f>
        <v>48213</v>
      </c>
      <c r="N168" s="35" t="str">
        <f>Zalaszentgrót!N165</f>
        <v>hosszú</v>
      </c>
      <c r="O168" s="1"/>
      <c r="P168" s="2"/>
      <c r="Q168" s="2"/>
      <c r="R168" s="2"/>
      <c r="S168" s="2"/>
      <c r="T168" s="3"/>
      <c r="U168" s="3"/>
      <c r="V168" s="3"/>
      <c r="W168" s="3"/>
      <c r="X168" s="3">
        <f>Batyk!X136+Pakod!X136+Zalabér!X135+Zalaszentgrót!X165+Zalavég!X136</f>
        <v>818</v>
      </c>
      <c r="Y168" s="3"/>
      <c r="Z168" s="3"/>
      <c r="AA168" s="3"/>
      <c r="AB168" s="3"/>
      <c r="AC168" s="4"/>
    </row>
    <row r="169" spans="1:29" ht="60" x14ac:dyDescent="0.25">
      <c r="A169" s="166">
        <f>Zalaszentgrót!A166</f>
        <v>214</v>
      </c>
      <c r="B169" s="29">
        <f>Zalaszentgrót!B166</f>
        <v>0</v>
      </c>
      <c r="C169" s="122" t="str">
        <f>Zalaszentgrót!C166</f>
        <v>Zalavég 3. szennyvízátemelő</v>
      </c>
      <c r="D169" s="122" t="str">
        <f>Zalaszentgrót!D166</f>
        <v>Szivattyú csere</v>
      </c>
      <c r="E169" s="32" t="str">
        <f>Zalaszentgrót!E166</f>
        <v>A szivattyú kora, műszaki állapota miatt fennáll a meghibásodás veszélye.</v>
      </c>
      <c r="F169" s="32" t="str">
        <f>Zalaszentgrót!F166</f>
        <v>A folyamatos szennyvíztovábbítás biztosítása, szennyvízkiömlések megelőzése.</v>
      </c>
      <c r="G169" s="32" t="str">
        <f>Zalaszentgrót!G166</f>
        <v>Megfelelő hatékonyságú technológia. A gépészeti funkciókat kifogástalanul ellátó szerelvények.</v>
      </c>
      <c r="H169" s="33">
        <f>Zalaszentgrót!H166</f>
        <v>0</v>
      </c>
      <c r="I169" s="100" t="str">
        <f>Zalaszentgrót!I166</f>
        <v>Zalaszentgrót osztatlan közös</v>
      </c>
      <c r="J169" s="100">
        <f t="shared" si="22"/>
        <v>818</v>
      </c>
      <c r="K169" s="33">
        <f>Zalaszentgrót!K166</f>
        <v>0</v>
      </c>
      <c r="L169" s="94">
        <f>Zalaszentgrót!L166</f>
        <v>47849</v>
      </c>
      <c r="M169" s="94">
        <f>Zalaszentgrót!M166</f>
        <v>48213</v>
      </c>
      <c r="N169" s="35" t="str">
        <f>Zalaszentgrót!N166</f>
        <v>hosszú</v>
      </c>
      <c r="O169" s="1"/>
      <c r="P169" s="2"/>
      <c r="Q169" s="2"/>
      <c r="R169" s="2"/>
      <c r="S169" s="2"/>
      <c r="T169" s="3"/>
      <c r="U169" s="3"/>
      <c r="V169" s="3"/>
      <c r="W169" s="3"/>
      <c r="X169" s="3">
        <f>Batyk!X137+Pakod!X137+Zalabér!X136+Zalaszentgrót!X166+Zalavég!X137</f>
        <v>818</v>
      </c>
      <c r="Y169" s="3"/>
      <c r="Z169" s="3"/>
      <c r="AA169" s="3"/>
      <c r="AB169" s="3"/>
      <c r="AC169" s="4"/>
    </row>
    <row r="170" spans="1:29" ht="60" x14ac:dyDescent="0.25">
      <c r="A170" s="166">
        <f>Zalaszentgrót!A167</f>
        <v>215</v>
      </c>
      <c r="B170" s="29">
        <f>Zalaszentgrót!B167</f>
        <v>0</v>
      </c>
      <c r="C170" s="58" t="str">
        <f>Zalaszentgrót!C167</f>
        <v>Zalaszentgrót Aranyod 3.</v>
      </c>
      <c r="D170" s="122" t="str">
        <f>Zalaszentgrót!D167</f>
        <v>Gépészeti felújítás1-6</v>
      </c>
      <c r="E170" s="32" t="str">
        <f>Zalaszentgrót!E167</f>
        <v>A gépészeti szerelvények, műszaki állapota miatt gyakori a meghibásodás.</v>
      </c>
      <c r="F170" s="32" t="str">
        <f>Zalaszentgrót!F167</f>
        <v>A folyamatos szennyvíztovábbítás biztosítása, szennyvízkiömlések megelőzése.</v>
      </c>
      <c r="G170" s="32" t="str">
        <f>Zalaszentgrót!G167</f>
        <v>Megfelelő hatékonyságú technológia. A gépészeti funkciókat kifogástalanul ellátó szerelvények.</v>
      </c>
      <c r="H170" s="33">
        <f>Zalaszentgrót!H167</f>
        <v>0</v>
      </c>
      <c r="I170" s="100" t="str">
        <f>Zalaszentgrót!I167</f>
        <v>Zalaszentgrót osztatlan közös</v>
      </c>
      <c r="J170" s="100">
        <f t="shared" si="5"/>
        <v>1700</v>
      </c>
      <c r="K170" s="33">
        <f>Zalaszentgrót!K167</f>
        <v>0</v>
      </c>
      <c r="L170" s="94">
        <f>Zalaszentgrót!L167</f>
        <v>47849</v>
      </c>
      <c r="M170" s="94">
        <f>Zalaszentgrót!M167</f>
        <v>48213</v>
      </c>
      <c r="N170" s="35" t="str">
        <f>Zalaszentgrót!N167</f>
        <v>hosszú</v>
      </c>
      <c r="O170" s="1">
        <f>Zalaszentgrót!O167</f>
        <v>0</v>
      </c>
      <c r="P170" s="2">
        <f>Zalaszentgrót!P167</f>
        <v>0</v>
      </c>
      <c r="Q170" s="2">
        <f>Zalaszentgrót!Q167</f>
        <v>0</v>
      </c>
      <c r="R170" s="2">
        <f>Zalaszentgrót!R167</f>
        <v>0</v>
      </c>
      <c r="S170" s="107">
        <f>Zalaszentgrót!S167</f>
        <v>0</v>
      </c>
      <c r="T170" s="3">
        <f>Zalaszentgrót!T167</f>
        <v>0</v>
      </c>
      <c r="U170" s="3">
        <f>Zalaszentgrót!U167</f>
        <v>0</v>
      </c>
      <c r="V170" s="3">
        <f>Zalaszentgrót!V167</f>
        <v>0</v>
      </c>
      <c r="W170" s="3">
        <f>Zalaszentgrót!W167</f>
        <v>0</v>
      </c>
      <c r="X170" s="3">
        <f>Batyk!X138+Pakod!X138+Zalabér!X137+Zalaszentgrót!X167+Zalavég!X138</f>
        <v>1700</v>
      </c>
      <c r="Y170" s="3">
        <f>Batyk!Y138+Pakod!Y138+Zalabér!Y137+Zalaszentgrót!Y167+Zalavég!Y138</f>
        <v>0</v>
      </c>
      <c r="Z170" s="3">
        <f>Zalaszentgrót!Z167</f>
        <v>0</v>
      </c>
      <c r="AA170" s="3">
        <f>Zalaszentgrót!AA167</f>
        <v>0</v>
      </c>
      <c r="AB170" s="3">
        <f>Zalaszentgrót!AB167</f>
        <v>0</v>
      </c>
      <c r="AC170" s="4">
        <f>Zalaszentgrót!AC167</f>
        <v>0</v>
      </c>
    </row>
    <row r="171" spans="1:29" ht="60" x14ac:dyDescent="0.25">
      <c r="A171" s="166">
        <f>Zalaszentgrót!A168</f>
        <v>217</v>
      </c>
      <c r="B171" s="29">
        <f>Zalaszentgrót!B168</f>
        <v>0</v>
      </c>
      <c r="C171" s="122" t="str">
        <f>Zalaszentgrót!C168</f>
        <v>Zalaszentgrót Aranyod 4. szennyvízátemelő</v>
      </c>
      <c r="D171" s="122" t="str">
        <f>Zalaszentgrót!D168</f>
        <v>Szivattyú csere</v>
      </c>
      <c r="E171" s="32" t="str">
        <f>Zalaszentgrót!E168</f>
        <v>A szivattyú kora, műszaki állapota miatt fennáll a meghibásodás veszélye.</v>
      </c>
      <c r="F171" s="32" t="str">
        <f>Zalaszentgrót!F168</f>
        <v>A folyamatos szennyvíztovábbítás biztosítása, szennyvízkiömlések megelőzése.</v>
      </c>
      <c r="G171" s="32" t="str">
        <f>Zalaszentgrót!G168</f>
        <v>Megfelelő hatékonyságú technológia. A gépészeti funkciókat kifogástalanul ellátó szerelvények.</v>
      </c>
      <c r="H171" s="33">
        <f>Zalaszentgrót!H168</f>
        <v>0</v>
      </c>
      <c r="I171" s="100" t="str">
        <f>Zalaszentgrót!I168</f>
        <v>Zalaszentgrót osztatlan közös</v>
      </c>
      <c r="J171" s="100">
        <f t="shared" si="5"/>
        <v>818</v>
      </c>
      <c r="K171" s="33">
        <f>Zalaszentgrót!K168</f>
        <v>0</v>
      </c>
      <c r="L171" s="94">
        <f>Zalaszentgrót!L168</f>
        <v>48214</v>
      </c>
      <c r="M171" s="94">
        <f>Zalaszentgrót!M168</f>
        <v>48579</v>
      </c>
      <c r="N171" s="35" t="str">
        <f>Zalaszentgrót!N168</f>
        <v>hosszú</v>
      </c>
      <c r="O171" s="1">
        <f>Zalaszentgrót!O168</f>
        <v>0</v>
      </c>
      <c r="P171" s="2">
        <f>Zalaszentgrót!P168</f>
        <v>0</v>
      </c>
      <c r="Q171" s="2">
        <f>Zalaszentgrót!Q168</f>
        <v>0</v>
      </c>
      <c r="R171" s="2">
        <f>Zalaszentgrót!R168</f>
        <v>0</v>
      </c>
      <c r="S171" s="107">
        <f>Zalaszentgrót!S168</f>
        <v>0</v>
      </c>
      <c r="T171" s="3">
        <f>Zalaszentgrót!T168</f>
        <v>0</v>
      </c>
      <c r="U171" s="3">
        <f>Zalaszentgrót!U168</f>
        <v>0</v>
      </c>
      <c r="V171" s="3">
        <f>Zalaszentgrót!V168</f>
        <v>0</v>
      </c>
      <c r="W171" s="3">
        <f>Zalaszentgrót!W168</f>
        <v>0</v>
      </c>
      <c r="X171" s="3">
        <f>Zalaszentgrót!X168</f>
        <v>0</v>
      </c>
      <c r="Y171" s="3">
        <f>Batyk!Y139+Pakod!Y139+Zalabér!Y138+Zalaszentgrót!Y168+Zalavég!Y139</f>
        <v>818</v>
      </c>
      <c r="Z171" s="3"/>
      <c r="AA171" s="3">
        <f>Zalaszentgrót!AA168</f>
        <v>0</v>
      </c>
      <c r="AB171" s="3">
        <f>Zalaszentgrót!AB168</f>
        <v>0</v>
      </c>
      <c r="AC171" s="4">
        <f>Zalaszentgrót!AC168</f>
        <v>0</v>
      </c>
    </row>
    <row r="172" spans="1:29" ht="60" x14ac:dyDescent="0.25">
      <c r="A172" s="166">
        <f>Zalaszentgrót!A169</f>
        <v>218</v>
      </c>
      <c r="B172" s="29">
        <f>Zalaszentgrót!B169</f>
        <v>0</v>
      </c>
      <c r="C172" s="58" t="str">
        <f>Zalaszentgrót!C169</f>
        <v>Zalaszentgrót Aranyod 4.</v>
      </c>
      <c r="D172" s="122" t="str">
        <f>Zalaszentgrót!D169</f>
        <v>Gépészeti felújítás1-6</v>
      </c>
      <c r="E172" s="32" t="str">
        <f>Zalaszentgrót!E169</f>
        <v>A gépészeti szerelvények, műszaki állapota miatt gyakori a meghibásodás.</v>
      </c>
      <c r="F172" s="32" t="str">
        <f>Zalaszentgrót!F169</f>
        <v>A folyamatos szennyvíztovábbítás biztosítása, szennyvízkiömlések megelőzése.</v>
      </c>
      <c r="G172" s="32" t="str">
        <f>Zalaszentgrót!G169</f>
        <v>Megfelelő hatékonyságú technológia. A gépészeti funkciókat kifogástalanul ellátó szerelvények.</v>
      </c>
      <c r="H172" s="33">
        <f>Zalaszentgrót!H169</f>
        <v>0</v>
      </c>
      <c r="I172" s="100" t="str">
        <f>Zalaszentgrót!I169</f>
        <v>Zalaszentgrót osztatlan közös</v>
      </c>
      <c r="J172" s="100">
        <f t="shared" si="5"/>
        <v>3216</v>
      </c>
      <c r="K172" s="33">
        <f>Zalaszentgrót!K169</f>
        <v>0</v>
      </c>
      <c r="L172" s="94">
        <f>Zalaszentgrót!L169</f>
        <v>48214</v>
      </c>
      <c r="M172" s="94">
        <f>Zalaszentgrót!M169</f>
        <v>48944</v>
      </c>
      <c r="N172" s="35" t="str">
        <f>Zalaszentgrót!N169</f>
        <v>hosszú</v>
      </c>
      <c r="O172" s="1">
        <f>Zalaszentgrót!O169</f>
        <v>0</v>
      </c>
      <c r="P172" s="2">
        <f>Zalaszentgrót!P169</f>
        <v>0</v>
      </c>
      <c r="Q172" s="2">
        <f>Zalaszentgrót!Q169</f>
        <v>0</v>
      </c>
      <c r="R172" s="2">
        <f>Zalaszentgrót!R169</f>
        <v>0</v>
      </c>
      <c r="S172" s="107">
        <f>Zalaszentgrót!S169</f>
        <v>0</v>
      </c>
      <c r="T172" s="3">
        <f>Zalaszentgrót!T169</f>
        <v>0</v>
      </c>
      <c r="U172" s="3">
        <f>Zalaszentgrót!U169</f>
        <v>0</v>
      </c>
      <c r="V172" s="3">
        <f>Zalaszentgrót!V169</f>
        <v>0</v>
      </c>
      <c r="W172" s="3">
        <f>Zalaszentgrót!W169</f>
        <v>0</v>
      </c>
      <c r="X172" s="3">
        <f>Zalaszentgrót!X169</f>
        <v>0</v>
      </c>
      <c r="Y172" s="3">
        <f>Batyk!Y140+Pakod!Y140+Zalabér!Y139+Zalaszentgrót!Y169+Zalavég!Y140</f>
        <v>1608</v>
      </c>
      <c r="Z172" s="3">
        <f>Batyk!Z140+Pakod!Z140+Zalabér!Z139+Zalaszentgrót!Z169+Zalavég!Z140</f>
        <v>1608</v>
      </c>
      <c r="AA172" s="3">
        <f>Zalaszentgrót!AA169</f>
        <v>0</v>
      </c>
      <c r="AB172" s="3">
        <f>Zalaszentgrót!AB169</f>
        <v>0</v>
      </c>
      <c r="AC172" s="4">
        <f>Zalaszentgrót!AC169</f>
        <v>0</v>
      </c>
    </row>
    <row r="173" spans="1:29" ht="60" x14ac:dyDescent="0.25">
      <c r="A173" s="166">
        <f>Zalaszentgrót!A170</f>
        <v>219</v>
      </c>
      <c r="B173" s="29">
        <f>Zalaszentgrót!B170</f>
        <v>0</v>
      </c>
      <c r="C173" s="122" t="str">
        <f>Zalaszentgrót!C170</f>
        <v>Zalaszentgrót Kisszentgrót 1. szennyvízátemelő</v>
      </c>
      <c r="D173" s="122" t="str">
        <f>Zalaszentgrót!D170</f>
        <v>Szivattyú csere</v>
      </c>
      <c r="E173" s="32" t="str">
        <f>Zalaszentgrót!E170</f>
        <v>A szivattyú kora, műszaki állapota miatt fennáll a meghibásodás veszélye.</v>
      </c>
      <c r="F173" s="32" t="str">
        <f>Zalaszentgrót!F170</f>
        <v>A folyamatos szennyvíztovábbítás biztosítása, szennyvízkiömlések megelőzése.</v>
      </c>
      <c r="G173" s="32" t="str">
        <f>Zalaszentgrót!G170</f>
        <v>Megfelelő hatékonyságú technológia. A gépészeti funkciókat kifogástalanul ellátó szerelvények.</v>
      </c>
      <c r="H173" s="33">
        <f>Zalaszentgrót!H170</f>
        <v>0</v>
      </c>
      <c r="I173" s="100" t="str">
        <f>Zalaszentgrót!I170</f>
        <v>Zalaszentgrót osztatlan közös</v>
      </c>
      <c r="J173" s="100">
        <f t="shared" si="5"/>
        <v>3886</v>
      </c>
      <c r="K173" s="33">
        <f>Zalaszentgrót!K170</f>
        <v>0</v>
      </c>
      <c r="L173" s="94">
        <f>Zalaszentgrót!L170</f>
        <v>48214</v>
      </c>
      <c r="M173" s="94">
        <f>Zalaszentgrót!M170</f>
        <v>48579</v>
      </c>
      <c r="N173" s="35" t="str">
        <f>Zalaszentgrót!N170</f>
        <v>hosszú</v>
      </c>
      <c r="O173" s="1"/>
      <c r="P173" s="2"/>
      <c r="Q173" s="2"/>
      <c r="R173" s="2"/>
      <c r="S173" s="2"/>
      <c r="T173" s="3"/>
      <c r="U173" s="3"/>
      <c r="V173" s="3"/>
      <c r="W173" s="3"/>
      <c r="X173" s="3"/>
      <c r="Y173" s="3">
        <f>Batyk!Y141+Pakod!Y141+Zalabér!Y140+Zalaszentgrót!Y170+Zalavég!Y141</f>
        <v>3886</v>
      </c>
      <c r="Z173" s="3"/>
      <c r="AA173" s="3"/>
      <c r="AB173" s="3"/>
      <c r="AC173" s="4"/>
    </row>
    <row r="174" spans="1:29" ht="60" x14ac:dyDescent="0.25">
      <c r="A174" s="166">
        <f>Zalaszentgrót!A171</f>
        <v>220</v>
      </c>
      <c r="B174" s="29">
        <f>Zalaszentgrót!B171</f>
        <v>0</v>
      </c>
      <c r="C174" s="122" t="str">
        <f>Zalaszentgrót!C171</f>
        <v>Zalaszentgrót Aranyod 2. szennyvízátemelő</v>
      </c>
      <c r="D174" s="122" t="str">
        <f>Zalaszentgrót!D171</f>
        <v>Szivattyú csere</v>
      </c>
      <c r="E174" s="32" t="str">
        <f>Zalaszentgrót!E171</f>
        <v>A szivattyú kora, műszaki állapota miatt fennáll a meghibásodás veszélye.</v>
      </c>
      <c r="F174" s="32" t="str">
        <f>Zalaszentgrót!F171</f>
        <v>A folyamatos szennyvíztovábbítás biztosítása, szennyvízkiömlések megelőzése.</v>
      </c>
      <c r="G174" s="32" t="str">
        <f>Zalaszentgrót!G171</f>
        <v>Megfelelő hatékonyságú technológia. A gépészeti funkciókat kifogástalanul ellátó szerelvények.</v>
      </c>
      <c r="H174" s="33">
        <f>Zalaszentgrót!H171</f>
        <v>0</v>
      </c>
      <c r="I174" s="100" t="str">
        <f>Zalaszentgrót!I171</f>
        <v>Zalaszentgrót osztatlan közös</v>
      </c>
      <c r="J174" s="100">
        <f t="shared" ref="J174" si="23">SUM(O174:AC174)</f>
        <v>818</v>
      </c>
      <c r="K174" s="33">
        <f>Zalaszentgrót!K171</f>
        <v>0</v>
      </c>
      <c r="L174" s="94">
        <f>Zalaszentgrót!L171</f>
        <v>48214</v>
      </c>
      <c r="M174" s="94">
        <f>Zalaszentgrót!M171</f>
        <v>48579</v>
      </c>
      <c r="N174" s="35" t="str">
        <f>Zalaszentgrót!N171</f>
        <v>hosszú</v>
      </c>
      <c r="O174" s="1">
        <f>Zalaszentgrót!O171</f>
        <v>0</v>
      </c>
      <c r="P174" s="2">
        <f>Zalaszentgrót!P171</f>
        <v>0</v>
      </c>
      <c r="Q174" s="2">
        <f>Zalaszentgrót!Q171</f>
        <v>0</v>
      </c>
      <c r="R174" s="2">
        <f>Zalaszentgrót!R171</f>
        <v>0</v>
      </c>
      <c r="S174" s="107">
        <f>Zalaszentgrót!S171</f>
        <v>0</v>
      </c>
      <c r="T174" s="3">
        <f>Zalaszentgrót!T171</f>
        <v>0</v>
      </c>
      <c r="U174" s="3">
        <f>Zalaszentgrót!U171</f>
        <v>0</v>
      </c>
      <c r="V174" s="3">
        <f>Zalaszentgrót!V171</f>
        <v>0</v>
      </c>
      <c r="W174" s="3">
        <f>Batyk!W142+Pakod!W142+Zalabér!W141+Zalaszentgrót!W171+Zalavég!W142</f>
        <v>0</v>
      </c>
      <c r="X174" s="3">
        <f>Zalaszentgrót!X171</f>
        <v>0</v>
      </c>
      <c r="Y174" s="3">
        <f>Batyk!Y142+Pakod!Y142+Zalabér!Y141+Zalaszentgrót!Y171+Zalavég!Y142</f>
        <v>818</v>
      </c>
      <c r="Z174" s="3">
        <f>Zalaszentgrót!Z171</f>
        <v>0</v>
      </c>
      <c r="AA174" s="3">
        <f>Zalaszentgrót!AA171</f>
        <v>0</v>
      </c>
      <c r="AB174" s="3">
        <f>Zalaszentgrót!AB171</f>
        <v>0</v>
      </c>
      <c r="AC174" s="4">
        <f>Zalaszentgrót!AC171</f>
        <v>0</v>
      </c>
    </row>
    <row r="175" spans="1:29" ht="60" x14ac:dyDescent="0.25">
      <c r="A175" s="166">
        <f>Zalaszentgrót!A172</f>
        <v>221</v>
      </c>
      <c r="B175" s="29">
        <f>Zalaszentgrót!B172</f>
        <v>0</v>
      </c>
      <c r="C175" s="122" t="str">
        <f>Zalaszentgrót!C172</f>
        <v>Zalabér 1. szennyvízátemelő</v>
      </c>
      <c r="D175" s="122" t="str">
        <f>Zalaszentgrót!D172</f>
        <v>Szivattyú csere</v>
      </c>
      <c r="E175" s="32" t="str">
        <f>Zalaszentgrót!E172</f>
        <v>A szivattyú kora, műszaki állapota miatt fennáll a meghibásodás veszélye.</v>
      </c>
      <c r="F175" s="32" t="str">
        <f>Zalaszentgrót!F172</f>
        <v>A folyamatos szennyvíztovábbítás biztosítása, szennyvízkiömlések megelőzése.</v>
      </c>
      <c r="G175" s="32" t="str">
        <f>Zalaszentgrót!G172</f>
        <v>Megfelelő hatékonyságú technológia. A gépészeti funkciókat kifogástalanul ellátó szerelvények.</v>
      </c>
      <c r="H175" s="33">
        <f>Zalaszentgrót!H172</f>
        <v>0</v>
      </c>
      <c r="I175" s="100" t="str">
        <f>Zalaszentgrót!I172</f>
        <v>Zalaszentgrót osztatlan közös</v>
      </c>
      <c r="J175" s="100">
        <f t="shared" ref="J175:J180" si="24">SUM(O175:AC175)</f>
        <v>10227</v>
      </c>
      <c r="K175" s="33">
        <f>Zalaszentgrót!K172</f>
        <v>0</v>
      </c>
      <c r="L175" s="94">
        <f>Zalaszentgrót!L172</f>
        <v>48214</v>
      </c>
      <c r="M175" s="94">
        <f>Zalaszentgrót!M172</f>
        <v>48579</v>
      </c>
      <c r="N175" s="35" t="str">
        <f>Zalaszentgrót!N172</f>
        <v>hosszú</v>
      </c>
      <c r="O175" s="1"/>
      <c r="P175" s="2"/>
      <c r="Q175" s="2"/>
      <c r="R175" s="2"/>
      <c r="S175" s="2"/>
      <c r="T175" s="3"/>
      <c r="U175" s="3"/>
      <c r="V175" s="3"/>
      <c r="W175" s="3"/>
      <c r="X175" s="3"/>
      <c r="Y175" s="3">
        <f>Batyk!Y143+Pakod!Y143+Zalabér!Y142+Zalaszentgrót!Y172+Zalavég!Y143</f>
        <v>10227</v>
      </c>
      <c r="Z175" s="3"/>
      <c r="AA175" s="3"/>
      <c r="AB175" s="3"/>
      <c r="AC175" s="4"/>
    </row>
    <row r="176" spans="1:29" ht="60" x14ac:dyDescent="0.25">
      <c r="A176" s="166">
        <f>Zalaszentgrót!A173</f>
        <v>222</v>
      </c>
      <c r="B176" s="29">
        <f>Zalaszentgrót!B173</f>
        <v>0</v>
      </c>
      <c r="C176" s="122" t="str">
        <f>Zalaszentgrót!C173</f>
        <v>Zalabér 2. szennyvízátemelő</v>
      </c>
      <c r="D176" s="122" t="str">
        <f>Zalaszentgrót!D173</f>
        <v>Szivattyú csere</v>
      </c>
      <c r="E176" s="32" t="str">
        <f>Zalaszentgrót!E173</f>
        <v>A szivattyú kora, műszaki állapota miatt fennáll a meghibásodás veszélye.</v>
      </c>
      <c r="F176" s="32" t="str">
        <f>Zalaszentgrót!F173</f>
        <v>A folyamatos szennyvíztovábbítás biztosítása, szennyvízkiömlések megelőzése.</v>
      </c>
      <c r="G176" s="32" t="str">
        <f>Zalaszentgrót!G173</f>
        <v>Megfelelő hatékonyságú technológia. A gépészeti funkciókat kifogástalanul ellátó szerelvények.</v>
      </c>
      <c r="H176" s="33">
        <f>Zalaszentgrót!H173</f>
        <v>0</v>
      </c>
      <c r="I176" s="100" t="str">
        <f>Zalaszentgrót!I173</f>
        <v>Zalaszentgrót osztatlan közös</v>
      </c>
      <c r="J176" s="100">
        <f t="shared" si="24"/>
        <v>1535</v>
      </c>
      <c r="K176" s="33">
        <f>Zalaszentgrót!K173</f>
        <v>0</v>
      </c>
      <c r="L176" s="94">
        <f>Zalaszentgrót!L173</f>
        <v>48214</v>
      </c>
      <c r="M176" s="94">
        <f>Zalaszentgrót!M173</f>
        <v>48579</v>
      </c>
      <c r="N176" s="35" t="str">
        <f>Zalaszentgrót!N173</f>
        <v>hosszú</v>
      </c>
      <c r="O176" s="1"/>
      <c r="P176" s="2"/>
      <c r="Q176" s="2"/>
      <c r="R176" s="2"/>
      <c r="S176" s="2"/>
      <c r="T176" s="3"/>
      <c r="U176" s="3"/>
      <c r="V176" s="3"/>
      <c r="W176" s="3"/>
      <c r="X176" s="3"/>
      <c r="Y176" s="3">
        <f>Batyk!Y144+Pakod!Y144+Zalabér!Y143+Zalaszentgrót!Y173+Zalavég!Y144</f>
        <v>1535</v>
      </c>
      <c r="Z176" s="3"/>
      <c r="AA176" s="3"/>
      <c r="AB176" s="3"/>
      <c r="AC176" s="4"/>
    </row>
    <row r="177" spans="1:29" ht="60" x14ac:dyDescent="0.25">
      <c r="A177" s="166">
        <f>Zalaszentgrót!A174</f>
        <v>223</v>
      </c>
      <c r="B177" s="29">
        <f>Zalaszentgrót!B174</f>
        <v>0</v>
      </c>
      <c r="C177" s="122" t="str">
        <f>Zalaszentgrót!C174</f>
        <v>Zalabér 4. szennyvízátemelő</v>
      </c>
      <c r="D177" s="122" t="str">
        <f>Zalaszentgrót!D174</f>
        <v>Szivattyú csere</v>
      </c>
      <c r="E177" s="32" t="str">
        <f>Zalaszentgrót!E174</f>
        <v>A szivattyú kora, műszaki állapota miatt fennáll a meghibásodás veszélye.</v>
      </c>
      <c r="F177" s="32" t="str">
        <f>Zalaszentgrót!F174</f>
        <v>A folyamatos szennyvíztovábbítás biztosítása, szennyvízkiömlések megelőzése.</v>
      </c>
      <c r="G177" s="32" t="str">
        <f>Zalaszentgrót!G174</f>
        <v>Megfelelő hatékonyságú technológia. A gépészeti funkciókat kifogástalanul ellátó szerelvények.</v>
      </c>
      <c r="H177" s="33">
        <f>Zalaszentgrót!H174</f>
        <v>0</v>
      </c>
      <c r="I177" s="100" t="str">
        <f>Zalaszentgrót!I174</f>
        <v>Zalaszentgrót osztatlan közös</v>
      </c>
      <c r="J177" s="100">
        <f t="shared" si="24"/>
        <v>818</v>
      </c>
      <c r="K177" s="33">
        <f>Zalaszentgrót!K174</f>
        <v>0</v>
      </c>
      <c r="L177" s="94">
        <f>Zalaszentgrót!L174</f>
        <v>48214</v>
      </c>
      <c r="M177" s="94">
        <f>Zalaszentgrót!M174</f>
        <v>48579</v>
      </c>
      <c r="N177" s="35" t="str">
        <f>Zalaszentgrót!N174</f>
        <v>hosszú</v>
      </c>
      <c r="O177" s="1"/>
      <c r="P177" s="2"/>
      <c r="Q177" s="2"/>
      <c r="R177" s="2"/>
      <c r="S177" s="2"/>
      <c r="T177" s="3"/>
      <c r="U177" s="3"/>
      <c r="V177" s="3"/>
      <c r="W177" s="3"/>
      <c r="X177" s="3"/>
      <c r="Y177" s="3">
        <f>Batyk!Y145+Pakod!Y145+Zalabér!Y144+Zalaszentgrót!Y174+Zalavég!Y145</f>
        <v>818</v>
      </c>
      <c r="Z177" s="3"/>
      <c r="AA177" s="3"/>
      <c r="AB177" s="3"/>
      <c r="AC177" s="4"/>
    </row>
    <row r="178" spans="1:29" ht="60" x14ac:dyDescent="0.25">
      <c r="A178" s="166">
        <f>Zalaszentgrót!A175</f>
        <v>224</v>
      </c>
      <c r="B178" s="29">
        <f>Zalaszentgrót!B175</f>
        <v>0</v>
      </c>
      <c r="C178" s="122" t="str">
        <f>Zalaszentgrót!C175</f>
        <v>Zalaszentgrót Csáford 2. szennyvízátemelő</v>
      </c>
      <c r="D178" s="122" t="str">
        <f>Zalaszentgrót!D175</f>
        <v>Szivattyú csere</v>
      </c>
      <c r="E178" s="32" t="str">
        <f>Zalaszentgrót!E175</f>
        <v>A szivattyú kora, műszaki állapota miatt fennáll a meghibásodás veszélye.</v>
      </c>
      <c r="F178" s="32" t="str">
        <f>Zalaszentgrót!F175</f>
        <v>A folyamatos szennyvíztovábbítás biztosítása, szennyvízkiömlések megelőzése.</v>
      </c>
      <c r="G178" s="32" t="str">
        <f>Zalaszentgrót!G175</f>
        <v>Megfelelő hatékonyságú technológia. A gépészeti funkciókat kifogástalanul ellátó szerelvények.</v>
      </c>
      <c r="H178" s="33">
        <f>Zalaszentgrót!H175</f>
        <v>0</v>
      </c>
      <c r="I178" s="100" t="str">
        <f>Zalaszentgrót!I175</f>
        <v>Zalaszentgrót osztatlan közös</v>
      </c>
      <c r="J178" s="100">
        <f t="shared" si="24"/>
        <v>818</v>
      </c>
      <c r="K178" s="33">
        <f>Zalaszentgrót!K175</f>
        <v>0</v>
      </c>
      <c r="L178" s="94">
        <f>Zalaszentgrót!L175</f>
        <v>48214</v>
      </c>
      <c r="M178" s="94">
        <f>Zalaszentgrót!M175</f>
        <v>48579</v>
      </c>
      <c r="N178" s="35" t="str">
        <f>Zalaszentgrót!N175</f>
        <v>hosszú</v>
      </c>
      <c r="O178" s="1"/>
      <c r="P178" s="2"/>
      <c r="Q178" s="2"/>
      <c r="R178" s="2"/>
      <c r="S178" s="2"/>
      <c r="T178" s="3"/>
      <c r="U178" s="3"/>
      <c r="V178" s="3"/>
      <c r="W178" s="3"/>
      <c r="X178" s="3"/>
      <c r="Y178" s="3">
        <f>Batyk!Y146+Pakod!Y146+Zalabér!Y145+Zalaszentgrót!Y175+Zalavég!Y146</f>
        <v>818</v>
      </c>
      <c r="Z178" s="3"/>
      <c r="AA178" s="3"/>
      <c r="AB178" s="3"/>
      <c r="AC178" s="4"/>
    </row>
    <row r="179" spans="1:29" ht="60" x14ac:dyDescent="0.25">
      <c r="A179" s="166">
        <f>Zalaszentgrót!A176</f>
        <v>225</v>
      </c>
      <c r="B179" s="29">
        <f>Zalaszentgrót!B176</f>
        <v>0</v>
      </c>
      <c r="C179" s="122" t="str">
        <f>Zalaszentgrót!C176</f>
        <v>Zalaszentgrót Csáford 4. szennyvízátemelő</v>
      </c>
      <c r="D179" s="122" t="str">
        <f>Zalaszentgrót!D176</f>
        <v>Szivattyú csere</v>
      </c>
      <c r="E179" s="32" t="str">
        <f>Zalaszentgrót!E176</f>
        <v>A szivattyú kora, műszaki állapota miatt fennáll a meghibásodás veszélye.</v>
      </c>
      <c r="F179" s="32" t="str">
        <f>Zalaszentgrót!F176</f>
        <v>A folyamatos szennyvíztovábbítás biztosítása, szennyvízkiömlések megelőzése.</v>
      </c>
      <c r="G179" s="32" t="str">
        <f>Zalaszentgrót!G176</f>
        <v>Megfelelő hatékonyságú technológia. A gépészeti funkciókat kifogástalanul ellátó szerelvények.</v>
      </c>
      <c r="H179" s="33">
        <f>Zalaszentgrót!H176</f>
        <v>0</v>
      </c>
      <c r="I179" s="100" t="str">
        <f>Zalaszentgrót!I176</f>
        <v>Zalaszentgrót osztatlan közös</v>
      </c>
      <c r="J179" s="100">
        <f t="shared" si="24"/>
        <v>818</v>
      </c>
      <c r="K179" s="33">
        <f>Zalaszentgrót!K176</f>
        <v>0</v>
      </c>
      <c r="L179" s="94">
        <f>Zalaszentgrót!L176</f>
        <v>48214</v>
      </c>
      <c r="M179" s="94">
        <f>Zalaszentgrót!M176</f>
        <v>48579</v>
      </c>
      <c r="N179" s="35" t="str">
        <f>Zalaszentgrót!N176</f>
        <v>hosszú</v>
      </c>
      <c r="O179" s="1"/>
      <c r="P179" s="2"/>
      <c r="Q179" s="2"/>
      <c r="R179" s="2"/>
      <c r="S179" s="2"/>
      <c r="T179" s="3"/>
      <c r="U179" s="3"/>
      <c r="V179" s="3"/>
      <c r="W179" s="3"/>
      <c r="X179" s="3"/>
      <c r="Y179" s="3">
        <f>Batyk!Y147+Pakod!Y147+Zalabér!Y146+Zalaszentgrót!Y176+Zalavég!Y147</f>
        <v>818</v>
      </c>
      <c r="Z179" s="3"/>
      <c r="AA179" s="3"/>
      <c r="AB179" s="3"/>
      <c r="AC179" s="4"/>
    </row>
    <row r="180" spans="1:29" ht="60" x14ac:dyDescent="0.25">
      <c r="A180" s="166">
        <f>Zalaszentgrót!A177</f>
        <v>227</v>
      </c>
      <c r="B180" s="29">
        <f>Zalaszentgrót!B177</f>
        <v>0</v>
      </c>
      <c r="C180" s="122" t="str">
        <f>Zalaszentgrót!C177</f>
        <v>Zalaszentgrót Tüskeszentpéter szennyvízátemelő</v>
      </c>
      <c r="D180" s="122" t="str">
        <f>Zalaszentgrót!D177</f>
        <v>Szivattyú csere</v>
      </c>
      <c r="E180" s="32" t="str">
        <f>Zalaszentgrót!E177</f>
        <v>A szivattyú kora, műszaki állapota miatt fennáll a meghibásodás veszélye.</v>
      </c>
      <c r="F180" s="32" t="str">
        <f>Zalaszentgrót!F177</f>
        <v>A folyamatos szennyvíztovábbítás biztosítása, szennyvízkiömlések megelőzése.</v>
      </c>
      <c r="G180" s="32" t="str">
        <f>Zalaszentgrót!G177</f>
        <v>Megfelelő hatékonyságú technológia. A gépészeti funkciókat kifogástalanul ellátó szerelvények.</v>
      </c>
      <c r="H180" s="33">
        <f>Zalaszentgrót!H177</f>
        <v>0</v>
      </c>
      <c r="I180" s="100" t="str">
        <f>Zalaszentgrót!I177</f>
        <v>Zalaszentgrót osztatlan közös</v>
      </c>
      <c r="J180" s="100">
        <f t="shared" si="24"/>
        <v>3272</v>
      </c>
      <c r="K180" s="33">
        <f>Zalaszentgrót!K177</f>
        <v>0</v>
      </c>
      <c r="L180" s="94">
        <f>Zalaszentgrót!L177</f>
        <v>48580</v>
      </c>
      <c r="M180" s="94">
        <f>Zalaszentgrót!M177</f>
        <v>48944</v>
      </c>
      <c r="N180" s="35" t="str">
        <f>Zalaszentgrót!N177</f>
        <v>hosszú</v>
      </c>
      <c r="O180" s="1"/>
      <c r="P180" s="2"/>
      <c r="Q180" s="2"/>
      <c r="R180" s="2"/>
      <c r="S180" s="2"/>
      <c r="T180" s="3"/>
      <c r="U180" s="3"/>
      <c r="V180" s="3"/>
      <c r="W180" s="3"/>
      <c r="X180" s="3"/>
      <c r="Y180" s="3"/>
      <c r="Z180" s="3">
        <f>Batyk!Z148+Pakod!Z148+Zalabér!Z147+Zalaszentgrót!Z177+Zalavég!Z148</f>
        <v>3272</v>
      </c>
      <c r="AA180" s="3"/>
      <c r="AB180" s="3"/>
      <c r="AC180" s="4"/>
    </row>
    <row r="181" spans="1:29" ht="60" x14ac:dyDescent="0.25">
      <c r="A181" s="166">
        <f>Zalaszentgrót!A178</f>
        <v>228</v>
      </c>
      <c r="B181" s="29">
        <f>Zalaszentgrót!B178</f>
        <v>0</v>
      </c>
      <c r="C181" s="122" t="str">
        <f>Zalaszentgrót!C178</f>
        <v>Zalabér 3. szennyvízátemelő</v>
      </c>
      <c r="D181" s="122" t="str">
        <f>Zalaszentgrót!D178</f>
        <v>Szivattyú csere</v>
      </c>
      <c r="E181" s="32" t="str">
        <f>Zalaszentgrót!E178</f>
        <v>A szivattyú kora, műszaki állapota miatt fennáll a meghibásodás veszélye.</v>
      </c>
      <c r="F181" s="32" t="str">
        <f>Zalaszentgrót!F178</f>
        <v>A folyamatos szennyvíztovábbítás biztosítása, szennyvízkiömlések megelőzése.</v>
      </c>
      <c r="G181" s="32" t="str">
        <f>Zalaszentgrót!G178</f>
        <v>Megfelelő hatékonyságú technológia. A gépészeti funkciókat kifogástalanul ellátó szerelvények.</v>
      </c>
      <c r="H181" s="33">
        <f>Zalaszentgrót!H178</f>
        <v>0</v>
      </c>
      <c r="I181" s="100" t="str">
        <f>Zalaszentgrót!I178</f>
        <v>Zalaszentgrót osztatlan közös</v>
      </c>
      <c r="J181" s="100">
        <f t="shared" ref="J181" si="25">SUM(O181:AC181)</f>
        <v>1535</v>
      </c>
      <c r="K181" s="33">
        <f>Zalaszentgrót!K178</f>
        <v>0</v>
      </c>
      <c r="L181" s="94">
        <f>Zalaszentgrót!L178</f>
        <v>48580</v>
      </c>
      <c r="M181" s="94">
        <f>Zalaszentgrót!M178</f>
        <v>48944</v>
      </c>
      <c r="N181" s="35" t="str">
        <f>Zalaszentgrót!N178</f>
        <v>hosszú</v>
      </c>
      <c r="O181" s="1"/>
      <c r="P181" s="2"/>
      <c r="Q181" s="2"/>
      <c r="R181" s="2"/>
      <c r="S181" s="2"/>
      <c r="T181" s="3"/>
      <c r="U181" s="3"/>
      <c r="V181" s="3"/>
      <c r="W181" s="3"/>
      <c r="X181" s="3"/>
      <c r="Y181" s="3"/>
      <c r="Z181" s="3">
        <f>Batyk!Z149+Pakod!Z149+Zalabér!Z148+Zalaszentgrót!Z178+Zalavég!Z149</f>
        <v>1535</v>
      </c>
      <c r="AA181" s="3"/>
      <c r="AB181" s="3"/>
      <c r="AC181" s="4"/>
    </row>
    <row r="182" spans="1:29" ht="60" x14ac:dyDescent="0.25">
      <c r="A182" s="166">
        <f>Zalaszentgrót!A179</f>
        <v>229</v>
      </c>
      <c r="B182" s="29">
        <f>Zalaszentgrót!B179</f>
        <v>0</v>
      </c>
      <c r="C182" s="122" t="str">
        <f>Zalaszentgrót!C179</f>
        <v>Zalavég 1. szennyvízátemelő</v>
      </c>
      <c r="D182" s="122" t="str">
        <f>Zalaszentgrót!D179</f>
        <v>Szivattyú csere</v>
      </c>
      <c r="E182" s="32" t="str">
        <f>Zalaszentgrót!E179</f>
        <v>A szivattyú kora, műszaki állapota miatt fennáll a meghibásodás veszélye.</v>
      </c>
      <c r="F182" s="32" t="str">
        <f>Zalaszentgrót!F179</f>
        <v>A folyamatos szennyvíztovábbítás biztosítása, szennyvízkiömlések megelőzése.</v>
      </c>
      <c r="G182" s="32" t="str">
        <f>Zalaszentgrót!G179</f>
        <v>Megfelelő hatékonyságú technológia. A gépészeti funkciókat kifogástalanul ellátó szerelvények.</v>
      </c>
      <c r="H182" s="33">
        <f>Zalaszentgrót!H179</f>
        <v>0</v>
      </c>
      <c r="I182" s="100" t="str">
        <f>Zalaszentgrót!I179</f>
        <v>Zalaszentgrót osztatlan közös</v>
      </c>
      <c r="J182" s="100">
        <f t="shared" ref="J182" si="26">SUM(O182:AC182)</f>
        <v>1535</v>
      </c>
      <c r="K182" s="33">
        <f>Zalaszentgrót!K179</f>
        <v>0</v>
      </c>
      <c r="L182" s="94">
        <f>Zalaszentgrót!L179</f>
        <v>48580</v>
      </c>
      <c r="M182" s="94">
        <f>Zalaszentgrót!M179</f>
        <v>48944</v>
      </c>
      <c r="N182" s="35" t="str">
        <f>Zalaszentgrót!N179</f>
        <v>hosszú</v>
      </c>
      <c r="O182" s="1"/>
      <c r="P182" s="2"/>
      <c r="Q182" s="2"/>
      <c r="R182" s="2"/>
      <c r="S182" s="2"/>
      <c r="T182" s="3"/>
      <c r="U182" s="3"/>
      <c r="V182" s="3"/>
      <c r="W182" s="3"/>
      <c r="X182" s="3"/>
      <c r="Y182" s="3"/>
      <c r="Z182" s="3">
        <f>Batyk!Z150+Pakod!Z150+Zalabér!Z149+Zalaszentgrót!Z179+Zalavég!Z150</f>
        <v>1535</v>
      </c>
      <c r="AA182" s="3"/>
      <c r="AB182" s="3"/>
      <c r="AC182" s="4"/>
    </row>
    <row r="183" spans="1:29" ht="60" x14ac:dyDescent="0.25">
      <c r="A183" s="166">
        <f>Zalaszentgrót!A180</f>
        <v>230</v>
      </c>
      <c r="B183" s="29">
        <f>Zalaszentgrót!B180</f>
        <v>0</v>
      </c>
      <c r="C183" s="122" t="str">
        <f>Zalaszentgrót!C180</f>
        <v>Batyk 1. szennyvízátemelő</v>
      </c>
      <c r="D183" s="122" t="str">
        <f>Zalaszentgrót!D180</f>
        <v>Szivattyú csere</v>
      </c>
      <c r="E183" s="32" t="str">
        <f>Zalaszentgrót!E180</f>
        <v>A szivattyú kora, műszaki állapota miatt fennáll a meghibásodás veszélye.</v>
      </c>
      <c r="F183" s="32" t="str">
        <f>Zalaszentgrót!F180</f>
        <v>A folyamatos szennyvíztovábbítás biztosítása, szennyvízkiömlések megelőzése.</v>
      </c>
      <c r="G183" s="32" t="str">
        <f>Zalaszentgrót!G180</f>
        <v>Megfelelő hatékonyságú technológia. A gépészeti funkciókat kifogástalanul ellátó szerelvények.</v>
      </c>
      <c r="H183" s="33">
        <f>Zalaszentgrót!H180</f>
        <v>0</v>
      </c>
      <c r="I183" s="100" t="str">
        <f>Zalaszentgrót!I180</f>
        <v>Zalaszentgrót osztatlan közös</v>
      </c>
      <c r="J183" s="100">
        <f t="shared" ref="J183" si="27">SUM(O183:AC183)</f>
        <v>1535</v>
      </c>
      <c r="K183" s="33">
        <f>Zalaszentgrót!K180</f>
        <v>0</v>
      </c>
      <c r="L183" s="94">
        <f>Zalaszentgrót!L180</f>
        <v>48580</v>
      </c>
      <c r="M183" s="94">
        <f>Zalaszentgrót!M180</f>
        <v>48944</v>
      </c>
      <c r="N183" s="35" t="str">
        <f>Zalaszentgrót!N180</f>
        <v>hosszú</v>
      </c>
      <c r="O183" s="1"/>
      <c r="P183" s="2"/>
      <c r="Q183" s="2"/>
      <c r="R183" s="2"/>
      <c r="S183" s="2"/>
      <c r="T183" s="3"/>
      <c r="U183" s="3"/>
      <c r="V183" s="3"/>
      <c r="W183" s="3"/>
      <c r="X183" s="3"/>
      <c r="Y183" s="3"/>
      <c r="Z183" s="3">
        <f>Batyk!Z151+Pakod!Z151+Zalabér!Z150+Zalaszentgrót!Z180+Zalavég!Z151</f>
        <v>1535</v>
      </c>
      <c r="AA183" s="3"/>
      <c r="AB183" s="3"/>
      <c r="AC183" s="4"/>
    </row>
    <row r="184" spans="1:29" ht="60" x14ac:dyDescent="0.25">
      <c r="A184" s="166">
        <f>Zalaszentgrót!A181</f>
        <v>231</v>
      </c>
      <c r="B184" s="29">
        <f>Zalaszentgrót!B181</f>
        <v>0</v>
      </c>
      <c r="C184" s="122" t="str">
        <f>Zalaszentgrót!C181</f>
        <v>Zalaszentgrót Felsőaranyod szennyvízátemelő</v>
      </c>
      <c r="D184" s="122" t="str">
        <f>Zalaszentgrót!D181</f>
        <v>Szivattyú csere</v>
      </c>
      <c r="E184" s="32" t="str">
        <f>Zalaszentgrót!E181</f>
        <v>A szivattyú kora, műszaki állapota miatt fennáll a meghibásodás veszélye.</v>
      </c>
      <c r="F184" s="32" t="str">
        <f>Zalaszentgrót!F181</f>
        <v>A folyamatos szennyvíztovábbítás biztosítása, szennyvízkiömlések megelőzése.</v>
      </c>
      <c r="G184" s="32" t="str">
        <f>Zalaszentgrót!G181</f>
        <v>Megfelelő hatékonyságú technológia. A gépészeti funkciókat kifogástalanul ellátó szerelvények.</v>
      </c>
      <c r="H184" s="33">
        <f>Zalaszentgrót!H181</f>
        <v>0</v>
      </c>
      <c r="I184" s="100" t="str">
        <f>Zalaszentgrót!I181</f>
        <v>Zalaszentgrót osztatlan közös</v>
      </c>
      <c r="J184" s="100">
        <f t="shared" ref="J184:J188" si="28">SUM(O184:AC184)</f>
        <v>818</v>
      </c>
      <c r="K184" s="33">
        <f>Zalaszentgrót!K181</f>
        <v>0</v>
      </c>
      <c r="L184" s="94">
        <f>Zalaszentgrót!L181</f>
        <v>48580</v>
      </c>
      <c r="M184" s="94">
        <f>Zalaszentgrót!M181</f>
        <v>48944</v>
      </c>
      <c r="N184" s="35" t="str">
        <f>Zalaszentgrót!N181</f>
        <v>hosszú</v>
      </c>
      <c r="O184" s="1"/>
      <c r="P184" s="2"/>
      <c r="Q184" s="2"/>
      <c r="R184" s="2"/>
      <c r="S184" s="2"/>
      <c r="T184" s="3"/>
      <c r="U184" s="3"/>
      <c r="V184" s="3"/>
      <c r="W184" s="3"/>
      <c r="X184" s="3"/>
      <c r="Y184" s="3"/>
      <c r="Z184" s="3">
        <f>Batyk!Z152+Pakod!Z152+Zalabér!Z151+Zalaszentgrót!Z181+Zalavég!Z152</f>
        <v>818</v>
      </c>
      <c r="AA184" s="3"/>
      <c r="AB184" s="3"/>
      <c r="AC184" s="4"/>
    </row>
    <row r="185" spans="1:29" ht="60" x14ac:dyDescent="0.25">
      <c r="A185" s="166">
        <f>Zalaszentgrót!A182</f>
        <v>232</v>
      </c>
      <c r="B185" s="29">
        <f>Zalaszentgrót!B182</f>
        <v>0</v>
      </c>
      <c r="C185" s="122" t="str">
        <f>Zalaszentgrót!C182</f>
        <v>Zalaszentgrót Kisszentgrót 2. szennyvízátemelő</v>
      </c>
      <c r="D185" s="122" t="str">
        <f>Zalaszentgrót!D182</f>
        <v>Szivattyú csere</v>
      </c>
      <c r="E185" s="32" t="str">
        <f>Zalaszentgrót!E182</f>
        <v>A szivattyú kora, műszaki állapota miatt fennáll a meghibásodás veszélye.</v>
      </c>
      <c r="F185" s="32" t="str">
        <f>Zalaszentgrót!F182</f>
        <v>A folyamatos szennyvíztovábbítás biztosítása, szennyvízkiömlések megelőzése.</v>
      </c>
      <c r="G185" s="32" t="str">
        <f>Zalaszentgrót!G182</f>
        <v>Megfelelő hatékonyságú technológia. A gépészeti funkciókat kifogástalanul ellátó szerelvények.</v>
      </c>
      <c r="H185" s="33">
        <f>Zalaszentgrót!H182</f>
        <v>0</v>
      </c>
      <c r="I185" s="100" t="str">
        <f>Zalaszentgrót!I182</f>
        <v>Zalaszentgrót osztatlan közös</v>
      </c>
      <c r="J185" s="100">
        <f t="shared" si="28"/>
        <v>818</v>
      </c>
      <c r="K185" s="33">
        <f>Zalaszentgrót!K182</f>
        <v>0</v>
      </c>
      <c r="L185" s="94">
        <f>Zalaszentgrót!L182</f>
        <v>48580</v>
      </c>
      <c r="M185" s="94">
        <f>Zalaszentgrót!M182</f>
        <v>48944</v>
      </c>
      <c r="N185" s="35" t="str">
        <f>Zalaszentgrót!N182</f>
        <v>hosszú</v>
      </c>
      <c r="O185" s="1"/>
      <c r="P185" s="2"/>
      <c r="Q185" s="2"/>
      <c r="R185" s="2"/>
      <c r="S185" s="2"/>
      <c r="T185" s="3"/>
      <c r="U185" s="3"/>
      <c r="V185" s="3"/>
      <c r="W185" s="3"/>
      <c r="X185" s="3"/>
      <c r="Y185" s="3"/>
      <c r="Z185" s="3">
        <f>Batyk!Z153+Pakod!Z153+Zalabér!Z152+Zalaszentgrót!Z182+Zalavég!Z153</f>
        <v>818</v>
      </c>
      <c r="AA185" s="3"/>
      <c r="AB185" s="3"/>
      <c r="AC185" s="4"/>
    </row>
    <row r="186" spans="1:29" ht="60" x14ac:dyDescent="0.25">
      <c r="A186" s="166">
        <f>Zalaszentgrót!A183</f>
        <v>233</v>
      </c>
      <c r="B186" s="29">
        <f>Zalaszentgrót!B183</f>
        <v>0</v>
      </c>
      <c r="C186" s="122" t="str">
        <f>Zalaszentgrót!C183</f>
        <v>Zalaszentgrót Zalaudvarnok 3. szennyvízátemelő</v>
      </c>
      <c r="D186" s="122" t="str">
        <f>Zalaszentgrót!D183</f>
        <v>Szivattyú csere</v>
      </c>
      <c r="E186" s="32" t="str">
        <f>Zalaszentgrót!E183</f>
        <v>A szivattyú kora, műszaki állapota miatt fennáll a meghibásodás veszélye.</v>
      </c>
      <c r="F186" s="32" t="str">
        <f>Zalaszentgrót!F183</f>
        <v>A folyamatos szennyvíztovábbítás biztosítása, szennyvízkiömlések megelőzése.</v>
      </c>
      <c r="G186" s="32" t="str">
        <f>Zalaszentgrót!G183</f>
        <v>Megfelelő hatékonyságú technológia. A gépészeti funkciókat kifogástalanul ellátó szerelvények.</v>
      </c>
      <c r="H186" s="33">
        <f>Zalaszentgrót!H183</f>
        <v>0</v>
      </c>
      <c r="I186" s="100" t="str">
        <f>Zalaszentgrót!I183</f>
        <v>Zalaszentgrót osztatlan közös</v>
      </c>
      <c r="J186" s="100">
        <f t="shared" si="28"/>
        <v>818</v>
      </c>
      <c r="K186" s="33">
        <f>Zalaszentgrót!K183</f>
        <v>0</v>
      </c>
      <c r="L186" s="94">
        <f>Zalaszentgrót!L183</f>
        <v>48580</v>
      </c>
      <c r="M186" s="94">
        <f>Zalaszentgrót!M183</f>
        <v>48944</v>
      </c>
      <c r="N186" s="35" t="str">
        <f>Zalaszentgrót!N183</f>
        <v>hosszú</v>
      </c>
      <c r="O186" s="1"/>
      <c r="P186" s="2"/>
      <c r="Q186" s="2"/>
      <c r="R186" s="2"/>
      <c r="S186" s="2"/>
      <c r="T186" s="3"/>
      <c r="U186" s="3"/>
      <c r="V186" s="3"/>
      <c r="W186" s="3"/>
      <c r="X186" s="3"/>
      <c r="Y186" s="3"/>
      <c r="Z186" s="3">
        <f>Batyk!Z154+Pakod!Z154+Zalabér!Z153+Zalaszentgrót!Z183+Zalavég!Z154</f>
        <v>818</v>
      </c>
      <c r="AA186" s="3"/>
      <c r="AB186" s="3"/>
      <c r="AC186" s="4"/>
    </row>
    <row r="187" spans="1:29" ht="60" x14ac:dyDescent="0.25">
      <c r="A187" s="166">
        <f>Zalaszentgrót!A184</f>
        <v>234</v>
      </c>
      <c r="B187" s="29">
        <f>Zalaszentgrót!B184</f>
        <v>0</v>
      </c>
      <c r="C187" s="122" t="str">
        <f>Zalaszentgrót!C184</f>
        <v>Zalaszentgrót Zalaudvarnok 4. szennyvízátemelő</v>
      </c>
      <c r="D187" s="122" t="str">
        <f>Zalaszentgrót!D184</f>
        <v>Szivattyú csere</v>
      </c>
      <c r="E187" s="32" t="str">
        <f>Zalaszentgrót!E184</f>
        <v>A szivattyú kora, műszaki állapota miatt fennáll a meghibásodás veszélye.</v>
      </c>
      <c r="F187" s="32" t="str">
        <f>Zalaszentgrót!F184</f>
        <v>A folyamatos szennyvíztovábbítás biztosítása, szennyvízkiömlések megelőzése.</v>
      </c>
      <c r="G187" s="32" t="str">
        <f>Zalaszentgrót!G184</f>
        <v>Megfelelő hatékonyságú technológia. A gépészeti funkciókat kifogástalanul ellátó szerelvények.</v>
      </c>
      <c r="H187" s="33">
        <f>Zalaszentgrót!H184</f>
        <v>0</v>
      </c>
      <c r="I187" s="100" t="str">
        <f>Zalaszentgrót!I184</f>
        <v>Zalaszentgrót osztatlan közös</v>
      </c>
      <c r="J187" s="100">
        <f t="shared" si="28"/>
        <v>818</v>
      </c>
      <c r="K187" s="33">
        <f>Zalaszentgrót!K184</f>
        <v>0</v>
      </c>
      <c r="L187" s="94">
        <f>Zalaszentgrót!L184</f>
        <v>48580</v>
      </c>
      <c r="M187" s="94">
        <f>Zalaszentgrót!M184</f>
        <v>48944</v>
      </c>
      <c r="N187" s="35" t="str">
        <f>Zalaszentgrót!N184</f>
        <v>hosszú</v>
      </c>
      <c r="O187" s="1"/>
      <c r="P187" s="2"/>
      <c r="Q187" s="2"/>
      <c r="R187" s="2"/>
      <c r="S187" s="2"/>
      <c r="T187" s="3"/>
      <c r="U187" s="3"/>
      <c r="V187" s="3"/>
      <c r="W187" s="3"/>
      <c r="X187" s="3"/>
      <c r="Y187" s="3"/>
      <c r="Z187" s="3">
        <f>Batyk!Z155+Pakod!Z155+Zalabér!Z154+Zalaszentgrót!Z184+Zalavég!Z155</f>
        <v>818</v>
      </c>
      <c r="AA187" s="3"/>
      <c r="AB187" s="3"/>
      <c r="AC187" s="4"/>
    </row>
    <row r="188" spans="1:29" ht="60" x14ac:dyDescent="0.25">
      <c r="A188" s="166">
        <f>Zalaszentgrót!A185</f>
        <v>235</v>
      </c>
      <c r="B188" s="29">
        <f>Zalaszentgrót!B185</f>
        <v>0</v>
      </c>
      <c r="C188" s="122" t="str">
        <f>Zalaszentgrót!C185</f>
        <v>Zalaszentgrót Zalaudvarnok 5. szennyvízátemelő</v>
      </c>
      <c r="D188" s="122" t="str">
        <f>Zalaszentgrót!D185</f>
        <v>Szivattyú csere</v>
      </c>
      <c r="E188" s="32" t="str">
        <f>Zalaszentgrót!E185</f>
        <v>A szivattyú kora, műszaki állapota miatt fennáll a meghibásodás veszélye.</v>
      </c>
      <c r="F188" s="32" t="str">
        <f>Zalaszentgrót!F185</f>
        <v>A folyamatos szennyvíztovábbítás biztosítása, szennyvízkiömlések megelőzése.</v>
      </c>
      <c r="G188" s="32" t="str">
        <f>Zalaszentgrót!G185</f>
        <v>Megfelelő hatékonyságú technológia. A gépészeti funkciókat kifogástalanul ellátó szerelvények.</v>
      </c>
      <c r="H188" s="33">
        <f>Zalaszentgrót!H185</f>
        <v>0</v>
      </c>
      <c r="I188" s="100" t="str">
        <f>Zalaszentgrót!I185</f>
        <v>Zalaszentgrót osztatlan közös</v>
      </c>
      <c r="J188" s="100">
        <f t="shared" si="28"/>
        <v>818</v>
      </c>
      <c r="K188" s="33">
        <f>Zalaszentgrót!K185</f>
        <v>0</v>
      </c>
      <c r="L188" s="94">
        <f>Zalaszentgrót!L185</f>
        <v>48580</v>
      </c>
      <c r="M188" s="94">
        <f>Zalaszentgrót!M185</f>
        <v>48944</v>
      </c>
      <c r="N188" s="35" t="str">
        <f>Zalaszentgrót!N185</f>
        <v>hosszú</v>
      </c>
      <c r="O188" s="1"/>
      <c r="P188" s="2"/>
      <c r="Q188" s="2"/>
      <c r="R188" s="2"/>
      <c r="S188" s="2"/>
      <c r="T188" s="3"/>
      <c r="U188" s="3"/>
      <c r="V188" s="3"/>
      <c r="W188" s="3"/>
      <c r="X188" s="3"/>
      <c r="Y188" s="3"/>
      <c r="Z188" s="3">
        <f>Batyk!Z156+Pakod!Z156+Zalabér!Z155+Zalaszentgrót!Z185+Zalavég!Z156</f>
        <v>818</v>
      </c>
      <c r="AA188" s="3"/>
      <c r="AB188" s="3"/>
      <c r="AC188" s="4"/>
    </row>
    <row r="189" spans="1:29" x14ac:dyDescent="0.25">
      <c r="A189" s="98">
        <v>0</v>
      </c>
      <c r="B189" s="46" t="s">
        <v>3</v>
      </c>
      <c r="C189" s="41"/>
      <c r="D189" s="177"/>
      <c r="E189" s="41"/>
      <c r="F189" s="41"/>
      <c r="G189" s="41"/>
      <c r="H189" s="47"/>
      <c r="I189" s="104"/>
      <c r="J189" s="104"/>
      <c r="K189" s="47"/>
      <c r="L189" s="43"/>
      <c r="M189" s="43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8"/>
    </row>
    <row r="190" spans="1:29" ht="60" x14ac:dyDescent="0.25">
      <c r="A190" s="50">
        <f>Zalabér!A157</f>
        <v>20</v>
      </c>
      <c r="B190" s="50">
        <f>Zalabér!B157</f>
        <v>0</v>
      </c>
      <c r="C190" s="50" t="str">
        <f>Zalabér!C157</f>
        <v>Zalabér</v>
      </c>
      <c r="D190" s="50" t="str">
        <f>Zalabér!D157</f>
        <v>villamos felújítás</v>
      </c>
      <c r="E190" s="50" t="str">
        <f>Zalabér!E157</f>
        <v>Az elektromos, irányítástechnikai  szerelvények és vezetékek, műszaki állapota miatt fennáll a meghibásodás veszélye.</v>
      </c>
      <c r="F190" s="50" t="str">
        <f>Zalabér!F157</f>
        <v>A szennyvízszivattyú elektromos megtáplálása, a folyamatos távfelügyelet biztosítása.</v>
      </c>
      <c r="G190" s="50" t="str">
        <f>Zalabér!G157</f>
        <v>Az elektromos paramétereihez illeszkedő erős- és gyengeáramú vezérlőszekrény</v>
      </c>
      <c r="H190" s="50">
        <f>Zalabér!H157</f>
        <v>0</v>
      </c>
      <c r="I190" s="100" t="str">
        <f>Zalabér!I157</f>
        <v>Zalaszentgrót osztatlan közös</v>
      </c>
      <c r="J190" s="102">
        <f>SUM(O190:AC190)</f>
        <v>460</v>
      </c>
      <c r="K190" s="50">
        <f>Zalabér!K157</f>
        <v>0</v>
      </c>
      <c r="L190" s="95">
        <f>Zalabér!L157</f>
        <v>44562</v>
      </c>
      <c r="M190" s="95">
        <f>Zalabér!M157</f>
        <v>44926</v>
      </c>
      <c r="N190" s="102" t="str">
        <f>Zalabér!N157</f>
        <v>rövid</v>
      </c>
      <c r="O190" s="20">
        <f>Batyk!O158+Pakod!O158+Zalabér!O157+Zalaszentgrót!O187+Zalavég!O158</f>
        <v>460</v>
      </c>
      <c r="P190" s="2"/>
      <c r="Q190" s="2"/>
      <c r="R190" s="2"/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</row>
    <row r="191" spans="1:29" ht="60" x14ac:dyDescent="0.25">
      <c r="A191" s="50">
        <f>Zalaszentgrót!A188</f>
        <v>86</v>
      </c>
      <c r="B191" s="50">
        <f>Zalaszentgrót!B188</f>
        <v>0</v>
      </c>
      <c r="C191" s="50" t="str">
        <f>Zalaszentgrót!C188</f>
        <v>Zalaszentgrót Kisszentgrót 1.</v>
      </c>
      <c r="D191" s="50" t="str">
        <f>Zalaszentgrót!D188</f>
        <v>FMC vezérlő cseréje Siemens PLC-re, beillesztés a ff. Rendszerbe</v>
      </c>
      <c r="E191" s="50" t="str">
        <f>Zalaszentgrót!E188</f>
        <v>Az elektromos, irányítástechnikai  szerelvények és vezetékek, műszaki állapota miatt fennáll a meghibásodás veszélye.</v>
      </c>
      <c r="F191" s="50" t="str">
        <f>Zalaszentgrót!F188</f>
        <v>A szennyvízszivattyú elektromos megtáplálása, a folyamatos távfelügyelet biztosítása.</v>
      </c>
      <c r="G191" s="50" t="str">
        <f>Zalaszentgrót!G188</f>
        <v>Az elektromos paramétereihez illeszkedő erős- és gyengeáramú vezérlőszekrény</v>
      </c>
      <c r="H191" s="50">
        <f>Zalaszentgrót!H188</f>
        <v>0</v>
      </c>
      <c r="I191" s="100" t="str">
        <f>Zalaszentgrót!I188</f>
        <v>Zalaszentgrót osztatlan közös</v>
      </c>
      <c r="J191" s="102">
        <f>SUM(O191:AC191)</f>
        <v>2194</v>
      </c>
      <c r="K191" s="102">
        <f>Zalaszentgrót!K188</f>
        <v>0</v>
      </c>
      <c r="L191" s="95">
        <f>Zalaszentgrót!L188</f>
        <v>44927</v>
      </c>
      <c r="M191" s="95">
        <f>Zalaszentgrót!M188</f>
        <v>45291</v>
      </c>
      <c r="N191" s="102" t="str">
        <f>Zalaszentgrót!N188</f>
        <v>közép</v>
      </c>
      <c r="O191" s="185"/>
      <c r="P191" s="187">
        <f>Batyk!P159+Pakod!P159+Zalabér!P158+Zalaszentgrót!P188+Zalavég!P159</f>
        <v>2194</v>
      </c>
      <c r="Q191" s="186"/>
      <c r="R191" s="186"/>
      <c r="S191" s="186"/>
      <c r="T191" s="3"/>
      <c r="U191" s="3"/>
      <c r="V191" s="3"/>
      <c r="W191" s="3"/>
      <c r="X191" s="3"/>
      <c r="Y191" s="3"/>
      <c r="Z191" s="3"/>
      <c r="AA191" s="3"/>
      <c r="AB191" s="3"/>
      <c r="AC191" s="4"/>
    </row>
    <row r="192" spans="1:29" ht="90" x14ac:dyDescent="0.25">
      <c r="A192" s="166">
        <f>Zalaszentgrót!A189</f>
        <v>87</v>
      </c>
      <c r="B192" s="29">
        <f>Zalaszentgrót!B189</f>
        <v>0</v>
      </c>
      <c r="C192" s="58" t="str">
        <f>Zalaszentgrót!C189</f>
        <v>Zalaszentgrót Liget tér</v>
      </c>
      <c r="D192" s="161" t="str">
        <f>Zalaszentgrót!D189</f>
        <v>folyamatfelügyelet kiépítése, és beillesztése a központi rendszerbe, jelenlegi Urh rádiós kommunkiáció átalakítása GPRS rendszerre, új vezérlő szekrény kiépítése Siemens PLCvel GPRS kommunikációval</v>
      </c>
      <c r="E192" s="60" t="str">
        <f>Zalaszentgrót!E189</f>
        <v>Az elektromos, irányítástechnikai  szerelvények és vezetékek, műszaki állapota miatt fennáll a meghibásodás veszélye.</v>
      </c>
      <c r="F192" s="60" t="str">
        <f>Zalaszentgrót!F189</f>
        <v>A szennyvízszivattyú elektromos megtáplálása, a folyamatos távfelügyelet biztosítása.</v>
      </c>
      <c r="G192" s="60" t="str">
        <f>Zalaszentgrót!G189</f>
        <v>Az elektromos paramétereihez illeszkedő erős- és gyengeáramú vezérlőszekrény</v>
      </c>
      <c r="H192" s="33">
        <f>Zalaszentgrót!H189</f>
        <v>0</v>
      </c>
      <c r="I192" s="100" t="str">
        <f>Zalaszentgrót!I189</f>
        <v>Zalaszentgrót</v>
      </c>
      <c r="J192" s="100">
        <f t="shared" si="5"/>
        <v>4208</v>
      </c>
      <c r="K192" s="33">
        <f>Zalaszentgrót!K189</f>
        <v>0</v>
      </c>
      <c r="L192" s="94">
        <f>Zalaszentgrót!L189</f>
        <v>44927</v>
      </c>
      <c r="M192" s="94">
        <f>Zalaszentgrót!M189</f>
        <v>45291</v>
      </c>
      <c r="N192" s="52" t="str">
        <f>Zalaszentgrót!N189</f>
        <v>közép</v>
      </c>
      <c r="O192" s="20">
        <f>Zalaszentgrót!O189</f>
        <v>0</v>
      </c>
      <c r="P192" s="2">
        <f>Zalaszentgrót!P189</f>
        <v>4208</v>
      </c>
      <c r="Q192" s="2">
        <f>Zalaszentgrót!Q189</f>
        <v>0</v>
      </c>
      <c r="R192" s="2">
        <f>Zalaszentgrót!R189</f>
        <v>0</v>
      </c>
      <c r="S192" s="2">
        <f>Zalaszentgrót!S189</f>
        <v>0</v>
      </c>
      <c r="T192" s="3">
        <f>Zalaszentgrót!T189</f>
        <v>0</v>
      </c>
      <c r="U192" s="3">
        <f>Zalaszentgrót!U189</f>
        <v>0</v>
      </c>
      <c r="V192" s="3">
        <f>Zalaszentgrót!V189</f>
        <v>0</v>
      </c>
      <c r="W192" s="3">
        <f>Zalaszentgrót!W189</f>
        <v>0</v>
      </c>
      <c r="X192" s="3">
        <f>Zalaszentgrót!X189</f>
        <v>0</v>
      </c>
      <c r="Y192" s="3">
        <f>Zalaszentgrót!Y189</f>
        <v>0</v>
      </c>
      <c r="Z192" s="3">
        <f>Zalaszentgrót!Z189</f>
        <v>0</v>
      </c>
      <c r="AA192" s="3">
        <f>Zalaszentgrót!AA189</f>
        <v>0</v>
      </c>
      <c r="AB192" s="3">
        <f>Zalaszentgrót!AB189</f>
        <v>0</v>
      </c>
      <c r="AC192" s="4">
        <f>Zalaszentgrót!AC189</f>
        <v>0</v>
      </c>
    </row>
    <row r="193" spans="1:29" ht="90" x14ac:dyDescent="0.25">
      <c r="A193" s="166">
        <f>Zalaszentgrót!A190</f>
        <v>88</v>
      </c>
      <c r="B193" s="29">
        <f>Zalaszentgrót!B190</f>
        <v>0</v>
      </c>
      <c r="C193" s="58" t="str">
        <f>Zalaszentgrót!C190</f>
        <v>Zalaszentgrót Tűztorony tér</v>
      </c>
      <c r="D193" s="161" t="str">
        <f>Zalaszentgrót!D190</f>
        <v>folyamatfelügyelet kiépítése, és beillesztése a központi rendszerbe, jelenlegi Urh rádiós kommunkiáció átalakítása GPRS rendszerre, új vezérlő szekrény kiépítése Siemens PLCvel GPRS kommunikációval</v>
      </c>
      <c r="E193" s="60" t="str">
        <f>Zalaszentgrót!E190</f>
        <v>Az elektromos, irányítástechnikai  szerelvények és vezetékek, műszaki állapota miatt fennáll a meghibásodás veszélye.</v>
      </c>
      <c r="F193" s="60" t="str">
        <f>Zalaszentgrót!F190</f>
        <v>A szennyvízszivattyú elektromos megtáplálása, a folyamatos távfelügyelet biztosítása.</v>
      </c>
      <c r="G193" s="60" t="str">
        <f>Zalaszentgrót!G190</f>
        <v>Az elektromos paramétereihez illeszkedő erős- és gyengeáramú vezérlőszekrény</v>
      </c>
      <c r="H193" s="33">
        <f>Zalaszentgrót!H190</f>
        <v>0</v>
      </c>
      <c r="I193" s="100" t="str">
        <f>Zalaszentgrót!I190</f>
        <v>Zalaszentgrót</v>
      </c>
      <c r="J193" s="100">
        <f t="shared" si="5"/>
        <v>4208</v>
      </c>
      <c r="K193" s="33">
        <f>Zalaszentgrót!K190</f>
        <v>0</v>
      </c>
      <c r="L193" s="94">
        <f>Zalaszentgrót!L190</f>
        <v>44927</v>
      </c>
      <c r="M193" s="94">
        <f>Zalaszentgrót!M190</f>
        <v>45291</v>
      </c>
      <c r="N193" s="52" t="str">
        <f>Zalaszentgrót!N190</f>
        <v>közép</v>
      </c>
      <c r="O193" s="20">
        <f>Zalaszentgrót!O190</f>
        <v>0</v>
      </c>
      <c r="P193" s="2">
        <f>Zalaszentgrót!P190</f>
        <v>4208</v>
      </c>
      <c r="Q193" s="2">
        <f>Zalaszentgrót!Q190</f>
        <v>0</v>
      </c>
      <c r="R193" s="2">
        <f>Zalaszentgrót!R190</f>
        <v>0</v>
      </c>
      <c r="S193" s="2">
        <f>Zalaszentgrót!S190</f>
        <v>0</v>
      </c>
      <c r="T193" s="3">
        <f>Zalaszentgrót!T190</f>
        <v>0</v>
      </c>
      <c r="U193" s="3">
        <f>Zalaszentgrót!U190</f>
        <v>0</v>
      </c>
      <c r="V193" s="3">
        <f>Zalaszentgrót!V190</f>
        <v>0</v>
      </c>
      <c r="W193" s="3">
        <f>Zalaszentgrót!W190</f>
        <v>0</v>
      </c>
      <c r="X193" s="3">
        <f>Zalaszentgrót!X190</f>
        <v>0</v>
      </c>
      <c r="Y193" s="3">
        <f>Zalaszentgrót!Y190</f>
        <v>0</v>
      </c>
      <c r="Z193" s="3">
        <f>Zalaszentgrót!Z190</f>
        <v>0</v>
      </c>
      <c r="AA193" s="3">
        <f>Zalaszentgrót!AA190</f>
        <v>0</v>
      </c>
      <c r="AB193" s="3">
        <f>Zalaszentgrót!AB190</f>
        <v>0</v>
      </c>
      <c r="AC193" s="4">
        <f>Zalaszentgrót!AC190</f>
        <v>0</v>
      </c>
    </row>
    <row r="194" spans="1:29" ht="90" x14ac:dyDescent="0.25">
      <c r="A194" s="166">
        <f>Zalaszentgrót!A191</f>
        <v>89</v>
      </c>
      <c r="B194" s="29">
        <f>Zalaszentgrót!B191</f>
        <v>0</v>
      </c>
      <c r="C194" s="58" t="str">
        <f>Zalaszentgrót!C191</f>
        <v>Zalaszentgrót Szentpéteri utca</v>
      </c>
      <c r="D194" s="161" t="str">
        <f>Zalaszentgrót!D191</f>
        <v>folyamatfelügyelet kiépítése, és beillesztése a központi rendszerbe, jelenlegi Urh rádiós kommunkiáció átalakítása GPRS rendszerre, új vezérlő szekrény kiépítése Siemens PLCvel GPRS kommunikációval</v>
      </c>
      <c r="E194" s="60" t="str">
        <f>Zalaszentgrót!E191</f>
        <v>Az elektromos, irányítástechnikai  szerelvények és vezetékek, műszaki állapota miatt fennáll a meghibásodás veszélye.</v>
      </c>
      <c r="F194" s="60" t="str">
        <f>Zalaszentgrót!F191</f>
        <v>A szennyvízszivattyú elektromos megtáplálása, a folyamatos távfelügyelet biztosítása.</v>
      </c>
      <c r="G194" s="60" t="str">
        <f>Zalaszentgrót!G191</f>
        <v>Az elektromos paramétereihez illeszkedő erős- és gyengeáramú vezérlőszekrény</v>
      </c>
      <c r="H194" s="33">
        <f>Zalaszentgrót!H191</f>
        <v>0</v>
      </c>
      <c r="I194" s="100" t="str">
        <f>Zalaszentgrót!I191</f>
        <v>Zalaszentgrót</v>
      </c>
      <c r="J194" s="100">
        <f t="shared" si="5"/>
        <v>4208</v>
      </c>
      <c r="K194" s="33">
        <f>Zalaszentgrót!K191</f>
        <v>0</v>
      </c>
      <c r="L194" s="94">
        <f>Zalaszentgrót!L191</f>
        <v>44927</v>
      </c>
      <c r="M194" s="94">
        <f>Zalaszentgrót!M191</f>
        <v>45291</v>
      </c>
      <c r="N194" s="52" t="str">
        <f>Zalaszentgrót!N191</f>
        <v>közép</v>
      </c>
      <c r="O194" s="20">
        <f>Zalaszentgrót!O191</f>
        <v>0</v>
      </c>
      <c r="P194" s="2">
        <f>Zalaszentgrót!P191</f>
        <v>4208</v>
      </c>
      <c r="Q194" s="2">
        <f>Zalaszentgrót!Q191</f>
        <v>0</v>
      </c>
      <c r="R194" s="2">
        <f>Zalaszentgrót!R191</f>
        <v>0</v>
      </c>
      <c r="S194" s="2">
        <f>Zalaszentgrót!S191</f>
        <v>0</v>
      </c>
      <c r="T194" s="3">
        <f>Zalaszentgrót!T191</f>
        <v>0</v>
      </c>
      <c r="U194" s="3">
        <f>Zalaszentgrót!U191</f>
        <v>0</v>
      </c>
      <c r="V194" s="3">
        <f>Zalaszentgrót!V191</f>
        <v>0</v>
      </c>
      <c r="W194" s="3">
        <f>Zalaszentgrót!W191</f>
        <v>0</v>
      </c>
      <c r="X194" s="3">
        <f>Zalaszentgrót!X191</f>
        <v>0</v>
      </c>
      <c r="Y194" s="3">
        <f>Zalaszentgrót!Y191</f>
        <v>0</v>
      </c>
      <c r="Z194" s="3">
        <f>Zalaszentgrót!Z191</f>
        <v>0</v>
      </c>
      <c r="AA194" s="3">
        <f>Zalaszentgrót!AA191</f>
        <v>0</v>
      </c>
      <c r="AB194" s="3">
        <f>Zalaszentgrót!AB191</f>
        <v>0</v>
      </c>
      <c r="AC194" s="4">
        <f>Zalaszentgrót!AC191</f>
        <v>0</v>
      </c>
    </row>
    <row r="195" spans="1:29" ht="60" x14ac:dyDescent="0.25">
      <c r="A195" s="166">
        <f>Zalaszentgrót!A192</f>
        <v>90</v>
      </c>
      <c r="B195" s="29">
        <f>Zalaszentgrót!B192</f>
        <v>0</v>
      </c>
      <c r="C195" s="58" t="str">
        <f>Zalaszentgrót!C192</f>
        <v>Zalaszentgrót Aranyod 1. szv átemelő</v>
      </c>
      <c r="D195" s="161" t="str">
        <f>Zalaszentgrót!D192</f>
        <v>vezérlőszekrény és műszerezés cseréje,Siemens PLC kiépítése és M2M GPRS kommunikáció, 2db frekvenciaváltó kiépítése</v>
      </c>
      <c r="E195" s="60" t="str">
        <f>Zalaszentgrót!E192</f>
        <v>Az elektromos, irányítástechnikai  szerelvények és vezetékek, műszaki állapota miatt fennáll a meghibásodás veszélye.</v>
      </c>
      <c r="F195" s="60" t="str">
        <f>Zalaszentgrót!F192</f>
        <v>A szennyvízszivattyú elektromos megtáplálása, a folyamatos távfelügyelet biztosítása.</v>
      </c>
      <c r="G195" s="60" t="str">
        <f>Zalaszentgrót!G192</f>
        <v>Az elektromos paramétereihez illeszkedő erős- és gyengeáramú vezérlőszekrény</v>
      </c>
      <c r="H195" s="33">
        <f>Zalaszentgrót!H192</f>
        <v>0</v>
      </c>
      <c r="I195" s="100" t="str">
        <f>Zalaszentgrót!I192</f>
        <v>Zalaszentgrót osztatlan közös</v>
      </c>
      <c r="J195" s="100">
        <f t="shared" ref="J195" si="29">SUM(O195:AC195)</f>
        <v>7882</v>
      </c>
      <c r="K195" s="33">
        <f>Zalaszentgrót!K192</f>
        <v>0</v>
      </c>
      <c r="L195" s="94">
        <f>Zalaszentgrót!L192</f>
        <v>44927</v>
      </c>
      <c r="M195" s="94">
        <f>Zalaszentgrót!M192</f>
        <v>45291</v>
      </c>
      <c r="N195" s="52" t="str">
        <f>Zalaszentgrót!N192</f>
        <v>közép</v>
      </c>
      <c r="O195" s="20"/>
      <c r="P195" s="107">
        <f>Batyk!P160+Pakod!P160+Zalabér!P159+Zalaszentgrót!P192+Zalavég!P160</f>
        <v>7882</v>
      </c>
      <c r="Q195" s="107">
        <f>Batyk!Q160+Pakod!Q160+Zalabér!Q159+Zalaszentgrót!Q192+Zalavég!Q160</f>
        <v>0</v>
      </c>
      <c r="R195" s="2"/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4"/>
    </row>
    <row r="196" spans="1:29" ht="60" x14ac:dyDescent="0.25">
      <c r="A196" s="166">
        <f>Zalaszentgrót!A193</f>
        <v>91</v>
      </c>
      <c r="B196" s="29">
        <f>Zalaszentgrót!B193</f>
        <v>0</v>
      </c>
      <c r="C196" s="122" t="s">
        <v>215</v>
      </c>
      <c r="D196" s="161" t="s">
        <v>227</v>
      </c>
      <c r="E196" s="60" t="str">
        <f>Zalaszentgrót!E193</f>
        <v>Az elektromos, irányítástechnikai  szerelvények és vezetékek, műszaki állapota miatt fennáll a meghibásodás veszélye.</v>
      </c>
      <c r="F196" s="60" t="str">
        <f>Zalaszentgrót!F193</f>
        <v>A szennyvízszivattyú elektromos megtáplálása, a folyamatos távfelügyelet biztosítása.</v>
      </c>
      <c r="G196" s="60" t="str">
        <f>Zalaszentgrót!G193</f>
        <v>Az elektromos paramétereihez illeszkedő erős- és gyengeáramú vezérlőszekrény</v>
      </c>
      <c r="H196" s="33">
        <f>Zalaszentgrót!H193</f>
        <v>0</v>
      </c>
      <c r="I196" s="100" t="str">
        <f>Zalaszentgrót!I193</f>
        <v>Zalaszentgrót osztatlan közös</v>
      </c>
      <c r="J196" s="100">
        <f t="shared" si="5"/>
        <v>2194</v>
      </c>
      <c r="K196" s="33">
        <f>Zalaszentgrót!K193</f>
        <v>0</v>
      </c>
      <c r="L196" s="94">
        <v>44927</v>
      </c>
      <c r="M196" s="94">
        <v>45291</v>
      </c>
      <c r="N196" s="52" t="str">
        <f>Zalaszentgrót!N193</f>
        <v>közép</v>
      </c>
      <c r="O196" s="20">
        <f>Zalaszentgrót!O193</f>
        <v>0</v>
      </c>
      <c r="P196" s="107">
        <f>Batyk!P161+Pakod!P161+Zalabér!P160+Zalaszentgrót!P193+Zalavég!P161</f>
        <v>2194</v>
      </c>
      <c r="Q196" s="107">
        <f>Batyk!Q161+Pakod!Q161+Zalabér!Q160+Zalaszentgrót!Q193+Zalavég!Q161</f>
        <v>0</v>
      </c>
      <c r="R196" s="107">
        <f>Zalaszentgrót!R193</f>
        <v>0</v>
      </c>
      <c r="S196" s="107">
        <f>Zalaszentgrót!S193</f>
        <v>0</v>
      </c>
      <c r="T196" s="3">
        <f>Zalaszentgrót!T193</f>
        <v>0</v>
      </c>
      <c r="U196" s="3">
        <f>Zalaszentgrót!U193</f>
        <v>0</v>
      </c>
      <c r="V196" s="3">
        <f>Zalaszentgrót!V193</f>
        <v>0</v>
      </c>
      <c r="W196" s="3">
        <f>Zalaszentgrót!W193</f>
        <v>0</v>
      </c>
      <c r="X196" s="3">
        <f>Zalaszentgrót!X193</f>
        <v>0</v>
      </c>
      <c r="Y196" s="3">
        <f>Zalaszentgrót!Y193</f>
        <v>0</v>
      </c>
      <c r="Z196" s="3">
        <f>Zalaszentgrót!Z193</f>
        <v>0</v>
      </c>
      <c r="AA196" s="3">
        <f>Zalaszentgrót!AA193</f>
        <v>0</v>
      </c>
      <c r="AB196" s="3">
        <f>Zalaszentgrót!AB193</f>
        <v>0</v>
      </c>
      <c r="AC196" s="4">
        <f>Zalaszentgrót!AC193</f>
        <v>0</v>
      </c>
    </row>
    <row r="197" spans="1:29" ht="60" x14ac:dyDescent="0.25">
      <c r="A197" s="166">
        <f>Zalaszentgrót!A194</f>
        <v>92</v>
      </c>
      <c r="B197" s="29">
        <f>Zalaszentgrót!B194</f>
        <v>0</v>
      </c>
      <c r="C197" s="122" t="s">
        <v>216</v>
      </c>
      <c r="D197" s="161" t="s">
        <v>202</v>
      </c>
      <c r="E197" s="60" t="str">
        <f>Zalaszentgrót!E194</f>
        <v>Az elektromos, irányítástechnikai  szerelvények és vezetékek, műszaki állapota miatt fennáll a meghibásodás veszélye.</v>
      </c>
      <c r="F197" s="60" t="str">
        <f>Zalaszentgrót!F194</f>
        <v>A szennyvízszivattyú elektromos megtáplálása, a folyamatos távfelügyelet biztosítása.</v>
      </c>
      <c r="G197" s="60" t="str">
        <f>Zalaszentgrót!G194</f>
        <v>Az elektromos paramétereihez illeszkedő erős- és gyengeáramú vezérlőszekrény</v>
      </c>
      <c r="H197" s="33">
        <f>Zalaszentgrót!H194</f>
        <v>0</v>
      </c>
      <c r="I197" s="100" t="str">
        <f>Zalaszentgrót!I194</f>
        <v>Zalaszentgrót osztatlan közös</v>
      </c>
      <c r="J197" s="100">
        <f t="shared" si="5"/>
        <v>4303</v>
      </c>
      <c r="K197" s="33">
        <f>Zalaszentgrót!K194</f>
        <v>0</v>
      </c>
      <c r="L197" s="94">
        <v>44927</v>
      </c>
      <c r="M197" s="94">
        <v>45291</v>
      </c>
      <c r="N197" s="52" t="str">
        <f>Zalaszentgrót!N194</f>
        <v>közép</v>
      </c>
      <c r="O197" s="20">
        <f>Zalaszentgrót!O194</f>
        <v>0</v>
      </c>
      <c r="P197" s="107">
        <f>Batyk!P162+Pakod!P162+Zalabér!P161+Zalaszentgrót!P194+Zalavég!P162</f>
        <v>4303</v>
      </c>
      <c r="Q197" s="107">
        <f>Batyk!Q162+Pakod!Q162+Zalabér!Q161+Zalaszentgrót!Q194+Zalavég!Q162</f>
        <v>0</v>
      </c>
      <c r="R197" s="107">
        <f>Zalaszentgrót!R194</f>
        <v>0</v>
      </c>
      <c r="S197" s="107">
        <f>Zalaszentgrót!S194</f>
        <v>0</v>
      </c>
      <c r="T197" s="3">
        <f>Zalaszentgrót!T194</f>
        <v>0</v>
      </c>
      <c r="U197" s="3">
        <f>Zalaszentgrót!U194</f>
        <v>0</v>
      </c>
      <c r="V197" s="3">
        <f>Zalaszentgrót!V194</f>
        <v>0</v>
      </c>
      <c r="W197" s="3">
        <f>Zalaszentgrót!W194</f>
        <v>0</v>
      </c>
      <c r="X197" s="3">
        <f>Zalaszentgrót!X194</f>
        <v>0</v>
      </c>
      <c r="Y197" s="3">
        <f>Zalaszentgrót!Y194</f>
        <v>0</v>
      </c>
      <c r="Z197" s="3">
        <f>Zalaszentgrót!Z194</f>
        <v>0</v>
      </c>
      <c r="AA197" s="3">
        <f>Zalaszentgrót!AA194</f>
        <v>0</v>
      </c>
      <c r="AB197" s="3">
        <f>Zalaszentgrót!AB194</f>
        <v>0</v>
      </c>
      <c r="AC197" s="4">
        <f>Zalaszentgrót!AC194</f>
        <v>0</v>
      </c>
    </row>
    <row r="198" spans="1:29" ht="60" x14ac:dyDescent="0.25">
      <c r="A198" s="166">
        <f>Batyk!A163</f>
        <v>93</v>
      </c>
      <c r="B198" s="29">
        <f>Batyk!B163</f>
        <v>0</v>
      </c>
      <c r="C198" s="58" t="str">
        <f>Batyk!C163</f>
        <v>Batyk</v>
      </c>
      <c r="D198" s="161" t="str">
        <f>Batyk!D163</f>
        <v>villamos és irányítástechnika felújítása</v>
      </c>
      <c r="E198" s="60" t="str">
        <f>Batyk!E163</f>
        <v>Az elektromos, irányítástechnikai  szerelvények és vezetékek, műszaki állapota miatt fennáll a meghibásodás veszélye.</v>
      </c>
      <c r="F198" s="60" t="str">
        <f>Batyk!F163</f>
        <v>A szennyvízszivattyú elektromos megtáplálása, a folyamatos távfelügyelet biztosítása.</v>
      </c>
      <c r="G198" s="60" t="str">
        <f>Batyk!G163</f>
        <v>Az elektromos paramétereihez illeszkedő erős- és gyengeáramú vezérlőszekrény</v>
      </c>
      <c r="H198" s="33">
        <f>Batyk!H163</f>
        <v>0</v>
      </c>
      <c r="I198" s="100" t="str">
        <f>Batyk!I163</f>
        <v>Zalaszentgrót osztatlan közös</v>
      </c>
      <c r="J198" s="100">
        <f t="shared" ref="J198:J205" si="30">SUM(O198:AC198)</f>
        <v>1500</v>
      </c>
      <c r="K198" s="33">
        <f>Batyk!K163</f>
        <v>0</v>
      </c>
      <c r="L198" s="94">
        <f>Batyk!L163</f>
        <v>44927</v>
      </c>
      <c r="M198" s="94">
        <f>Batyk!M163</f>
        <v>46387</v>
      </c>
      <c r="N198" s="52" t="str">
        <f>Batyk!N163</f>
        <v>közép</v>
      </c>
      <c r="O198" s="1">
        <f>Batyk!O163</f>
        <v>0</v>
      </c>
      <c r="P198" s="2">
        <f>Batyk!P163+Pakod!P163+Zalabér!P162+Zalaszentgrót!P195+Zalavég!P163</f>
        <v>375</v>
      </c>
      <c r="Q198" s="2">
        <f>Batyk!Q163+Pakod!Q163+Zalabér!Q162+Zalaszentgrót!Q195+Zalavég!Q163</f>
        <v>375</v>
      </c>
      <c r="R198" s="2">
        <f>Batyk!R163+Pakod!R163+Zalabér!R162+Zalaszentgrót!R195+Zalavég!R163</f>
        <v>375</v>
      </c>
      <c r="S198" s="2">
        <f>Batyk!S163+Pakod!S163+Zalabér!S162+Zalaszentgrót!S195+Zalavég!S163</f>
        <v>375</v>
      </c>
      <c r="T198" s="3">
        <f>Batyk!T163+Pakod!T163+Zalabér!T162+Zalaszentgrót!T195+Zalavég!T163</f>
        <v>0</v>
      </c>
      <c r="U198" s="3">
        <f>Batyk!U163+Pakod!U163+Zalabér!U162+Zalaszentgrót!U195+Zalavég!U163</f>
        <v>0</v>
      </c>
      <c r="V198" s="3">
        <f>Batyk!V163+Pakod!V163+Zalabér!V162+Zalaszentgrót!V195+Zalavég!V163</f>
        <v>0</v>
      </c>
      <c r="W198" s="3">
        <f>Batyk!W163+Pakod!W163+Zalabér!W162+Zalaszentgrót!W195+Zalavég!W163</f>
        <v>0</v>
      </c>
      <c r="X198" s="3">
        <f>Batyk!X163+Pakod!X163+Zalabér!X162+Zalaszentgrót!X195+Zalavég!X163</f>
        <v>0</v>
      </c>
      <c r="Y198" s="3">
        <f>Batyk!Y163+Pakod!Y163+Zalabér!Y162+Zalaszentgrót!Y195+Zalavég!Y163</f>
        <v>0</v>
      </c>
      <c r="Z198" s="3">
        <f>Batyk!Z163+Pakod!Z163+Zalabér!Z162+Zalaszentgrót!Z195+Zalavég!Z163</f>
        <v>0</v>
      </c>
      <c r="AA198" s="3">
        <f>Batyk!AA163+Pakod!AA163+Zalabér!AA162+Zalaszentgrót!AA195+Zalavég!AA163</f>
        <v>0</v>
      </c>
      <c r="AB198" s="3">
        <f>Batyk!AB163+Pakod!AB163+Zalabér!AB162+Zalaszentgrót!AB195+Zalavég!AB163</f>
        <v>0</v>
      </c>
      <c r="AC198" s="4">
        <f>Batyk!AC163+Pakod!AC163+Zalabér!AC162+Zalaszentgrót!AC195+Zalavég!AC163</f>
        <v>0</v>
      </c>
    </row>
    <row r="199" spans="1:29" ht="60" x14ac:dyDescent="0.25">
      <c r="A199" s="166">
        <f>Pakod!A164</f>
        <v>94</v>
      </c>
      <c r="B199" s="29">
        <f>Pakod!B164</f>
        <v>0</v>
      </c>
      <c r="C199" s="58" t="str">
        <f>Pakod!C164</f>
        <v>Pakod</v>
      </c>
      <c r="D199" s="161" t="str">
        <f>Pakod!D164</f>
        <v>villamos és irányítástechnika felújítása</v>
      </c>
      <c r="E199" s="60" t="str">
        <f>Pakod!E164</f>
        <v>Az elektromos, irányítástechnikai  szerelvények és vezetékek, műszaki állapota miatt fennáll a meghibásodás veszélye.</v>
      </c>
      <c r="F199" s="60" t="str">
        <f>Pakod!F164</f>
        <v>A szennyvízszivattyú elektromos megtáplálása, a folyamatos távfelügyelet biztosítása.</v>
      </c>
      <c r="G199" s="60" t="str">
        <f>Pakod!G164</f>
        <v>Az elektromos paramétereihez illeszkedő erős- és gyengeáramú vezérlőszekrény</v>
      </c>
      <c r="H199" s="33">
        <f>Pakod!H164</f>
        <v>0</v>
      </c>
      <c r="I199" s="100" t="str">
        <f>Pakod!I164</f>
        <v>Zalaszentgrót osztatlan közös</v>
      </c>
      <c r="J199" s="100">
        <f t="shared" si="30"/>
        <v>3363</v>
      </c>
      <c r="K199" s="33">
        <f>Pakod!K164</f>
        <v>0</v>
      </c>
      <c r="L199" s="94">
        <f>Pakod!L164</f>
        <v>44927</v>
      </c>
      <c r="M199" s="94">
        <f>Pakod!M164</f>
        <v>46387</v>
      </c>
      <c r="N199" s="52" t="str">
        <f>Pakod!N164</f>
        <v>közép</v>
      </c>
      <c r="O199" s="1">
        <f>Pakod!O164</f>
        <v>0</v>
      </c>
      <c r="P199" s="2">
        <f>Batyk!P164+Pakod!P164+Zalabér!P163+Zalaszentgrót!P196+Zalavég!P164</f>
        <v>840</v>
      </c>
      <c r="Q199" s="2">
        <f>Batyk!Q164+Pakod!Q164+Zalabér!Q163+Zalaszentgrót!Q196+Zalavég!Q164</f>
        <v>841</v>
      </c>
      <c r="R199" s="2">
        <f>Batyk!R164+Pakod!R164+Zalabér!R163+Zalaszentgrót!R196+Zalavég!R164</f>
        <v>841</v>
      </c>
      <c r="S199" s="2">
        <f>Batyk!S164+Pakod!S164+Zalabér!S163+Zalaszentgrót!S196+Zalavég!S164</f>
        <v>841</v>
      </c>
      <c r="T199" s="3">
        <f>Batyk!T164+Pakod!T164+Zalabér!T163+Zalaszentgrót!T196+Zalavég!T164</f>
        <v>0</v>
      </c>
      <c r="U199" s="3">
        <f>Batyk!U164+Pakod!U164+Zalabér!U163+Zalaszentgrót!U196+Zalavég!U164</f>
        <v>0</v>
      </c>
      <c r="V199" s="3">
        <f>Batyk!V164+Pakod!V164+Zalabér!V163+Zalaszentgrót!V196+Zalavég!V164</f>
        <v>0</v>
      </c>
      <c r="W199" s="3">
        <f>Batyk!W164+Pakod!W164+Zalabér!W163+Zalaszentgrót!W196+Zalavég!W164</f>
        <v>0</v>
      </c>
      <c r="X199" s="3">
        <f>Batyk!X164+Pakod!X164+Zalabér!X163+Zalaszentgrót!X196+Zalavég!X164</f>
        <v>0</v>
      </c>
      <c r="Y199" s="3">
        <f>Batyk!Y164+Pakod!Y164+Zalabér!Y163+Zalaszentgrót!Y196+Zalavég!Y164</f>
        <v>0</v>
      </c>
      <c r="Z199" s="3">
        <f>Batyk!Z164+Pakod!Z164+Zalabér!Z163+Zalaszentgrót!Z196+Zalavég!Z164</f>
        <v>0</v>
      </c>
      <c r="AA199" s="3">
        <f>Batyk!AA164+Pakod!AA164+Zalabér!AA163+Zalaszentgrót!AA196+Zalavég!AA164</f>
        <v>0</v>
      </c>
      <c r="AB199" s="3">
        <f>Batyk!AB164+Pakod!AB164+Zalabér!AB163+Zalaszentgrót!AB196+Zalavég!AB164</f>
        <v>0</v>
      </c>
      <c r="AC199" s="4">
        <f>Batyk!AC164+Pakod!AC164+Zalabér!AC163+Zalaszentgrót!AC196+Zalavég!AC164</f>
        <v>0</v>
      </c>
    </row>
    <row r="200" spans="1:29" ht="60" x14ac:dyDescent="0.25">
      <c r="A200" s="166">
        <f>Zalabér!A164</f>
        <v>95</v>
      </c>
      <c r="B200" s="29">
        <f>Zalabér!B164</f>
        <v>0</v>
      </c>
      <c r="C200" s="58" t="str">
        <f>Zalabér!C164</f>
        <v>Zalabér</v>
      </c>
      <c r="D200" s="161" t="str">
        <f>Zalabér!D164</f>
        <v>villamos és irányítástechnika felújítása</v>
      </c>
      <c r="E200" s="60" t="str">
        <f>Zalabér!E164</f>
        <v>Az elektromos, irányítástechnikai  szerelvények és vezetékek, műszaki állapota miatt fennáll a meghibásodás veszélye.</v>
      </c>
      <c r="F200" s="60" t="str">
        <f>Zalabér!F164</f>
        <v>A szennyvízszivattyú elektromos megtáplálása, a folyamatos távfelügyelet biztosítása.</v>
      </c>
      <c r="G200" s="60" t="str">
        <f>Zalabér!G164</f>
        <v>Az elektromos paramétereihez illeszkedő erős- és gyengeáramú vezérlőszekrény</v>
      </c>
      <c r="H200" s="33">
        <f>Zalabér!H164</f>
        <v>0</v>
      </c>
      <c r="I200" s="100" t="str">
        <f>Zalabér!I164</f>
        <v>Zalaszentgrót osztatlan közös</v>
      </c>
      <c r="J200" s="100">
        <f t="shared" si="30"/>
        <v>2944</v>
      </c>
      <c r="K200" s="33">
        <f>Zalabér!K164</f>
        <v>0</v>
      </c>
      <c r="L200" s="94">
        <f>Zalabér!L164</f>
        <v>44927</v>
      </c>
      <c r="M200" s="94">
        <f>Zalabér!M164</f>
        <v>46387</v>
      </c>
      <c r="N200" s="52" t="str">
        <f>Zalabér!N164</f>
        <v>közép</v>
      </c>
      <c r="O200" s="1">
        <f>Zalabér!O164</f>
        <v>0</v>
      </c>
      <c r="P200" s="2">
        <f>Batyk!P165+Pakod!P165+Zalabér!P164+Zalaszentgrót!P197+Zalavég!P165</f>
        <v>736</v>
      </c>
      <c r="Q200" s="2">
        <f>Batyk!Q165+Pakod!Q165+Zalabér!Q164+Zalaszentgrót!Q197+Zalavég!Q165</f>
        <v>736</v>
      </c>
      <c r="R200" s="2">
        <f>Batyk!R165+Pakod!R165+Zalabér!R164+Zalaszentgrót!R197+Zalavég!R165</f>
        <v>736</v>
      </c>
      <c r="S200" s="2">
        <f>Batyk!S165+Pakod!S165+Zalabér!S164+Zalaszentgrót!S197+Zalavég!S165</f>
        <v>736</v>
      </c>
      <c r="T200" s="3">
        <f>Batyk!T165+Pakod!T165+Zalabér!T164+Zalaszentgrót!T197+Zalavég!T165</f>
        <v>0</v>
      </c>
      <c r="U200" s="3">
        <f>Batyk!U165+Pakod!U165+Zalabér!U164+Zalaszentgrót!U197+Zalavég!U165</f>
        <v>0</v>
      </c>
      <c r="V200" s="3">
        <f>Batyk!V165+Pakod!V165+Zalabér!V164+Zalaszentgrót!V197+Zalavég!V165</f>
        <v>0</v>
      </c>
      <c r="W200" s="3">
        <f>Batyk!W165+Pakod!W165+Zalabér!W164+Zalaszentgrót!W197+Zalavég!W165</f>
        <v>0</v>
      </c>
      <c r="X200" s="3">
        <f>Batyk!X165+Pakod!X165+Zalabér!X164+Zalaszentgrót!X197+Zalavég!X165</f>
        <v>0</v>
      </c>
      <c r="Y200" s="3">
        <f>Batyk!Y165+Pakod!Y165+Zalabér!Y164+Zalaszentgrót!Y197+Zalavég!Y165</f>
        <v>0</v>
      </c>
      <c r="Z200" s="3">
        <f>Batyk!Z165+Pakod!Z165+Zalabér!Z164+Zalaszentgrót!Z197+Zalavég!Z165</f>
        <v>0</v>
      </c>
      <c r="AA200" s="3">
        <f>Batyk!AA165+Pakod!AA165+Zalabér!AA164+Zalaszentgrót!AA197+Zalavég!AA165</f>
        <v>0</v>
      </c>
      <c r="AB200" s="3">
        <f>Batyk!AB165+Pakod!AB165+Zalabér!AB164+Zalaszentgrót!AB197+Zalavég!AB165</f>
        <v>0</v>
      </c>
      <c r="AC200" s="4">
        <f>Batyk!AC165+Pakod!AC165+Zalabér!AC164+Zalaszentgrót!AC197+Zalavég!AC165</f>
        <v>0</v>
      </c>
    </row>
    <row r="201" spans="1:29" ht="60" x14ac:dyDescent="0.25">
      <c r="A201" s="166">
        <f>Zalaszentgrót!A198</f>
        <v>96</v>
      </c>
      <c r="B201" s="29">
        <f>Zalaszentgrót!B198</f>
        <v>0</v>
      </c>
      <c r="C201" s="58" t="str">
        <f>Zalaszentgrót!C198</f>
        <v>Zalaszentgrót</v>
      </c>
      <c r="D201" s="161" t="str">
        <f>Zalaszentgrót!D198</f>
        <v>villamos és irányítástechnika felújítása</v>
      </c>
      <c r="E201" s="60" t="str">
        <f>Zalaszentgrót!E198</f>
        <v>Az elektromos, irányítástechnikai  szerelvények és vezetékek, műszaki állapota miatt fennáll a meghibásodás veszélye.</v>
      </c>
      <c r="F201" s="60" t="str">
        <f>Zalaszentgrót!F198</f>
        <v>A szennyvízszivattyú elektromos megtáplálása, a folyamatos távfelügyelet biztosítása.</v>
      </c>
      <c r="G201" s="60" t="str">
        <f>Zalaszentgrót!G198</f>
        <v>Az elektromos paramétereihez illeszkedő erős- és gyengeáramú vezérlőszekrény</v>
      </c>
      <c r="H201" s="33">
        <f>Zalaszentgrót!H198</f>
        <v>0</v>
      </c>
      <c r="I201" s="100" t="str">
        <f>Zalaszentgrót!I198</f>
        <v>Zalaszentgrót osztatlan közös</v>
      </c>
      <c r="J201" s="100">
        <f t="shared" si="30"/>
        <v>7036</v>
      </c>
      <c r="K201" s="33">
        <f>Zalaszentgrót!K198</f>
        <v>0</v>
      </c>
      <c r="L201" s="94">
        <f>Zalaszentgrót!L198</f>
        <v>44927</v>
      </c>
      <c r="M201" s="94">
        <f>Zalaszentgrót!M198</f>
        <v>46387</v>
      </c>
      <c r="N201" s="52" t="str">
        <f>Zalaszentgrót!N198</f>
        <v>közép</v>
      </c>
      <c r="O201" s="1">
        <f>Zalaszentgrót!O198</f>
        <v>0</v>
      </c>
      <c r="P201" s="2">
        <f>Batyk!P166+Pakod!P166+Zalabér!P165+Zalaszentgrót!P198+Zalavég!P166</f>
        <v>1759</v>
      </c>
      <c r="Q201" s="2">
        <f>Batyk!Q166+Pakod!Q166+Zalabér!Q165+Zalaszentgrót!Q198+Zalavég!Q166</f>
        <v>1759</v>
      </c>
      <c r="R201" s="2">
        <f>Batyk!R166+Pakod!R166+Zalabér!R165+Zalaszentgrót!R198+Zalavég!R166</f>
        <v>1759</v>
      </c>
      <c r="S201" s="2">
        <f>Batyk!S166+Pakod!S166+Zalabér!S165+Zalaszentgrót!S198+Zalavég!S166</f>
        <v>1759</v>
      </c>
      <c r="T201" s="3">
        <f>Batyk!T166+Pakod!T166+Zalabér!T165+Zalaszentgrót!T198+Zalavég!T166</f>
        <v>0</v>
      </c>
      <c r="U201" s="3">
        <f>Batyk!U166+Pakod!U166+Zalabér!U165+Zalaszentgrót!U198+Zalavég!U166</f>
        <v>0</v>
      </c>
      <c r="V201" s="3">
        <f>Batyk!V166+Pakod!V166+Zalabér!V165+Zalaszentgrót!V198+Zalavég!V166</f>
        <v>0</v>
      </c>
      <c r="W201" s="3">
        <f>Batyk!W166+Pakod!W166+Zalabér!W165+Zalaszentgrót!W198+Zalavég!W166</f>
        <v>0</v>
      </c>
      <c r="X201" s="3">
        <f>Batyk!X166+Pakod!X166+Zalabér!X165+Zalaszentgrót!X198+Zalavég!X166</f>
        <v>0</v>
      </c>
      <c r="Y201" s="3">
        <f>Batyk!Y166+Pakod!Y166+Zalabér!Y165+Zalaszentgrót!Y198+Zalavég!Y166</f>
        <v>0</v>
      </c>
      <c r="Z201" s="3">
        <f>Batyk!Z166+Pakod!Z166+Zalabér!Z165+Zalaszentgrót!Z198+Zalavég!Z166</f>
        <v>0</v>
      </c>
      <c r="AA201" s="3">
        <f>Batyk!AA166+Pakod!AA166+Zalabér!AA165+Zalaszentgrót!AA198+Zalavég!AA166</f>
        <v>0</v>
      </c>
      <c r="AB201" s="3">
        <f>Batyk!AB166+Pakod!AB166+Zalabér!AB165+Zalaszentgrót!AB198+Zalavég!AB166</f>
        <v>0</v>
      </c>
      <c r="AC201" s="4">
        <f>Batyk!AC166+Pakod!AC166+Zalabér!AC165+Zalaszentgrót!AC198+Zalavég!AC166</f>
        <v>0</v>
      </c>
    </row>
    <row r="202" spans="1:29" ht="60" x14ac:dyDescent="0.25">
      <c r="A202" s="166">
        <f>Zalavég!A167</f>
        <v>97</v>
      </c>
      <c r="B202" s="29">
        <f>Zalavég!B167</f>
        <v>0</v>
      </c>
      <c r="C202" s="58" t="str">
        <f>Zalavég!C167</f>
        <v>Zalavég</v>
      </c>
      <c r="D202" s="161" t="str">
        <f>Zalavég!D167</f>
        <v>villamos és irányítástechnika felújítása</v>
      </c>
      <c r="E202" s="60" t="str">
        <f>Zalavég!E167</f>
        <v>Az elektromos, irányítástechnikai  szerelvények és vezetékek, műszaki állapota miatt fennáll a meghibásodás veszélye.</v>
      </c>
      <c r="F202" s="60" t="str">
        <f>Zalavég!F167</f>
        <v>A szennyvízszivattyú elektromos megtáplálása, a folyamatos távfelügyelet biztosítása.</v>
      </c>
      <c r="G202" s="60" t="str">
        <f>Zalavég!G167</f>
        <v>Az elektromos paramétereihez illeszkedő erős- és gyengeáramú vezérlőszekrény</v>
      </c>
      <c r="H202" s="33">
        <f>Zalavég!H167</f>
        <v>0</v>
      </c>
      <c r="I202" s="100" t="str">
        <f>Zalavég!I167</f>
        <v>Zalaszentgrót osztatlan közös</v>
      </c>
      <c r="J202" s="100">
        <f t="shared" si="30"/>
        <v>1688</v>
      </c>
      <c r="K202" s="33">
        <f>Zalavég!K167</f>
        <v>0</v>
      </c>
      <c r="L202" s="94">
        <f>Zalavég!L167</f>
        <v>44927</v>
      </c>
      <c r="M202" s="94">
        <f>Zalavég!M167</f>
        <v>46387</v>
      </c>
      <c r="N202" s="52" t="str">
        <f>Zalavég!N167</f>
        <v>közép</v>
      </c>
      <c r="O202" s="1">
        <f>Zalavég!O167</f>
        <v>0</v>
      </c>
      <c r="P202" s="2">
        <f>Batyk!P167+Pakod!P167+Zalabér!P166+Zalaszentgrót!P199+Zalavég!P167</f>
        <v>422</v>
      </c>
      <c r="Q202" s="2">
        <f>Batyk!Q167+Pakod!Q167+Zalabér!Q166+Zalaszentgrót!Q199+Zalavég!Q167</f>
        <v>422</v>
      </c>
      <c r="R202" s="2">
        <f>Batyk!R167+Pakod!R167+Zalabér!R166+Zalaszentgrót!R199+Zalavég!R167</f>
        <v>422</v>
      </c>
      <c r="S202" s="2">
        <f>Batyk!S167+Pakod!S167+Zalabér!S166+Zalaszentgrót!S199+Zalavég!S167</f>
        <v>422</v>
      </c>
      <c r="T202" s="3">
        <f>Batyk!T167+Pakod!T167+Zalabér!T166+Zalaszentgrót!T199+Zalavég!T167</f>
        <v>0</v>
      </c>
      <c r="U202" s="3">
        <f>Batyk!U167+Pakod!U167+Zalabér!U166+Zalaszentgrót!U199+Zalavég!U167</f>
        <v>0</v>
      </c>
      <c r="V202" s="3">
        <f>Batyk!V167+Pakod!V167+Zalabér!V166+Zalaszentgrót!V199+Zalavég!V167</f>
        <v>0</v>
      </c>
      <c r="W202" s="3">
        <f>Batyk!W167+Pakod!W167+Zalabér!W166+Zalaszentgrót!W199+Zalavég!W167</f>
        <v>0</v>
      </c>
      <c r="X202" s="3">
        <f>Batyk!X167+Pakod!X167+Zalabér!X166+Zalaszentgrót!X199+Zalavég!X167</f>
        <v>0</v>
      </c>
      <c r="Y202" s="3">
        <f>Batyk!Y167+Pakod!Y167+Zalabér!Y166+Zalaszentgrót!Y199+Zalavég!Y167</f>
        <v>0</v>
      </c>
      <c r="Z202" s="3">
        <f>Batyk!Z167+Pakod!Z167+Zalabér!Z166+Zalaszentgrót!Z199+Zalavég!Z167</f>
        <v>0</v>
      </c>
      <c r="AA202" s="3">
        <f>Batyk!AA167+Pakod!AA167+Zalabér!AA166+Zalaszentgrót!AA199+Zalavég!AA167</f>
        <v>0</v>
      </c>
      <c r="AB202" s="3">
        <f>Batyk!AB167+Pakod!AB167+Zalabér!AB166+Zalaszentgrót!AB199+Zalavég!AB167</f>
        <v>0</v>
      </c>
      <c r="AC202" s="4">
        <f>Batyk!AC167+Pakod!AC167+Zalabér!AC166+Zalaszentgrót!AC199+Zalavég!AC167</f>
        <v>0</v>
      </c>
    </row>
    <row r="203" spans="1:29" ht="60" x14ac:dyDescent="0.25">
      <c r="A203" s="166">
        <f>Zalaszentgrót!A200</f>
        <v>114</v>
      </c>
      <c r="B203" s="29">
        <f>Zalaszentgrót!B200</f>
        <v>0</v>
      </c>
      <c r="C203" s="122" t="str">
        <f>Zalaszentgrót!C200</f>
        <v>Zalaszentgrót Tüskeszentpéter szennyvízátemelő</v>
      </c>
      <c r="D203" s="161" t="str">
        <f>Zalaszentgrót!D200</f>
        <v>FMC200 vezérlő cseréje Siemens PLC-re, beillesztés a ff. Rendszerbe</v>
      </c>
      <c r="E203" s="60" t="str">
        <f>Zalaszentgrót!E200</f>
        <v>Az elektromos, irányítástechnikai  szerelvények és vezetékek, műszaki állapota miatt fennáll a meghibásodás veszélye.</v>
      </c>
      <c r="F203" s="60" t="str">
        <f>Zalaszentgrót!F200</f>
        <v>A szennyvízszivattyú elektromos megtáplálása, a folyamatos távfelügyelet biztosítása.</v>
      </c>
      <c r="G203" s="60" t="str">
        <f>Zalaszentgrót!G200</f>
        <v>Az elektromos paramétereihez illeszkedő erős- és gyengeáramú vezérlőszekrény</v>
      </c>
      <c r="H203" s="33">
        <f>Zalaszentgrót!H200</f>
        <v>0</v>
      </c>
      <c r="I203" s="100" t="str">
        <f>Zalaszentgrót!I200</f>
        <v>Zalaszentgrót osztatlan közös</v>
      </c>
      <c r="J203" s="100">
        <f t="shared" si="30"/>
        <v>2194</v>
      </c>
      <c r="K203" s="33">
        <f>Zalaszentgrót!K200</f>
        <v>0</v>
      </c>
      <c r="L203" s="94">
        <f>Zalaszentgrót!L200</f>
        <v>45292</v>
      </c>
      <c r="M203" s="94">
        <f>Zalaszentgrót!M200</f>
        <v>45657</v>
      </c>
      <c r="N203" s="52" t="str">
        <f>Zalaszentgrót!N200</f>
        <v>közép</v>
      </c>
      <c r="O203" s="20">
        <f>Batyk!O168+Pakod!O168+Zalabér!O167+Zalaszentgrót!O200+Zalavég!O168</f>
        <v>0</v>
      </c>
      <c r="P203" s="107">
        <f>Batyk!P168+Pakod!P168+Zalabér!P167+Zalaszentgrót!P200+Zalavég!P168</f>
        <v>0</v>
      </c>
      <c r="Q203" s="107">
        <f>Batyk!Q168+Pakod!Q168+Zalabér!Q167+Zalaszentgrót!Q200+Zalavég!Q168</f>
        <v>2194</v>
      </c>
      <c r="R203" s="107">
        <f>Zalaszentgrót!R200</f>
        <v>0</v>
      </c>
      <c r="S203" s="107">
        <f>Zalaszentgrót!S200</f>
        <v>0</v>
      </c>
      <c r="T203" s="3">
        <f>Zalaszentgrót!T200</f>
        <v>0</v>
      </c>
      <c r="U203" s="3">
        <f>Zalaszentgrót!U200</f>
        <v>0</v>
      </c>
      <c r="V203" s="3">
        <f>Zalaszentgrót!V200</f>
        <v>0</v>
      </c>
      <c r="W203" s="3">
        <f>Zalaszentgrót!W200</f>
        <v>0</v>
      </c>
      <c r="X203" s="3">
        <f>Zalaszentgrót!X200</f>
        <v>0</v>
      </c>
      <c r="Y203" s="3">
        <f>Zalaszentgrót!Y200</f>
        <v>0</v>
      </c>
      <c r="Z203" s="3">
        <f>Zalaszentgrót!Z200</f>
        <v>0</v>
      </c>
      <c r="AA203" s="3">
        <f>Zalaszentgrót!AA200</f>
        <v>0</v>
      </c>
      <c r="AB203" s="3">
        <f>Zalaszentgrót!AB200</f>
        <v>0</v>
      </c>
      <c r="AC203" s="4">
        <f>Zalaszentgrót!AC200</f>
        <v>0</v>
      </c>
    </row>
    <row r="204" spans="1:29" ht="60" x14ac:dyDescent="0.25">
      <c r="A204" s="102">
        <f>Zalaszentgrót!A201</f>
        <v>115</v>
      </c>
      <c r="B204" s="102">
        <f>Zalaszentgrót!B201</f>
        <v>0</v>
      </c>
      <c r="C204" s="50" t="str">
        <f>Zalaszentgrót!C201</f>
        <v>Zalaszentgrót Zalaudvarnok I. szennyvízátemelő</v>
      </c>
      <c r="D204" s="50" t="str">
        <f>Zalaszentgrót!D201</f>
        <v>FMC vezérlő cseréje Siemens PLC-re, beillesztés a ff. Rendszerbe</v>
      </c>
      <c r="E204" s="50" t="str">
        <f>Zalaszentgrót!E201</f>
        <v>Az elektromos, irányítástechnikai  szerelvények és vezetékek, műszaki állapota miatt fennáll a meghibásodás veszélye.</v>
      </c>
      <c r="F204" s="50" t="str">
        <f>Zalaszentgrót!F201</f>
        <v>A szennyvízszivattyú elektromos megtáplálása, a folyamatos távfelügyelet biztosítása.</v>
      </c>
      <c r="G204" s="50" t="str">
        <f>Zalaszentgrót!G201</f>
        <v>Az elektromos paramétereihez illeszkedő erős- és gyengeáramú vezérlőszekrény</v>
      </c>
      <c r="H204" s="102">
        <f>Zalaszentgrót!H201</f>
        <v>0</v>
      </c>
      <c r="I204" s="100" t="str">
        <f>Zalaszentgrót!I201</f>
        <v>Zalaszentgrót osztatlan közös</v>
      </c>
      <c r="J204" s="100">
        <f t="shared" si="30"/>
        <v>2194</v>
      </c>
      <c r="K204" s="102">
        <f>Zalaszentgrót!K201</f>
        <v>0</v>
      </c>
      <c r="L204" s="95">
        <f>Zalaszentgrót!L201</f>
        <v>45292</v>
      </c>
      <c r="M204" s="95">
        <f>Zalaszentgrót!M201</f>
        <v>45657</v>
      </c>
      <c r="N204" s="102" t="str">
        <f>Zalaszentgrót!N201</f>
        <v>közép</v>
      </c>
      <c r="O204" s="189">
        <f>Zalaszentgrót!O201</f>
        <v>0</v>
      </c>
      <c r="P204" s="188">
        <f>Zalaszentgrót!P201</f>
        <v>0</v>
      </c>
      <c r="Q204" s="107">
        <f>Batyk!Q169+Pakod!Q169+Zalabér!Q168+Zalaszentgrót!Q201+Zalavég!Q169</f>
        <v>2194</v>
      </c>
      <c r="R204" s="2"/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</row>
    <row r="205" spans="1:29" ht="60" x14ac:dyDescent="0.25">
      <c r="A205" s="102">
        <f>Zalaszentgrót!A202</f>
        <v>116</v>
      </c>
      <c r="B205" s="102">
        <f>Zalaszentgrót!B202</f>
        <v>0</v>
      </c>
      <c r="C205" s="50" t="str">
        <f>Zalaszentgrót!C202</f>
        <v>Pakod 4. szennyvízátemelő</v>
      </c>
      <c r="D205" s="50" t="str">
        <f>Zalaszentgrót!D202</f>
        <v>FMC vezérlő cseréje Siemens PLC-re, beillesztés a ff. Rendszerbe</v>
      </c>
      <c r="E205" s="50" t="str">
        <f>Zalaszentgrót!E202</f>
        <v>Az elektromos, irányítástechnikai  szerelvények és vezetékek, műszaki állapota miatt fennáll a meghibásodás veszélye.</v>
      </c>
      <c r="F205" s="50" t="str">
        <f>Zalaszentgrót!F202</f>
        <v>A szennyvízszivattyú elektromos megtáplálása, a folyamatos távfelügyelet biztosítása.</v>
      </c>
      <c r="G205" s="50" t="str">
        <f>Zalaszentgrót!G202</f>
        <v>Az elektromos paramétereihez illeszkedő erős- és gyengeáramú vezérlőszekrény</v>
      </c>
      <c r="H205" s="102">
        <f>Zalaszentgrót!H202</f>
        <v>0</v>
      </c>
      <c r="I205" s="100" t="str">
        <f>Zalaszentgrót!I202</f>
        <v>Zalaszentgrót osztatlan közös</v>
      </c>
      <c r="J205" s="100">
        <f t="shared" si="30"/>
        <v>2194</v>
      </c>
      <c r="K205" s="102">
        <f>Zalaszentgrót!K202</f>
        <v>0</v>
      </c>
      <c r="L205" s="95">
        <f>Zalaszentgrót!L202</f>
        <v>45292</v>
      </c>
      <c r="M205" s="95">
        <f>Zalaszentgrót!M202</f>
        <v>45657</v>
      </c>
      <c r="N205" s="102" t="str">
        <f>Zalaszentgrót!N202</f>
        <v>közép</v>
      </c>
      <c r="O205" s="189">
        <f>Zalaszentgrót!O202</f>
        <v>0</v>
      </c>
      <c r="P205" s="188">
        <f>Zalaszentgrót!P202</f>
        <v>0</v>
      </c>
      <c r="Q205" s="107">
        <f>Batyk!Q170+Pakod!Q170+Zalabér!Q169+Zalaszentgrót!Q202+Zalavég!Q170</f>
        <v>2194</v>
      </c>
      <c r="R205" s="2"/>
      <c r="S205" s="2"/>
      <c r="T205" s="3"/>
      <c r="U205" s="3"/>
      <c r="V205" s="3"/>
      <c r="W205" s="3"/>
      <c r="X205" s="3"/>
      <c r="Y205" s="3"/>
      <c r="Z205" s="3"/>
      <c r="AA205" s="3"/>
      <c r="AB205" s="3"/>
      <c r="AC205" s="4"/>
    </row>
    <row r="206" spans="1:29" ht="60" x14ac:dyDescent="0.25">
      <c r="A206" s="166">
        <f>Zalavég!A171</f>
        <v>117</v>
      </c>
      <c r="B206" s="29">
        <f>Zalavég!B171</f>
        <v>0</v>
      </c>
      <c r="C206" s="58" t="s">
        <v>114</v>
      </c>
      <c r="D206" s="161" t="s">
        <v>227</v>
      </c>
      <c r="E206" s="60" t="str">
        <f>Zalavég!E171</f>
        <v>Az elektromos, irányítástechnikai  szerelvények és vezetékek, műszaki állapota miatt fennáll a meghibásodás veszélye.</v>
      </c>
      <c r="F206" s="60" t="str">
        <f>Zalavég!F171</f>
        <v>A szennyvízszivattyú elektromos megtáplálása, a folyamatos távfelügyelet biztosítása.</v>
      </c>
      <c r="G206" s="60" t="str">
        <f>Zalavég!G171</f>
        <v>Az elektromos paramétereihez illeszkedő erős- és gyengeáramú vezérlőszekrény</v>
      </c>
      <c r="H206" s="33">
        <f>Zalavég!H171</f>
        <v>0</v>
      </c>
      <c r="I206" s="100" t="str">
        <f>Zalavég!I171</f>
        <v>Zalaszentgrót osztatlan közös</v>
      </c>
      <c r="J206" s="100">
        <f t="shared" ref="J206" si="31">SUM(O206:AC206)</f>
        <v>2194</v>
      </c>
      <c r="K206" s="33">
        <f>Zalavég!K171</f>
        <v>0</v>
      </c>
      <c r="L206" s="94">
        <v>45292</v>
      </c>
      <c r="M206" s="94">
        <v>45657</v>
      </c>
      <c r="N206" s="52" t="str">
        <f>Zalavég!N171</f>
        <v>közép</v>
      </c>
      <c r="O206" s="20">
        <f>Zalavég!O171</f>
        <v>0</v>
      </c>
      <c r="P206" s="107">
        <f>Batyk!P171+Pakod!P171+Zalabér!P170+Zalaszentgrót!P203+Zalavég!P171</f>
        <v>0</v>
      </c>
      <c r="Q206" s="107">
        <f>Batyk!Q171+Pakod!Q171+Zalabér!Q170+Zalaszentgrót!Q203+Zalavég!Q171</f>
        <v>2194</v>
      </c>
      <c r="R206" s="107">
        <f>Zalavég!R171</f>
        <v>0</v>
      </c>
      <c r="S206" s="107">
        <f>Zalavég!S171</f>
        <v>0</v>
      </c>
      <c r="T206" s="3">
        <f>Zalavég!T171</f>
        <v>0</v>
      </c>
      <c r="U206" s="3">
        <f>Zalavég!U171</f>
        <v>0</v>
      </c>
      <c r="V206" s="3">
        <f>Zalavég!V171</f>
        <v>0</v>
      </c>
      <c r="W206" s="3">
        <f>Zalavég!W171</f>
        <v>0</v>
      </c>
      <c r="X206" s="3">
        <f>Zalavég!X171</f>
        <v>0</v>
      </c>
      <c r="Y206" s="3">
        <f>Zalavég!Y171</f>
        <v>0</v>
      </c>
      <c r="Z206" s="3">
        <f>Zalavég!Z171</f>
        <v>0</v>
      </c>
      <c r="AA206" s="3">
        <f>Zalavég!AA171</f>
        <v>0</v>
      </c>
      <c r="AB206" s="3">
        <f>Zalavég!AB171</f>
        <v>0</v>
      </c>
      <c r="AC206" s="4">
        <f>Zalavég!AC171</f>
        <v>0</v>
      </c>
    </row>
    <row r="207" spans="1:29" ht="60" x14ac:dyDescent="0.25">
      <c r="A207" s="166">
        <f>Zalaszentgrót!A204</f>
        <v>118</v>
      </c>
      <c r="B207" s="29">
        <f>Zalaszentgrót!B204</f>
        <v>0</v>
      </c>
      <c r="C207" s="58" t="str">
        <f>Zalaszentgrót!C204</f>
        <v>Zalaszentgrót Kisszentgrót 1.</v>
      </c>
      <c r="D207" s="161" t="str">
        <f>Zalaszentgrót!D204</f>
        <v>villamos és irányítástechnika felújítása</v>
      </c>
      <c r="E207" s="60" t="str">
        <f>Zalaszentgrót!E204</f>
        <v>Az elektromos, irányítástechnikai  szerelvények és vezetékek, műszaki állapota miatt fennáll a meghibásodás veszélye.</v>
      </c>
      <c r="F207" s="60" t="str">
        <f>Zalaszentgrót!F204</f>
        <v>A szennyvízszivattyú elektromos megtáplálása, a folyamatos távfelügyelet biztosítása.</v>
      </c>
      <c r="G207" s="60" t="str">
        <f>Zalaszentgrót!G204</f>
        <v>Az elektromos paramétereihez illeszkedő erős- és gyengeáramú vezérlőszekrény</v>
      </c>
      <c r="H207" s="33">
        <f>Zalaszentgrót!H204</f>
        <v>0</v>
      </c>
      <c r="I207" s="100" t="str">
        <f>Zalaszentgrót!I204</f>
        <v>Zalaszentgrót</v>
      </c>
      <c r="J207" s="100">
        <f t="shared" ref="J207:J233" si="32">SUM(O207:AC207)</f>
        <v>2000</v>
      </c>
      <c r="K207" s="33">
        <f>Zalaszentgrót!K204</f>
        <v>0</v>
      </c>
      <c r="L207" s="94">
        <f>Zalaszentgrót!L204</f>
        <v>45292</v>
      </c>
      <c r="M207" s="94">
        <f>Zalaszentgrót!M204</f>
        <v>45657</v>
      </c>
      <c r="N207" s="52" t="str">
        <f>Zalaszentgrót!N204</f>
        <v>közép</v>
      </c>
      <c r="O207" s="20">
        <f>Zalaszentgrót!O204</f>
        <v>0</v>
      </c>
      <c r="P207" s="107">
        <f>Zalaszentgrót!P204</f>
        <v>0</v>
      </c>
      <c r="Q207" s="107">
        <f>Zalaszentgrót!Q204</f>
        <v>2000</v>
      </c>
      <c r="R207" s="107">
        <f>Zalaszentgrót!R204</f>
        <v>0</v>
      </c>
      <c r="S207" s="107">
        <f>Zalaszentgrót!S204</f>
        <v>0</v>
      </c>
      <c r="T207" s="3">
        <f>Zalaszentgrót!T204</f>
        <v>0</v>
      </c>
      <c r="U207" s="3">
        <f>Zalaszentgrót!U204</f>
        <v>0</v>
      </c>
      <c r="V207" s="3">
        <f>Zalaszentgrót!V204</f>
        <v>0</v>
      </c>
      <c r="W207" s="3">
        <f>Zalaszentgrót!W204</f>
        <v>0</v>
      </c>
      <c r="X207" s="3">
        <f>Zalaszentgrót!X204</f>
        <v>0</v>
      </c>
      <c r="Y207" s="3">
        <f>Zalaszentgrót!Y204</f>
        <v>0</v>
      </c>
      <c r="Z207" s="3">
        <f>Zalaszentgrót!Z204</f>
        <v>0</v>
      </c>
      <c r="AA207" s="3">
        <f>Zalaszentgrót!AA204</f>
        <v>0</v>
      </c>
      <c r="AB207" s="3">
        <f>Zalaszentgrót!AB204</f>
        <v>0</v>
      </c>
      <c r="AC207" s="4">
        <f>Zalaszentgrót!AC204</f>
        <v>0</v>
      </c>
    </row>
    <row r="208" spans="1:29" ht="60" x14ac:dyDescent="0.25">
      <c r="A208" s="166">
        <f>Zalabér!A171</f>
        <v>119</v>
      </c>
      <c r="B208" s="29">
        <f>Zalabér!B171</f>
        <v>0</v>
      </c>
      <c r="C208" s="58" t="str">
        <f>Zalabér!C171</f>
        <v>Zalabér 2.</v>
      </c>
      <c r="D208" s="161" t="str">
        <f>Zalabér!D171</f>
        <v>villamos és irányítástechnika felújítása</v>
      </c>
      <c r="E208" s="60" t="str">
        <f>Zalabér!E171</f>
        <v>Az elektromos, irányítástechnikai  szerelvények és vezetékek, műszaki állapota miatt fennáll a meghibásodás veszélye.</v>
      </c>
      <c r="F208" s="60" t="str">
        <f>Zalabér!F171</f>
        <v>A szennyvízszivattyú elektromos megtáplálása, a folyamatos távfelügyelet biztosítása.</v>
      </c>
      <c r="G208" s="60" t="str">
        <f>Zalabér!G171</f>
        <v>Az elektromos paramétereihez illeszkedő erős- és gyengeáramú vezérlőszekrény</v>
      </c>
      <c r="H208" s="33">
        <f>Zalabér!H171</f>
        <v>0</v>
      </c>
      <c r="I208" s="100" t="str">
        <f>Zalabér!I171</f>
        <v>Zalaszentgrót osztatlan közös</v>
      </c>
      <c r="J208" s="100">
        <f t="shared" si="32"/>
        <v>2000</v>
      </c>
      <c r="K208" s="33">
        <f>Zalabér!K171</f>
        <v>0</v>
      </c>
      <c r="L208" s="94">
        <f>Zalabér!L171</f>
        <v>45292</v>
      </c>
      <c r="M208" s="94">
        <f>Zalabér!M171</f>
        <v>45657</v>
      </c>
      <c r="N208" s="52" t="str">
        <f>Zalabér!N171</f>
        <v>közép</v>
      </c>
      <c r="O208" s="1">
        <f>Zalabér!O171</f>
        <v>0</v>
      </c>
      <c r="P208" s="2">
        <f>Zalabér!P171</f>
        <v>0</v>
      </c>
      <c r="Q208" s="2">
        <f>Batyk!Q172+Pakod!Q172+Zalabér!Q171+Zalaszentgrót!Q205+Zalavég!Q172</f>
        <v>2000</v>
      </c>
      <c r="R208" s="2">
        <f>Zalabér!R171</f>
        <v>0</v>
      </c>
      <c r="S208" s="2">
        <f>Zalabér!S171</f>
        <v>0</v>
      </c>
      <c r="T208" s="3">
        <f>Zalabér!T171</f>
        <v>0</v>
      </c>
      <c r="U208" s="3">
        <f>Zalabér!U171</f>
        <v>0</v>
      </c>
      <c r="V208" s="3">
        <f>Zalabér!V171</f>
        <v>0</v>
      </c>
      <c r="W208" s="3">
        <f>Zalabér!W171</f>
        <v>0</v>
      </c>
      <c r="X208" s="3">
        <f>Zalabér!X171</f>
        <v>0</v>
      </c>
      <c r="Y208" s="3">
        <f>Zalabér!Y171</f>
        <v>0</v>
      </c>
      <c r="Z208" s="3">
        <f>Zalabér!Z171</f>
        <v>0</v>
      </c>
      <c r="AA208" s="3">
        <f>Zalabér!AA171</f>
        <v>0</v>
      </c>
      <c r="AB208" s="3">
        <f>Zalabér!AB171</f>
        <v>0</v>
      </c>
      <c r="AC208" s="4">
        <f>Zalabér!AC171</f>
        <v>0</v>
      </c>
    </row>
    <row r="209" spans="1:29" ht="60" x14ac:dyDescent="0.25">
      <c r="A209" s="166">
        <f>Zalaszentgrót!A206</f>
        <v>130</v>
      </c>
      <c r="B209" s="50">
        <f>Zalaszentgrót!B206</f>
        <v>0</v>
      </c>
      <c r="C209" s="50" t="str">
        <f>Zalaszentgrót!C206</f>
        <v>Zalaszentgrót Csáford 1. szv.átemelő</v>
      </c>
      <c r="D209" s="50" t="str">
        <f>Zalaszentgrót!D206</f>
        <v>FMC csere</v>
      </c>
      <c r="E209" s="50" t="str">
        <f>Zalaszentgrót!E206</f>
        <v>Az elektromos, irányítástechnikai  szerelvények és vezetékek, műszaki állapota miatt fennáll a meghibásodás veszélye.</v>
      </c>
      <c r="F209" s="50" t="str">
        <f>Zalaszentgrót!F206</f>
        <v>A szennyvízszivattyú elektromos megtáplálása, a folyamatos távfelügyelet biztosítása.</v>
      </c>
      <c r="G209" s="50" t="str">
        <f>Zalaszentgrót!G206</f>
        <v>Az elektromos paramétereihez illeszkedő erős- és gyengeáramú vezérlőszekrény</v>
      </c>
      <c r="H209" s="50">
        <f>Zalaszentgrót!H206</f>
        <v>0</v>
      </c>
      <c r="I209" s="100" t="str">
        <f>Zalaszentgrót!I206</f>
        <v>Zalaszentgrót osztatlan közös</v>
      </c>
      <c r="J209" s="102">
        <f t="shared" ref="J209:J214" si="33">SUM(O209:AC209)</f>
        <v>2352</v>
      </c>
      <c r="K209" s="102">
        <f>Zalaszentgrót!K206</f>
        <v>0</v>
      </c>
      <c r="L209" s="95">
        <f>Zalaszentgrót!L206</f>
        <v>45658</v>
      </c>
      <c r="M209" s="95">
        <f>Zalaszentgrót!M206</f>
        <v>46022</v>
      </c>
      <c r="N209" s="102" t="str">
        <f>Zalaszentgrót!N206</f>
        <v>közép</v>
      </c>
      <c r="O209" s="185"/>
      <c r="P209" s="186"/>
      <c r="Q209" s="186"/>
      <c r="R209" s="186">
        <f>Batyk!R173+Pakod!R173+Zalabér!R172+Zalaszentgrót!R206+Zalavég!R173</f>
        <v>2352</v>
      </c>
      <c r="S209" s="186"/>
      <c r="T209" s="3"/>
      <c r="U209" s="3"/>
      <c r="V209" s="3"/>
      <c r="W209" s="3"/>
      <c r="X209" s="3"/>
      <c r="Y209" s="3"/>
      <c r="Z209" s="3"/>
      <c r="AA209" s="3"/>
      <c r="AB209" s="3"/>
      <c r="AC209" s="4"/>
    </row>
    <row r="210" spans="1:29" ht="60" x14ac:dyDescent="0.25">
      <c r="A210" s="166">
        <f>Zalaszentgrót!A207</f>
        <v>131</v>
      </c>
      <c r="B210" s="50">
        <f>Zalaszentgrót!B207</f>
        <v>0</v>
      </c>
      <c r="C210" s="50" t="str">
        <f>Zalaszentgrót!C207</f>
        <v>Zalaszentgrót Kisszentgrót 3. szennyvízátemelő</v>
      </c>
      <c r="D210" s="50" t="str">
        <f>Zalaszentgrót!D207</f>
        <v>FMC csere</v>
      </c>
      <c r="E210" s="50" t="str">
        <f>Zalaszentgrót!E207</f>
        <v>Az elektromos, irányítástechnikai  szerelvények és vezetékek, műszaki állapota miatt fennáll a meghibásodás veszélye.</v>
      </c>
      <c r="F210" s="50" t="str">
        <f>Zalaszentgrót!F207</f>
        <v>A szennyvízszivattyú elektromos megtáplálása, a folyamatos távfelügyelet biztosítása.</v>
      </c>
      <c r="G210" s="50" t="str">
        <f>Zalaszentgrót!G207</f>
        <v>Az elektromos paramétereihez illeszkedő erős- és gyengeáramú vezérlőszekrény</v>
      </c>
      <c r="H210" s="50">
        <f>Zalaszentgrót!H207</f>
        <v>0</v>
      </c>
      <c r="I210" s="100" t="str">
        <f>Zalaszentgrót!I207</f>
        <v>Zalaszentgrót osztatlan közös</v>
      </c>
      <c r="J210" s="102">
        <f t="shared" si="33"/>
        <v>2352</v>
      </c>
      <c r="K210" s="102">
        <f>Zalaszentgrót!K207</f>
        <v>0</v>
      </c>
      <c r="L210" s="95">
        <f>Zalaszentgrót!L207</f>
        <v>45658</v>
      </c>
      <c r="M210" s="95">
        <f>Zalaszentgrót!M207</f>
        <v>46022</v>
      </c>
      <c r="N210" s="102" t="str">
        <f>Zalaszentgrót!N207</f>
        <v>közép</v>
      </c>
      <c r="O210" s="185"/>
      <c r="P210" s="186"/>
      <c r="Q210" s="186"/>
      <c r="R210" s="186">
        <f>Batyk!R174+Pakod!R174+Zalabér!R173+Zalaszentgrót!R207+Zalavég!R174</f>
        <v>2352</v>
      </c>
      <c r="S210" s="186"/>
      <c r="T210" s="3"/>
      <c r="U210" s="3"/>
      <c r="V210" s="3"/>
      <c r="W210" s="3"/>
      <c r="X210" s="3"/>
      <c r="Y210" s="3"/>
      <c r="Z210" s="3"/>
      <c r="AA210" s="3"/>
      <c r="AB210" s="3"/>
      <c r="AC210" s="4"/>
    </row>
    <row r="211" spans="1:29" ht="60" x14ac:dyDescent="0.25">
      <c r="A211" s="166">
        <f>Zalaszentgrót!A208</f>
        <v>132</v>
      </c>
      <c r="B211" s="50">
        <f>Zalaszentgrót!B208</f>
        <v>0</v>
      </c>
      <c r="C211" s="50" t="str">
        <f>Zalaszentgrót!C208</f>
        <v>Zalaszentgrót Zalaudvarnok 3. szennyvízátemelő</v>
      </c>
      <c r="D211" s="50" t="str">
        <f>Zalaszentgrót!D208</f>
        <v>FMC csere</v>
      </c>
      <c r="E211" s="50" t="str">
        <f>Zalaszentgrót!E208</f>
        <v>Az elektromos, irányítástechnikai  szerelvények és vezetékek, műszaki állapota miatt fennáll a meghibásodás veszélye.</v>
      </c>
      <c r="F211" s="50" t="str">
        <f>Zalaszentgrót!F208</f>
        <v>A szennyvízszivattyú elektromos megtáplálása, a folyamatos távfelügyelet biztosítása.</v>
      </c>
      <c r="G211" s="50" t="str">
        <f>Zalaszentgrót!G208</f>
        <v>Az elektromos paramétereihez illeszkedő erős- és gyengeáramú vezérlőszekrény</v>
      </c>
      <c r="H211" s="50">
        <f>Zalaszentgrót!H208</f>
        <v>0</v>
      </c>
      <c r="I211" s="100" t="str">
        <f>Zalaszentgrót!I208</f>
        <v>Zalaszentgrót osztatlan közös</v>
      </c>
      <c r="J211" s="102">
        <f t="shared" si="33"/>
        <v>2352</v>
      </c>
      <c r="K211" s="102">
        <f>Zalaszentgrót!K208</f>
        <v>0</v>
      </c>
      <c r="L211" s="95">
        <f>Zalaszentgrót!L208</f>
        <v>45658</v>
      </c>
      <c r="M211" s="95">
        <f>Zalaszentgrót!M208</f>
        <v>46022</v>
      </c>
      <c r="N211" s="102" t="str">
        <f>Zalaszentgrót!N208</f>
        <v>közép</v>
      </c>
      <c r="O211" s="185"/>
      <c r="P211" s="186"/>
      <c r="Q211" s="186"/>
      <c r="R211" s="186">
        <f>Batyk!R175+Pakod!R175+Zalabér!R174+Zalaszentgrót!R208+Zalavég!R175</f>
        <v>2352</v>
      </c>
      <c r="S211" s="186"/>
      <c r="T211" s="3"/>
      <c r="U211" s="3"/>
      <c r="V211" s="3"/>
      <c r="W211" s="3"/>
      <c r="X211" s="3"/>
      <c r="Y211" s="3"/>
      <c r="Z211" s="3"/>
      <c r="AA211" s="3"/>
      <c r="AB211" s="3"/>
      <c r="AC211" s="4"/>
    </row>
    <row r="212" spans="1:29" ht="60" x14ac:dyDescent="0.25">
      <c r="A212" s="166">
        <f>Zalaszentgrót!A209</f>
        <v>133</v>
      </c>
      <c r="B212" s="50">
        <f>Zalaszentgrót!B209</f>
        <v>0</v>
      </c>
      <c r="C212" s="50" t="str">
        <f>Zalaszentgrót!C209</f>
        <v>Zalaszentgrót Zalaudvarnok 4. szennyvízátemelő</v>
      </c>
      <c r="D212" s="50" t="str">
        <f>Zalaszentgrót!D209</f>
        <v>FMC csere</v>
      </c>
      <c r="E212" s="50" t="str">
        <f>Zalaszentgrót!E209</f>
        <v>Az elektromos, irányítástechnikai  szerelvények és vezetékek, műszaki állapota miatt fennáll a meghibásodás veszélye.</v>
      </c>
      <c r="F212" s="50" t="str">
        <f>Zalaszentgrót!F209</f>
        <v>A szennyvízszivattyú elektromos megtáplálása, a folyamatos távfelügyelet biztosítása.</v>
      </c>
      <c r="G212" s="50" t="str">
        <f>Zalaszentgrót!G209</f>
        <v>Az elektromos paramétereihez illeszkedő erős- és gyengeáramú vezérlőszekrény</v>
      </c>
      <c r="H212" s="50">
        <f>Zalaszentgrót!H209</f>
        <v>0</v>
      </c>
      <c r="I212" s="100" t="str">
        <f>Zalaszentgrót!I209</f>
        <v>Zalaszentgrót osztatlan közös</v>
      </c>
      <c r="J212" s="102">
        <f t="shared" si="33"/>
        <v>2352</v>
      </c>
      <c r="K212" s="102">
        <f>Zalaszentgrót!K209</f>
        <v>0</v>
      </c>
      <c r="L212" s="95">
        <f>Zalaszentgrót!L209</f>
        <v>45658</v>
      </c>
      <c r="M212" s="95">
        <f>Zalaszentgrót!M209</f>
        <v>46022</v>
      </c>
      <c r="N212" s="102" t="str">
        <f>Zalaszentgrót!N209</f>
        <v>közép</v>
      </c>
      <c r="O212" s="185"/>
      <c r="P212" s="186"/>
      <c r="Q212" s="186"/>
      <c r="R212" s="186">
        <f>Batyk!R176+Pakod!R176+Zalabér!R175+Zalaszentgrót!R209+Zalavég!R176</f>
        <v>2352</v>
      </c>
      <c r="S212" s="186"/>
      <c r="T212" s="3"/>
      <c r="U212" s="3"/>
      <c r="V212" s="3"/>
      <c r="W212" s="3"/>
      <c r="X212" s="3"/>
      <c r="Y212" s="3"/>
      <c r="Z212" s="3"/>
      <c r="AA212" s="3"/>
      <c r="AB212" s="3"/>
      <c r="AC212" s="4"/>
    </row>
    <row r="213" spans="1:29" ht="60" x14ac:dyDescent="0.25">
      <c r="A213" s="166">
        <f>Zalaszentgrót!A210</f>
        <v>134</v>
      </c>
      <c r="B213" s="50">
        <f>Zalaszentgrót!B210</f>
        <v>0</v>
      </c>
      <c r="C213" s="50" t="str">
        <f>Zalaszentgrót!C210</f>
        <v>Zalaszentgrót Zalaudvarnok 5. szennyvízátemelő</v>
      </c>
      <c r="D213" s="50" t="str">
        <f>Zalaszentgrót!D210</f>
        <v>FMC csere</v>
      </c>
      <c r="E213" s="50" t="str">
        <f>Zalaszentgrót!E210</f>
        <v>Az elektromos, irányítástechnikai  szerelvények és vezetékek, műszaki állapota miatt fennáll a meghibásodás veszélye.</v>
      </c>
      <c r="F213" s="50" t="str">
        <f>Zalaszentgrót!F210</f>
        <v>A szennyvízszivattyú elektromos megtáplálása, a folyamatos távfelügyelet biztosítása.</v>
      </c>
      <c r="G213" s="50" t="str">
        <f>Zalaszentgrót!G210</f>
        <v>Az elektromos paramétereihez illeszkedő erős- és gyengeáramú vezérlőszekrény</v>
      </c>
      <c r="H213" s="50">
        <f>Zalaszentgrót!H210</f>
        <v>0</v>
      </c>
      <c r="I213" s="100" t="str">
        <f>Zalaszentgrót!I210</f>
        <v>Zalaszentgrót osztatlan közös</v>
      </c>
      <c r="J213" s="102">
        <f t="shared" si="33"/>
        <v>2352</v>
      </c>
      <c r="K213" s="102">
        <f>Zalaszentgrót!K210</f>
        <v>0</v>
      </c>
      <c r="L213" s="95">
        <f>Zalaszentgrót!L210</f>
        <v>45658</v>
      </c>
      <c r="M213" s="95">
        <f>Zalaszentgrót!M210</f>
        <v>46022</v>
      </c>
      <c r="N213" s="102" t="str">
        <f>Zalaszentgrót!N210</f>
        <v>közép</v>
      </c>
      <c r="O213" s="185"/>
      <c r="P213" s="186"/>
      <c r="Q213" s="186"/>
      <c r="R213" s="186">
        <f>Batyk!R177+Pakod!R177+Zalabér!R176+Zalaszentgrót!R210+Zalavég!R177</f>
        <v>2352</v>
      </c>
      <c r="S213" s="186"/>
      <c r="T213" s="3"/>
      <c r="U213" s="3"/>
      <c r="V213" s="3"/>
      <c r="W213" s="3"/>
      <c r="X213" s="3"/>
      <c r="Y213" s="3"/>
      <c r="Z213" s="3"/>
      <c r="AA213" s="3"/>
      <c r="AB213" s="3"/>
      <c r="AC213" s="4"/>
    </row>
    <row r="214" spans="1:29" ht="60" x14ac:dyDescent="0.25">
      <c r="A214" s="166">
        <f>Zalaszentgrót!A211</f>
        <v>135</v>
      </c>
      <c r="B214" s="50">
        <f>Zalaszentgrót!B211</f>
        <v>0</v>
      </c>
      <c r="C214" s="50" t="str">
        <f>Zalaszentgrót!C211</f>
        <v>Batyk 1. szennyvízátemelő</v>
      </c>
      <c r="D214" s="50" t="str">
        <f>Zalaszentgrót!D211</f>
        <v>FMC csere</v>
      </c>
      <c r="E214" s="50" t="str">
        <f>Zalaszentgrót!E211</f>
        <v>Az elektromos, irányítástechnikai  szerelvények és vezetékek, műszaki állapota miatt fennáll a meghibásodás veszélye.</v>
      </c>
      <c r="F214" s="50" t="str">
        <f>Zalaszentgrót!F211</f>
        <v>A szennyvízszivattyú elektromos megtáplálása, a folyamatos távfelügyelet biztosítása.</v>
      </c>
      <c r="G214" s="50" t="str">
        <f>Zalaszentgrót!G211</f>
        <v>Az elektromos paramétereihez illeszkedő erős- és gyengeáramú vezérlőszekrény</v>
      </c>
      <c r="H214" s="50">
        <f>Zalaszentgrót!H211</f>
        <v>0</v>
      </c>
      <c r="I214" s="100" t="str">
        <f>Zalaszentgrót!I211</f>
        <v>Zalaszentgrót osztatlan közös</v>
      </c>
      <c r="J214" s="102">
        <f t="shared" si="33"/>
        <v>2352</v>
      </c>
      <c r="K214" s="102">
        <f>Zalaszentgrót!K211</f>
        <v>0</v>
      </c>
      <c r="L214" s="95">
        <f>Zalaszentgrót!L211</f>
        <v>45658</v>
      </c>
      <c r="M214" s="95">
        <f>Zalaszentgrót!M211</f>
        <v>46022</v>
      </c>
      <c r="N214" s="102" t="str">
        <f>Zalaszentgrót!N211</f>
        <v>közép</v>
      </c>
      <c r="O214" s="185"/>
      <c r="P214" s="186"/>
      <c r="Q214" s="186"/>
      <c r="R214" s="186">
        <f>Batyk!R178+Pakod!R178+Zalabér!R177+Zalaszentgrót!R211+Zalavég!R178</f>
        <v>2352</v>
      </c>
      <c r="S214" s="186"/>
      <c r="T214" s="3"/>
      <c r="U214" s="3"/>
      <c r="V214" s="3"/>
      <c r="W214" s="3"/>
      <c r="X214" s="3"/>
      <c r="Y214" s="3"/>
      <c r="Z214" s="3"/>
      <c r="AA214" s="3"/>
      <c r="AB214" s="3"/>
      <c r="AC214" s="4"/>
    </row>
    <row r="215" spans="1:29" ht="60" x14ac:dyDescent="0.25">
      <c r="A215" s="166">
        <f>Batyk!A179</f>
        <v>136</v>
      </c>
      <c r="B215" s="29">
        <f>Batyk!B179</f>
        <v>0</v>
      </c>
      <c r="C215" s="58" t="str">
        <f>Batyk!C179</f>
        <v>Batyk 2.</v>
      </c>
      <c r="D215" s="161" t="str">
        <f>Batyk!D179</f>
        <v>villamos és irányítástechnika felújítása</v>
      </c>
      <c r="E215" s="60" t="str">
        <f>Batyk!E179</f>
        <v>Az elektromos, irányítástechnikai  szerelvények és vezetékek, műszaki állapota miatt fennáll a meghibásodás veszélye.</v>
      </c>
      <c r="F215" s="60" t="str">
        <f>Batyk!F179</f>
        <v>A szennyvízszivattyú elektromos megtáplálása, a folyamatos távfelügyelet biztosítása.</v>
      </c>
      <c r="G215" s="60" t="str">
        <f>Batyk!G179</f>
        <v>Az elektromos paramétereihez illeszkedő erős- és gyengeáramú vezérlőszekrény</v>
      </c>
      <c r="H215" s="33">
        <f>Batyk!H179</f>
        <v>0</v>
      </c>
      <c r="I215" s="100" t="str">
        <f>Batyk!I179</f>
        <v>Zalaszentgrót osztatlan közös</v>
      </c>
      <c r="J215" s="100">
        <f t="shared" si="32"/>
        <v>2000</v>
      </c>
      <c r="K215" s="33">
        <f>Batyk!K179</f>
        <v>0</v>
      </c>
      <c r="L215" s="94">
        <f>Batyk!L179</f>
        <v>45658</v>
      </c>
      <c r="M215" s="94">
        <f>Batyk!M179</f>
        <v>46022</v>
      </c>
      <c r="N215" s="52" t="str">
        <f>Batyk!N179</f>
        <v>közép</v>
      </c>
      <c r="O215" s="1">
        <f>Batyk!O179</f>
        <v>0</v>
      </c>
      <c r="P215" s="2">
        <f>Batyk!P179</f>
        <v>0</v>
      </c>
      <c r="Q215" s="2">
        <f>Batyk!Q179</f>
        <v>0</v>
      </c>
      <c r="R215" s="2">
        <f>Batyk!R179+Pakod!R179+Zalabér!R178+Zalaszentgrót!R212+Zalavég!R179</f>
        <v>2000</v>
      </c>
      <c r="S215" s="2">
        <f>Batyk!S179</f>
        <v>0</v>
      </c>
      <c r="T215" s="3">
        <f>Batyk!T179</f>
        <v>0</v>
      </c>
      <c r="U215" s="3">
        <f>Batyk!U179</f>
        <v>0</v>
      </c>
      <c r="V215" s="3">
        <f>Batyk!V179</f>
        <v>0</v>
      </c>
      <c r="W215" s="3">
        <f>Batyk!W179</f>
        <v>0</v>
      </c>
      <c r="X215" s="3">
        <f>Batyk!X179</f>
        <v>0</v>
      </c>
      <c r="Y215" s="3">
        <f>Batyk!Y179</f>
        <v>0</v>
      </c>
      <c r="Z215" s="3">
        <f>Batyk!Z179</f>
        <v>0</v>
      </c>
      <c r="AA215" s="3">
        <f>Batyk!AA179</f>
        <v>0</v>
      </c>
      <c r="AB215" s="3">
        <f>Batyk!AB179</f>
        <v>0</v>
      </c>
      <c r="AC215" s="4">
        <f>Batyk!AC179</f>
        <v>0</v>
      </c>
    </row>
    <row r="216" spans="1:29" ht="60" x14ac:dyDescent="0.25">
      <c r="A216" s="166">
        <f>Pakod!A180</f>
        <v>148</v>
      </c>
      <c r="B216" s="29">
        <f>Pakod!B180</f>
        <v>0</v>
      </c>
      <c r="C216" s="58" t="str">
        <f>Pakod!C180</f>
        <v>Pakod 3.</v>
      </c>
      <c r="D216" s="161" t="str">
        <f>Pakod!D180</f>
        <v>villamos és irányítástechnika felújítása</v>
      </c>
      <c r="E216" s="60" t="str">
        <f>Pakod!E180</f>
        <v>Az elektromos, irányítástechnikai  szerelvények és vezetékek, műszaki állapota miatt fennáll a meghibásodás veszélye.</v>
      </c>
      <c r="F216" s="60" t="str">
        <f>Pakod!F180</f>
        <v>A szennyvízszivattyú elektromos megtáplálása, a folyamatos távfelügyelet biztosítása.</v>
      </c>
      <c r="G216" s="60" t="str">
        <f>Pakod!G180</f>
        <v>Az elektromos paramétereihez illeszkedő erős- és gyengeáramú vezérlőszekrény</v>
      </c>
      <c r="H216" s="33">
        <f>Pakod!H180</f>
        <v>0</v>
      </c>
      <c r="I216" s="100" t="str">
        <f>Pakod!I180</f>
        <v>Zalaszentgrót osztatlan közös</v>
      </c>
      <c r="J216" s="100">
        <f t="shared" si="32"/>
        <v>2000</v>
      </c>
      <c r="K216" s="33">
        <f>Pakod!K180</f>
        <v>0</v>
      </c>
      <c r="L216" s="94">
        <f>Pakod!L180</f>
        <v>46023</v>
      </c>
      <c r="M216" s="94">
        <f>Pakod!M180</f>
        <v>46387</v>
      </c>
      <c r="N216" s="52" t="str">
        <f>Pakod!N180</f>
        <v>közép</v>
      </c>
      <c r="O216" s="1">
        <f>Pakod!O180</f>
        <v>0</v>
      </c>
      <c r="P216" s="2">
        <f>Pakod!P180</f>
        <v>0</v>
      </c>
      <c r="Q216" s="2">
        <f>Pakod!Q180</f>
        <v>0</v>
      </c>
      <c r="R216" s="2">
        <f>Pakod!R180</f>
        <v>0</v>
      </c>
      <c r="S216" s="2">
        <f>Batyk!S180+Pakod!S180+Zalabér!S179+Zalaszentgrót!S213+Zalavég!S180</f>
        <v>2000</v>
      </c>
      <c r="T216" s="3">
        <f>Pakod!T180</f>
        <v>0</v>
      </c>
      <c r="U216" s="3">
        <f>Pakod!U180</f>
        <v>0</v>
      </c>
      <c r="V216" s="3">
        <f>Pakod!V180</f>
        <v>0</v>
      </c>
      <c r="W216" s="3">
        <f>Pakod!W180</f>
        <v>0</v>
      </c>
      <c r="X216" s="3">
        <f>Pakod!X180</f>
        <v>0</v>
      </c>
      <c r="Y216" s="3">
        <f>Pakod!Y180</f>
        <v>0</v>
      </c>
      <c r="Z216" s="3">
        <f>Pakod!Z180</f>
        <v>0</v>
      </c>
      <c r="AA216" s="3">
        <f>Pakod!AA180</f>
        <v>0</v>
      </c>
      <c r="AB216" s="3">
        <f>Pakod!AB180</f>
        <v>0</v>
      </c>
      <c r="AC216" s="4">
        <f>Pakod!AC180</f>
        <v>0</v>
      </c>
    </row>
    <row r="217" spans="1:29" ht="60" x14ac:dyDescent="0.25">
      <c r="A217" s="166">
        <f>Batyk!A181</f>
        <v>149</v>
      </c>
      <c r="B217" s="29">
        <f>Batyk!B181</f>
        <v>0</v>
      </c>
      <c r="C217" s="58" t="str">
        <f>Batyk!C181</f>
        <v>Batyk 3.</v>
      </c>
      <c r="D217" s="161" t="str">
        <f>Batyk!D181</f>
        <v>villamos és irányítástechnika felújítása</v>
      </c>
      <c r="E217" s="60" t="str">
        <f>Batyk!E181</f>
        <v>Az elektromos, irányítástechnikai  szerelvények és vezetékek, műszaki állapota miatt fennáll a meghibásodás veszélye.</v>
      </c>
      <c r="F217" s="60" t="str">
        <f>Batyk!F181</f>
        <v>A szennyvízszivattyú elektromos megtáplálása, a folyamatos távfelügyelet biztosítása.</v>
      </c>
      <c r="G217" s="60" t="str">
        <f>Batyk!G181</f>
        <v>Az elektromos paramétereihez illeszkedő erős- és gyengeáramú vezérlőszekrény</v>
      </c>
      <c r="H217" s="33">
        <f>Batyk!H181</f>
        <v>0</v>
      </c>
      <c r="I217" s="100" t="str">
        <f>Batyk!I181</f>
        <v>Zalaszentgrót osztatlan közös</v>
      </c>
      <c r="J217" s="100">
        <f t="shared" si="32"/>
        <v>2000</v>
      </c>
      <c r="K217" s="33">
        <f>Batyk!K181</f>
        <v>0</v>
      </c>
      <c r="L217" s="94">
        <f>Batyk!L181</f>
        <v>46023</v>
      </c>
      <c r="M217" s="94">
        <f>Batyk!M181</f>
        <v>46387</v>
      </c>
      <c r="N217" s="52" t="str">
        <f>Batyk!N181</f>
        <v>közép</v>
      </c>
      <c r="O217" s="1">
        <f>Batyk!O181</f>
        <v>0</v>
      </c>
      <c r="P217" s="2">
        <f>Batyk!P181</f>
        <v>0</v>
      </c>
      <c r="Q217" s="2">
        <f>Batyk!Q181</f>
        <v>0</v>
      </c>
      <c r="R217" s="2">
        <f>Batyk!R181</f>
        <v>0</v>
      </c>
      <c r="S217" s="2">
        <f>Batyk!S181+Pakod!S181+Zalabér!S180+Zalaszentgrót!S214+Zalavég!S181</f>
        <v>2000</v>
      </c>
      <c r="T217" s="3">
        <f>Batyk!T181</f>
        <v>0</v>
      </c>
      <c r="U217" s="3">
        <f>Batyk!U181</f>
        <v>0</v>
      </c>
      <c r="V217" s="3">
        <f>Batyk!V181</f>
        <v>0</v>
      </c>
      <c r="W217" s="3">
        <f>Batyk!W181</f>
        <v>0</v>
      </c>
      <c r="X217" s="3">
        <f>Batyk!X181</f>
        <v>0</v>
      </c>
      <c r="Y217" s="3">
        <f>Batyk!Y181</f>
        <v>0</v>
      </c>
      <c r="Z217" s="3">
        <f>Batyk!Z181</f>
        <v>0</v>
      </c>
      <c r="AA217" s="3">
        <f>Batyk!AA181</f>
        <v>0</v>
      </c>
      <c r="AB217" s="3">
        <f>Batyk!AB181</f>
        <v>0</v>
      </c>
      <c r="AC217" s="4">
        <f>Batyk!AC181</f>
        <v>0</v>
      </c>
    </row>
    <row r="218" spans="1:29" ht="60" x14ac:dyDescent="0.25">
      <c r="A218" s="166">
        <f>Pakod!A182</f>
        <v>180</v>
      </c>
      <c r="B218" s="29">
        <f>Pakod!B182</f>
        <v>0</v>
      </c>
      <c r="C218" s="58" t="str">
        <f>Pakod!C182</f>
        <v>Pakod 5.</v>
      </c>
      <c r="D218" s="161" t="str">
        <f>Pakod!D182</f>
        <v>villamos és irányítástechnika felújítása</v>
      </c>
      <c r="E218" s="60" t="str">
        <f>Pakod!E182</f>
        <v>Az elektromos, irányítástechnikai  szerelvények és vezetékek, műszaki állapota miatt fennáll a meghibásodás veszélye.</v>
      </c>
      <c r="F218" s="60" t="str">
        <f>Pakod!F182</f>
        <v>A szennyvízszivattyú elektromos megtáplálása, a folyamatos távfelügyelet biztosítása.</v>
      </c>
      <c r="G218" s="60" t="str">
        <f>Pakod!G182</f>
        <v>Az elektromos paramétereihez illeszkedő erős- és gyengeáramú vezérlőszekrény</v>
      </c>
      <c r="H218" s="33">
        <f>Pakod!H182</f>
        <v>0</v>
      </c>
      <c r="I218" s="100" t="str">
        <f>Pakod!I182</f>
        <v>Zalaszentgrót osztatlan közös</v>
      </c>
      <c r="J218" s="100">
        <f t="shared" si="32"/>
        <v>2000</v>
      </c>
      <c r="K218" s="33">
        <f>Pakod!K182</f>
        <v>0</v>
      </c>
      <c r="L218" s="94">
        <f>Pakod!L182</f>
        <v>46388</v>
      </c>
      <c r="M218" s="94">
        <f>Pakod!M182</f>
        <v>46752</v>
      </c>
      <c r="N218" s="52" t="str">
        <f>Pakod!N182</f>
        <v>hosszú</v>
      </c>
      <c r="O218" s="1">
        <f>Pakod!O182</f>
        <v>0</v>
      </c>
      <c r="P218" s="2">
        <f>Pakod!P182</f>
        <v>0</v>
      </c>
      <c r="Q218" s="2">
        <f>Pakod!Q182</f>
        <v>0</v>
      </c>
      <c r="R218" s="2">
        <f>Pakod!R182</f>
        <v>0</v>
      </c>
      <c r="S218" s="2">
        <f>Pakod!S182</f>
        <v>0</v>
      </c>
      <c r="T218" s="3">
        <f>Batyk!T182+Pakod!T182+Zalabér!T181+Zalaszentgrót!T215+Zalavég!T182</f>
        <v>2000</v>
      </c>
      <c r="U218" s="3">
        <f>Pakod!U182</f>
        <v>0</v>
      </c>
      <c r="V218" s="3">
        <f>Pakod!V182</f>
        <v>0</v>
      </c>
      <c r="W218" s="3">
        <f>Pakod!W182</f>
        <v>0</v>
      </c>
      <c r="X218" s="3">
        <f>Pakod!X182</f>
        <v>0</v>
      </c>
      <c r="Y218" s="3">
        <f>Pakod!Y182</f>
        <v>0</v>
      </c>
      <c r="Z218" s="3">
        <f>Pakod!Z182</f>
        <v>0</v>
      </c>
      <c r="AA218" s="3">
        <f>Pakod!AA182</f>
        <v>0</v>
      </c>
      <c r="AB218" s="3">
        <f>Pakod!AB182</f>
        <v>0</v>
      </c>
      <c r="AC218" s="4">
        <f>Pakod!AC182</f>
        <v>0</v>
      </c>
    </row>
    <row r="219" spans="1:29" ht="60" x14ac:dyDescent="0.25">
      <c r="A219" s="166">
        <f>Zalabér!A182</f>
        <v>181</v>
      </c>
      <c r="B219" s="29">
        <f>Zalabér!B182</f>
        <v>0</v>
      </c>
      <c r="C219" s="58" t="str">
        <f>Zalabér!C182</f>
        <v>Zalabér 3.</v>
      </c>
      <c r="D219" s="161" t="str">
        <f>Zalabér!D182</f>
        <v>villamos és irányítástechnika felújítása</v>
      </c>
      <c r="E219" s="60" t="str">
        <f>Zalabér!E182</f>
        <v>Az elektromos, irányítástechnikai  szerelvények és vezetékek, műszaki állapota miatt fennáll a meghibásodás veszélye.</v>
      </c>
      <c r="F219" s="60" t="str">
        <f>Zalabér!F182</f>
        <v>A szennyvízszivattyú elektromos megtáplálása, a folyamatos távfelügyelet biztosítása.</v>
      </c>
      <c r="G219" s="60" t="str">
        <f>Zalabér!G182</f>
        <v>Az elektromos paramétereihez illeszkedő erős- és gyengeáramú vezérlőszekrény</v>
      </c>
      <c r="H219" s="33">
        <f>Zalabér!H182</f>
        <v>0</v>
      </c>
      <c r="I219" s="100" t="str">
        <f>Zalabér!I182</f>
        <v>Zalaszentgrót osztatlan közös</v>
      </c>
      <c r="J219" s="100">
        <f t="shared" si="32"/>
        <v>2000</v>
      </c>
      <c r="K219" s="33">
        <f>Zalabér!K182</f>
        <v>0</v>
      </c>
      <c r="L219" s="94">
        <f>Zalabér!L182</f>
        <v>46388</v>
      </c>
      <c r="M219" s="94">
        <f>Zalabér!M182</f>
        <v>46752</v>
      </c>
      <c r="N219" s="52" t="str">
        <f>Zalabér!N182</f>
        <v>hosszú</v>
      </c>
      <c r="O219" s="1">
        <f>Zalabér!O182</f>
        <v>0</v>
      </c>
      <c r="P219" s="2">
        <f>Zalabér!P182</f>
        <v>0</v>
      </c>
      <c r="Q219" s="2">
        <f>Zalabér!Q182</f>
        <v>0</v>
      </c>
      <c r="R219" s="2">
        <f>Zalabér!R182</f>
        <v>0</v>
      </c>
      <c r="S219" s="2">
        <f>Zalabér!S182</f>
        <v>0</v>
      </c>
      <c r="T219" s="3">
        <f>Batyk!T183+Pakod!T183+Zalabér!T182+Zalaszentgrót!T216+Zalavég!T183</f>
        <v>2000</v>
      </c>
      <c r="U219" s="3">
        <f>Zalabér!U182</f>
        <v>0</v>
      </c>
      <c r="V219" s="3">
        <f>Zalabér!V182</f>
        <v>0</v>
      </c>
      <c r="W219" s="3">
        <f>Zalabér!W182</f>
        <v>0</v>
      </c>
      <c r="X219" s="3">
        <f>Zalabér!X182</f>
        <v>0</v>
      </c>
      <c r="Y219" s="3">
        <f>Zalabér!Y182</f>
        <v>0</v>
      </c>
      <c r="Z219" s="3">
        <f>Zalabér!Z182</f>
        <v>0</v>
      </c>
      <c r="AA219" s="3">
        <f>Zalabér!AA182</f>
        <v>0</v>
      </c>
      <c r="AB219" s="3">
        <f>Zalabér!AB182</f>
        <v>0</v>
      </c>
      <c r="AC219" s="4">
        <f>Zalabér!AC182</f>
        <v>0</v>
      </c>
    </row>
    <row r="220" spans="1:29" ht="60" x14ac:dyDescent="0.25">
      <c r="A220" s="166">
        <f>Batyk!A184</f>
        <v>182</v>
      </c>
      <c r="B220" s="29">
        <f>Batyk!B184</f>
        <v>0</v>
      </c>
      <c r="C220" s="58" t="str">
        <f>Batyk!C184</f>
        <v>Batyk</v>
      </c>
      <c r="D220" s="161" t="str">
        <f>Batyk!D184</f>
        <v>villamos és irányítástechnika felújítása</v>
      </c>
      <c r="E220" s="60" t="str">
        <f>Batyk!E184</f>
        <v>Az elektromos, irányítástechnikai  szerelvények és vezetékek, műszaki állapota miatt fennáll a meghibásodás veszélye.</v>
      </c>
      <c r="F220" s="60" t="str">
        <f>Batyk!F184</f>
        <v>A szennyvízszivattyú elektromos megtáplálása, a folyamatos távfelügyelet biztosítása.</v>
      </c>
      <c r="G220" s="60" t="str">
        <f>Batyk!G184</f>
        <v>Az elektromos paramétereihez illeszkedő erős- és gyengeáramú vezérlőszekrény</v>
      </c>
      <c r="H220" s="33">
        <f>Batyk!H184</f>
        <v>0</v>
      </c>
      <c r="I220" s="100" t="str">
        <f>Batyk!I184</f>
        <v>Zalaszentgrót osztatlan közös</v>
      </c>
      <c r="J220" s="100">
        <f t="shared" si="32"/>
        <v>3220</v>
      </c>
      <c r="K220" s="33">
        <f>Batyk!K184</f>
        <v>0</v>
      </c>
      <c r="L220" s="94">
        <f>Batyk!L184</f>
        <v>46388</v>
      </c>
      <c r="M220" s="94">
        <f>Batyk!M184</f>
        <v>50040</v>
      </c>
      <c r="N220" s="52" t="str">
        <f>Batyk!N184</f>
        <v>hosszú</v>
      </c>
      <c r="O220" s="1">
        <f>Batyk!O184</f>
        <v>0</v>
      </c>
      <c r="P220" s="2">
        <f>Batyk!P184+Pakod!P184+Zalabér!P183+Zalaszentgrót!P217+Zalavég!P184</f>
        <v>0</v>
      </c>
      <c r="Q220" s="2">
        <f>Batyk!Q184+Pakod!Q184+Zalabér!Q183+Zalaszentgrót!Q217+Zalavég!Q184</f>
        <v>0</v>
      </c>
      <c r="R220" s="2">
        <f>Batyk!R184+Pakod!R184+Zalabér!R183+Zalaszentgrót!R217+Zalavég!R184</f>
        <v>0</v>
      </c>
      <c r="S220" s="2">
        <f>Batyk!S184+Pakod!S184+Zalabér!S183+Zalaszentgrót!S217+Zalavég!S184</f>
        <v>0</v>
      </c>
      <c r="T220" s="3">
        <f>Batyk!T184+Pakod!T184+Zalabér!T183+Zalaszentgrót!T217+Zalavég!T184</f>
        <v>322</v>
      </c>
      <c r="U220" s="3">
        <f>Batyk!U184+Pakod!U184+Zalabér!U183+Zalaszentgrót!U217+Zalavég!U184</f>
        <v>322</v>
      </c>
      <c r="V220" s="3">
        <f>Batyk!V184+Pakod!V184+Zalabér!V183+Zalaszentgrót!V217+Zalavég!V184</f>
        <v>322</v>
      </c>
      <c r="W220" s="3">
        <f>Batyk!W184+Pakod!W184+Zalabér!W183+Zalaszentgrót!W217+Zalavég!W184</f>
        <v>322</v>
      </c>
      <c r="X220" s="3">
        <f>Batyk!X184+Pakod!X184+Zalabér!X183+Zalaszentgrót!X217+Zalavég!X184</f>
        <v>322</v>
      </c>
      <c r="Y220" s="3">
        <f>Batyk!Y184+Pakod!Y184+Zalabér!Y183+Zalaszentgrót!Y217+Zalavég!Y184</f>
        <v>322</v>
      </c>
      <c r="Z220" s="3">
        <f>Batyk!Z184+Pakod!Z184+Zalabér!Z183+Zalaszentgrót!Z217+Zalavég!Z184</f>
        <v>322</v>
      </c>
      <c r="AA220" s="3">
        <f>Batyk!AA184+Pakod!AA184+Zalabér!AA183+Zalaszentgrót!AA217+Zalavég!AA184</f>
        <v>322</v>
      </c>
      <c r="AB220" s="3">
        <f>Batyk!AB184+Pakod!AB184+Zalabér!AB183+Zalaszentgrót!AB217+Zalavég!AB184</f>
        <v>322</v>
      </c>
      <c r="AC220" s="4">
        <f>Batyk!AC184+Pakod!AC184+Zalabér!AC183+Zalaszentgrót!AC217+Zalavég!AC184</f>
        <v>322</v>
      </c>
    </row>
    <row r="221" spans="1:29" ht="60" x14ac:dyDescent="0.25">
      <c r="A221" s="166">
        <f>Pakod!A185</f>
        <v>183</v>
      </c>
      <c r="B221" s="29">
        <f>Pakod!B185</f>
        <v>0</v>
      </c>
      <c r="C221" s="58" t="str">
        <f>Pakod!C185</f>
        <v>Pakod</v>
      </c>
      <c r="D221" s="161" t="str">
        <f>Pakod!D185</f>
        <v>villamos és irányítástechnika felújítása</v>
      </c>
      <c r="E221" s="60" t="str">
        <f>Pakod!E185</f>
        <v>Az elektromos, irányítástechnikai  szerelvények és vezetékek, műszaki állapota miatt fennáll a meghibásodás veszélye.</v>
      </c>
      <c r="F221" s="60" t="str">
        <f>Pakod!F185</f>
        <v>A szennyvízszivattyú elektromos megtáplálása, a folyamatos távfelügyelet biztosítása.</v>
      </c>
      <c r="G221" s="60" t="str">
        <f>Pakod!G185</f>
        <v>Az elektromos paramétereihez illeszkedő erős- és gyengeáramú vezérlőszekrény</v>
      </c>
      <c r="H221" s="33">
        <f>Pakod!H185</f>
        <v>0</v>
      </c>
      <c r="I221" s="100" t="str">
        <f>Pakod!I185</f>
        <v>Zalaszentgrót osztatlan közös</v>
      </c>
      <c r="J221" s="100">
        <f t="shared" si="32"/>
        <v>7220</v>
      </c>
      <c r="K221" s="33">
        <f>Pakod!K185</f>
        <v>0</v>
      </c>
      <c r="L221" s="94">
        <f>Pakod!L185</f>
        <v>46388</v>
      </c>
      <c r="M221" s="94">
        <f>Pakod!M185</f>
        <v>50040</v>
      </c>
      <c r="N221" s="52" t="str">
        <f>Pakod!N185</f>
        <v>hosszú</v>
      </c>
      <c r="O221" s="1">
        <f>Pakod!O185</f>
        <v>0</v>
      </c>
      <c r="P221" s="2">
        <f>Batyk!P185+Pakod!P185+Zalabér!P184+Zalaszentgrót!P218+Zalavég!P185</f>
        <v>0</v>
      </c>
      <c r="Q221" s="2">
        <f>Batyk!Q185+Pakod!Q185+Zalabér!Q184+Zalaszentgrót!Q218+Zalavég!Q185</f>
        <v>0</v>
      </c>
      <c r="R221" s="2">
        <f>Batyk!R185+Pakod!R185+Zalabér!R184+Zalaszentgrót!R218+Zalavég!R185</f>
        <v>0</v>
      </c>
      <c r="S221" s="2">
        <f>Batyk!S185+Pakod!S185+Zalabér!S184+Zalaszentgrót!S218+Zalavég!S185</f>
        <v>0</v>
      </c>
      <c r="T221" s="3">
        <f>Batyk!T185+Pakod!T185+Zalabér!T184+Zalaszentgrót!T218+Zalavég!T185</f>
        <v>722</v>
      </c>
      <c r="U221" s="3">
        <f>Batyk!U185+Pakod!U185+Zalabér!U184+Zalaszentgrót!U218+Zalavég!U185</f>
        <v>722</v>
      </c>
      <c r="V221" s="3">
        <f>Batyk!V185+Pakod!V185+Zalabér!V184+Zalaszentgrót!V218+Zalavég!V185</f>
        <v>722</v>
      </c>
      <c r="W221" s="3">
        <f>Batyk!W185+Pakod!W185+Zalabér!W184+Zalaszentgrót!W218+Zalavég!W185</f>
        <v>722</v>
      </c>
      <c r="X221" s="3">
        <f>Batyk!X185+Pakod!X185+Zalabér!X184+Zalaszentgrót!X218+Zalavég!X185</f>
        <v>722</v>
      </c>
      <c r="Y221" s="3">
        <f>Batyk!Y185+Pakod!Y185+Zalabér!Y184+Zalaszentgrót!Y218+Zalavég!Y185</f>
        <v>722</v>
      </c>
      <c r="Z221" s="3">
        <f>Batyk!Z185+Pakod!Z185+Zalabér!Z184+Zalaszentgrót!Z218+Zalavég!Z185</f>
        <v>722</v>
      </c>
      <c r="AA221" s="3">
        <f>Batyk!AA185+Pakod!AA185+Zalabér!AA184+Zalaszentgrót!AA218+Zalavég!AA185</f>
        <v>722</v>
      </c>
      <c r="AB221" s="3">
        <f>Batyk!AB185+Pakod!AB185+Zalabér!AB184+Zalaszentgrót!AB218+Zalavég!AB185</f>
        <v>722</v>
      </c>
      <c r="AC221" s="4">
        <f>Batyk!AC185+Pakod!AC185+Zalabér!AC184+Zalaszentgrót!AC218+Zalavég!AC185</f>
        <v>722</v>
      </c>
    </row>
    <row r="222" spans="1:29" ht="60" x14ac:dyDescent="0.25">
      <c r="A222" s="166">
        <f>Zalabér!A185</f>
        <v>184</v>
      </c>
      <c r="B222" s="29">
        <f>Zalabér!B185</f>
        <v>0</v>
      </c>
      <c r="C222" s="58" t="str">
        <f>Zalabér!C185</f>
        <v>Zalabér</v>
      </c>
      <c r="D222" s="161" t="str">
        <f>Zalabér!D185</f>
        <v>villamos és irányítástechnika felújítása</v>
      </c>
      <c r="E222" s="60" t="str">
        <f>Zalabér!E185</f>
        <v>Az elektromos, irányítástechnikai  szerelvények és vezetékek, műszaki állapota miatt fennáll a meghibásodás veszélye.</v>
      </c>
      <c r="F222" s="60" t="str">
        <f>Zalabér!F185</f>
        <v>A szennyvízszivattyú elektromos megtáplálása, a folyamatos távfelügyelet biztosítása.</v>
      </c>
      <c r="G222" s="60" t="str">
        <f>Zalabér!G185</f>
        <v>Az elektromos paramétereihez illeszkedő erős- és gyengeáramú vezérlőszekrény</v>
      </c>
      <c r="H222" s="33">
        <f>Zalabér!H185</f>
        <v>0</v>
      </c>
      <c r="I222" s="100" t="str">
        <f>Zalabér!I185</f>
        <v>Zalaszentgrót osztatlan közös</v>
      </c>
      <c r="J222" s="100">
        <f t="shared" si="32"/>
        <v>6350</v>
      </c>
      <c r="K222" s="33">
        <f>Zalabér!K185</f>
        <v>0</v>
      </c>
      <c r="L222" s="94">
        <f>Zalabér!L185</f>
        <v>46388</v>
      </c>
      <c r="M222" s="94">
        <f>Zalabér!M185</f>
        <v>50040</v>
      </c>
      <c r="N222" s="52" t="str">
        <f>Zalabér!N185</f>
        <v>hosszú</v>
      </c>
      <c r="O222" s="1">
        <f>Zalabér!O185</f>
        <v>0</v>
      </c>
      <c r="P222" s="2">
        <f>Batyk!P186+Pakod!P186+Zalabér!P185+Zalaszentgrót!P219+Zalavég!P186</f>
        <v>0</v>
      </c>
      <c r="Q222" s="2">
        <f>Batyk!Q186+Pakod!Q186+Zalabér!Q185+Zalaszentgrót!Q219+Zalavég!Q186</f>
        <v>0</v>
      </c>
      <c r="R222" s="2">
        <f>Batyk!R186+Pakod!R186+Zalabér!R185+Zalaszentgrót!R219+Zalavég!R186</f>
        <v>0</v>
      </c>
      <c r="S222" s="2">
        <f>Batyk!S186+Pakod!S186+Zalabér!S185+Zalaszentgrót!S219+Zalavég!S186</f>
        <v>0</v>
      </c>
      <c r="T222" s="3">
        <f>Batyk!T186+Pakod!T186+Zalabér!T185+Zalaszentgrót!T219+Zalavég!T186</f>
        <v>635</v>
      </c>
      <c r="U222" s="3">
        <f>Batyk!U186+Pakod!U186+Zalabér!U185+Zalaszentgrót!U219+Zalavég!U186</f>
        <v>635</v>
      </c>
      <c r="V222" s="3">
        <f>Batyk!V186+Pakod!V186+Zalabér!V185+Zalaszentgrót!V219+Zalavég!V186</f>
        <v>635</v>
      </c>
      <c r="W222" s="3">
        <f>Batyk!W186+Pakod!W186+Zalabér!W185+Zalaszentgrót!W219+Zalavég!W186</f>
        <v>635</v>
      </c>
      <c r="X222" s="3">
        <f>Batyk!X186+Pakod!X186+Zalabér!X185+Zalaszentgrót!X219+Zalavég!X186</f>
        <v>635</v>
      </c>
      <c r="Y222" s="3">
        <f>Batyk!Y186+Pakod!Y186+Zalabér!Y185+Zalaszentgrót!Y219+Zalavég!Y186</f>
        <v>635</v>
      </c>
      <c r="Z222" s="3">
        <f>Batyk!Z186+Pakod!Z186+Zalabér!Z185+Zalaszentgrót!Z219+Zalavég!Z186</f>
        <v>635</v>
      </c>
      <c r="AA222" s="3">
        <f>Batyk!AA186+Pakod!AA186+Zalabér!AA185+Zalaszentgrót!AA219+Zalavég!AA186</f>
        <v>635</v>
      </c>
      <c r="AB222" s="3">
        <f>Batyk!AB186+Pakod!AB186+Zalabér!AB185+Zalaszentgrót!AB219+Zalavég!AB186</f>
        <v>635</v>
      </c>
      <c r="AC222" s="4">
        <f>Batyk!AC186+Pakod!AC186+Zalabér!AC185+Zalaszentgrót!AC219+Zalavég!AC186</f>
        <v>635</v>
      </c>
    </row>
    <row r="223" spans="1:29" ht="60" x14ac:dyDescent="0.25">
      <c r="A223" s="166">
        <f>Zalaszentgrót!A220</f>
        <v>185</v>
      </c>
      <c r="B223" s="29">
        <f>Zalaszentgrót!B220</f>
        <v>0</v>
      </c>
      <c r="C223" s="58" t="str">
        <f>Zalaszentgrót!C220</f>
        <v>Zalaszentgrót</v>
      </c>
      <c r="D223" s="161" t="str">
        <f>Zalaszentgrót!D220</f>
        <v>villamos és irányítástechnika felújítása</v>
      </c>
      <c r="E223" s="60" t="str">
        <f>Zalaszentgrót!E220</f>
        <v>Az elektromos, irányítástechnikai  szerelvények és vezetékek, műszaki állapota miatt fennáll a meghibásodás veszélye.</v>
      </c>
      <c r="F223" s="60" t="str">
        <f>Zalaszentgrót!F220</f>
        <v>A szennyvízszivattyú elektromos megtáplálása, a folyamatos távfelügyelet biztosítása.</v>
      </c>
      <c r="G223" s="60" t="str">
        <f>Zalaszentgrót!G220</f>
        <v>Az elektromos paramétereihez illeszkedő erős- és gyengeáramú vezérlőszekrény</v>
      </c>
      <c r="H223" s="33">
        <f>Zalaszentgrót!H220</f>
        <v>0</v>
      </c>
      <c r="I223" s="100" t="str">
        <f>Zalaszentgrót!I220</f>
        <v>Zalaszentgrót osztatlan közös</v>
      </c>
      <c r="J223" s="100">
        <f t="shared" si="32"/>
        <v>18164</v>
      </c>
      <c r="K223" s="33">
        <f>Zalaszentgrót!K220</f>
        <v>0</v>
      </c>
      <c r="L223" s="94">
        <f>Zalaszentgrót!L220</f>
        <v>46388</v>
      </c>
      <c r="M223" s="94">
        <f>Zalaszentgrót!M220</f>
        <v>50040</v>
      </c>
      <c r="N223" s="52" t="str">
        <f>Zalaszentgrót!N220</f>
        <v>hosszú</v>
      </c>
      <c r="O223" s="1">
        <f>Zalaszentgrót!O220</f>
        <v>0</v>
      </c>
      <c r="P223" s="2">
        <f>Batyk!P187+Pakod!P187+Zalabér!P186+Zalaszentgrót!P220+Zalavég!P187</f>
        <v>0</v>
      </c>
      <c r="Q223" s="2">
        <f>Batyk!Q187+Pakod!Q187+Zalabér!Q186+Zalaszentgrót!Q220+Zalavég!Q187</f>
        <v>0</v>
      </c>
      <c r="R223" s="2">
        <f>Batyk!R187+Pakod!R187+Zalabér!R186+Zalaszentgrót!R220+Zalavég!R187</f>
        <v>0</v>
      </c>
      <c r="S223" s="2">
        <f>Batyk!S187+Pakod!S187+Zalabér!S186+Zalaszentgrót!S220+Zalavég!S187</f>
        <v>0</v>
      </c>
      <c r="T223" s="3">
        <f>Batyk!T187+Pakod!T187+Zalabér!T186+Zalaszentgrót!T220+Zalavég!T187</f>
        <v>1817</v>
      </c>
      <c r="U223" s="3">
        <f>Batyk!U187+Pakod!U187+Zalabér!U186+Zalaszentgrót!U220+Zalavég!U187</f>
        <v>1816</v>
      </c>
      <c r="V223" s="3">
        <f>Batyk!V187+Pakod!V187+Zalabér!V186+Zalaszentgrót!V220+Zalavég!V187</f>
        <v>1817</v>
      </c>
      <c r="W223" s="3">
        <f>Batyk!W187+Pakod!W187+Zalabér!W186+Zalaszentgrót!W220+Zalavég!W187</f>
        <v>1816</v>
      </c>
      <c r="X223" s="3">
        <f>Batyk!X187+Pakod!X187+Zalabér!X186+Zalaszentgrót!X220+Zalavég!X187</f>
        <v>1816</v>
      </c>
      <c r="Y223" s="3">
        <f>Batyk!Y187+Pakod!Y187+Zalabér!Y186+Zalaszentgrót!Y220+Zalavég!Y187</f>
        <v>1816</v>
      </c>
      <c r="Z223" s="3">
        <f>Batyk!Z187+Pakod!Z187+Zalabér!Z186+Zalaszentgrót!Z220+Zalavég!Z187</f>
        <v>1816</v>
      </c>
      <c r="AA223" s="3">
        <f>Batyk!AA187+Pakod!AA187+Zalabér!AA186+Zalaszentgrót!AA220+Zalavég!AA187</f>
        <v>1817</v>
      </c>
      <c r="AB223" s="3">
        <f>Batyk!AB187+Pakod!AB187+Zalabér!AB186+Zalaszentgrót!AB220+Zalavég!AB187</f>
        <v>1817</v>
      </c>
      <c r="AC223" s="4">
        <f>Batyk!AC187+Pakod!AC187+Zalabér!AC186+Zalaszentgrót!AC220+Zalavég!AC187</f>
        <v>1816</v>
      </c>
    </row>
    <row r="224" spans="1:29" ht="60" x14ac:dyDescent="0.25">
      <c r="A224" s="166">
        <f>Zalavég!A188</f>
        <v>186</v>
      </c>
      <c r="B224" s="29">
        <f>Zalavég!B188</f>
        <v>0</v>
      </c>
      <c r="C224" s="58" t="str">
        <f>Zalavég!C188</f>
        <v>Zalavég</v>
      </c>
      <c r="D224" s="161" t="str">
        <f>Zalavég!D188</f>
        <v>villamos és irányítástechnika felújítása</v>
      </c>
      <c r="E224" s="60" t="str">
        <f>Zalavég!E188</f>
        <v>Az elektromos, irányítástechnikai  szerelvények és vezetékek, műszaki állapota miatt fennáll a meghibásodás veszélye.</v>
      </c>
      <c r="F224" s="60" t="str">
        <f>Zalavég!F188</f>
        <v>A szennyvízszivattyú elektromos megtáplálása, a folyamatos távfelügyelet biztosítása.</v>
      </c>
      <c r="G224" s="60" t="str">
        <f>Zalavég!G188</f>
        <v>Az elektromos paramétereihez illeszkedő erős- és gyengeáramú vezérlőszekrény</v>
      </c>
      <c r="H224" s="33">
        <f>Zalavég!H188</f>
        <v>0</v>
      </c>
      <c r="I224" s="100" t="str">
        <f>Zalavég!I188</f>
        <v>Zalaszentgrót osztatlan közös</v>
      </c>
      <c r="J224" s="100">
        <f t="shared" si="32"/>
        <v>3612</v>
      </c>
      <c r="K224" s="33">
        <f>Zalavég!K188</f>
        <v>0</v>
      </c>
      <c r="L224" s="94">
        <f>Zalavég!L188</f>
        <v>46388</v>
      </c>
      <c r="M224" s="94">
        <f>Zalavég!M188</f>
        <v>50040</v>
      </c>
      <c r="N224" s="52" t="str">
        <f>Zalavég!N188</f>
        <v>hosszú</v>
      </c>
      <c r="O224" s="1">
        <f>Zalavég!O188</f>
        <v>0</v>
      </c>
      <c r="P224" s="2">
        <f>Batyk!P188+Pakod!P188+Zalabér!P187+Zalaszentgrót!P221+Zalavég!P188</f>
        <v>0</v>
      </c>
      <c r="Q224" s="2">
        <f>Batyk!Q188+Pakod!Q188+Zalabér!Q187+Zalaszentgrót!Q221+Zalavég!Q188</f>
        <v>0</v>
      </c>
      <c r="R224" s="2">
        <f>Batyk!R188+Pakod!R188+Zalabér!R187+Zalaszentgrót!R221+Zalavég!R188</f>
        <v>0</v>
      </c>
      <c r="S224" s="2">
        <f>Batyk!S188+Pakod!S188+Zalabér!S187+Zalaszentgrót!S221+Zalavég!S188</f>
        <v>0</v>
      </c>
      <c r="T224" s="3">
        <f>Batyk!T188+Pakod!T188+Zalabér!T187+Zalaszentgrót!T221+Zalavég!T188</f>
        <v>361</v>
      </c>
      <c r="U224" s="3">
        <f>Batyk!U188+Pakod!U188+Zalabér!U187+Zalaszentgrót!U221+Zalavég!U188</f>
        <v>361</v>
      </c>
      <c r="V224" s="3">
        <f>Batyk!V188+Pakod!V188+Zalabér!V187+Zalaszentgrót!V221+Zalavég!V188</f>
        <v>362</v>
      </c>
      <c r="W224" s="3">
        <f>Batyk!W188+Pakod!W188+Zalabér!W187+Zalaszentgrót!W221+Zalavég!W188</f>
        <v>361</v>
      </c>
      <c r="X224" s="3">
        <f>Batyk!X188+Pakod!X188+Zalabér!X187+Zalaszentgrót!X221+Zalavég!X188</f>
        <v>361</v>
      </c>
      <c r="Y224" s="3">
        <f>Batyk!Y188+Pakod!Y188+Zalabér!Y187+Zalaszentgrót!Y221+Zalavég!Y188</f>
        <v>361</v>
      </c>
      <c r="Z224" s="3">
        <f>Batyk!Z188+Pakod!Z188+Zalabér!Z187+Zalaszentgrót!Z221+Zalavég!Z188</f>
        <v>362</v>
      </c>
      <c r="AA224" s="3">
        <f>Batyk!AA188+Pakod!AA188+Zalabér!AA187+Zalaszentgrót!AA221+Zalavég!AA188</f>
        <v>361</v>
      </c>
      <c r="AB224" s="3">
        <f>Batyk!AB188+Pakod!AB188+Zalabér!AB187+Zalaszentgrót!AB221+Zalavég!AB188</f>
        <v>361</v>
      </c>
      <c r="AC224" s="4">
        <f>Batyk!AC188+Pakod!AC188+Zalabér!AC187+Zalaszentgrót!AC221+Zalavég!AC188</f>
        <v>361</v>
      </c>
    </row>
    <row r="225" spans="1:29" ht="60" x14ac:dyDescent="0.25">
      <c r="A225" s="166">
        <f>Zalabér!A188</f>
        <v>188</v>
      </c>
      <c r="B225" s="29">
        <f>Zalabér!B188</f>
        <v>0</v>
      </c>
      <c r="C225" s="58" t="str">
        <f>Zalabér!C188</f>
        <v>Zalabér 4.</v>
      </c>
      <c r="D225" s="161" t="str">
        <f>Zalabér!D188</f>
        <v>villamos és irányítástechnika felújítása</v>
      </c>
      <c r="E225" s="60" t="str">
        <f>Zalabér!E188</f>
        <v>Az elektromos, irányítástechnikai  szerelvények és vezetékek, műszaki állapota miatt fennáll a meghibásodás veszélye.</v>
      </c>
      <c r="F225" s="60" t="str">
        <f>Zalabér!F188</f>
        <v>A szennyvízszivattyú elektromos megtáplálása, a folyamatos távfelügyelet biztosítása.</v>
      </c>
      <c r="G225" s="60" t="str">
        <f>Zalabér!G188</f>
        <v>Az elektromos paramétereihez illeszkedő erős- és gyengeáramú vezérlőszekrény</v>
      </c>
      <c r="H225" s="33">
        <f>Zalabér!H188</f>
        <v>0</v>
      </c>
      <c r="I225" s="100" t="str">
        <f>Zalabér!I188</f>
        <v>Zalaszentgrót osztatlan közös</v>
      </c>
      <c r="J225" s="100">
        <f t="shared" si="32"/>
        <v>2000</v>
      </c>
      <c r="K225" s="33">
        <f>Zalabér!K188</f>
        <v>0</v>
      </c>
      <c r="L225" s="94">
        <f>Zalabér!L188</f>
        <v>46753</v>
      </c>
      <c r="M225" s="94">
        <f>Zalabér!M188</f>
        <v>47118</v>
      </c>
      <c r="N225" s="52" t="str">
        <f>Zalabér!N188</f>
        <v>hosszú</v>
      </c>
      <c r="O225" s="1">
        <f>Zalabér!O188</f>
        <v>0</v>
      </c>
      <c r="P225" s="2">
        <f>Zalabér!P188</f>
        <v>0</v>
      </c>
      <c r="Q225" s="2">
        <f>Zalabér!Q188</f>
        <v>0</v>
      </c>
      <c r="R225" s="2">
        <f>Zalabér!R188</f>
        <v>0</v>
      </c>
      <c r="S225" s="2">
        <f>Zalabér!S188</f>
        <v>0</v>
      </c>
      <c r="T225" s="3">
        <f>Zalabér!T188</f>
        <v>0</v>
      </c>
      <c r="U225" s="3">
        <f>Batyk!U189+Pakod!U189+Zalabér!U188+Zalaszentgrót!U222+Zalavég!U189</f>
        <v>2000</v>
      </c>
      <c r="V225" s="3">
        <f>Zalabér!V188</f>
        <v>0</v>
      </c>
      <c r="W225" s="3">
        <f>Zalabér!W188</f>
        <v>0</v>
      </c>
      <c r="X225" s="3">
        <f>Zalabér!X188</f>
        <v>0</v>
      </c>
      <c r="Y225" s="3">
        <f>Zalabér!Y188</f>
        <v>0</v>
      </c>
      <c r="Z225" s="3">
        <f>Zalabér!Z188</f>
        <v>0</v>
      </c>
      <c r="AA225" s="3">
        <f>Zalabér!AA188</f>
        <v>0</v>
      </c>
      <c r="AB225" s="3">
        <f>Zalabér!AB188</f>
        <v>0</v>
      </c>
      <c r="AC225" s="4">
        <f>Zalabér!AC188</f>
        <v>0</v>
      </c>
    </row>
    <row r="226" spans="1:29" ht="60" x14ac:dyDescent="0.25">
      <c r="A226" s="166">
        <f>Zalaszentgrót!A223</f>
        <v>189</v>
      </c>
      <c r="B226" s="29">
        <f>Zalaszentgrót!B223</f>
        <v>0</v>
      </c>
      <c r="C226" s="58" t="str">
        <f>Zalaszentgrót!C223</f>
        <v>Zalaszentgrót Aranyod 3.</v>
      </c>
      <c r="D226" s="161" t="str">
        <f>Zalaszentgrót!D223</f>
        <v>villamos és irányítástechnika felújítása</v>
      </c>
      <c r="E226" s="60" t="str">
        <f>Zalaszentgrót!E223</f>
        <v>Az elektromos, irányítástechnikai  szerelvények és vezetékek, műszaki állapota miatt fennáll a meghibásodás veszélye.</v>
      </c>
      <c r="F226" s="60" t="str">
        <f>Zalaszentgrót!F223</f>
        <v>A szennyvízszivattyú elektromos megtáplálása, a folyamatos távfelügyelet biztosítása.</v>
      </c>
      <c r="G226" s="60" t="str">
        <f>Zalaszentgrót!G223</f>
        <v>Az elektromos paramétereihez illeszkedő erős- és gyengeáramú vezérlőszekrény</v>
      </c>
      <c r="H226" s="33">
        <f>Zalaszentgrót!H223</f>
        <v>0</v>
      </c>
      <c r="I226" s="100" t="str">
        <f>Zalaszentgrót!I223</f>
        <v>Zalaszentgrót osztatlan közös</v>
      </c>
      <c r="J226" s="100">
        <f t="shared" si="32"/>
        <v>2000</v>
      </c>
      <c r="K226" s="33">
        <f>Zalaszentgrót!K223</f>
        <v>0</v>
      </c>
      <c r="L226" s="94">
        <f>Zalaszentgrót!L223</f>
        <v>46753</v>
      </c>
      <c r="M226" s="94">
        <f>Zalaszentgrót!M223</f>
        <v>47118</v>
      </c>
      <c r="N226" s="52" t="str">
        <f>Zalaszentgrót!N223</f>
        <v>hosszú</v>
      </c>
      <c r="O226" s="1">
        <f>Zalaszentgrót!O223</f>
        <v>0</v>
      </c>
      <c r="P226" s="2">
        <f>Zalaszentgrót!P223</f>
        <v>0</v>
      </c>
      <c r="Q226" s="2">
        <f>Zalaszentgrót!Q223</f>
        <v>0</v>
      </c>
      <c r="R226" s="2">
        <f>Zalaszentgrót!R223</f>
        <v>0</v>
      </c>
      <c r="S226" s="2">
        <f>Zalaszentgrót!S223</f>
        <v>0</v>
      </c>
      <c r="T226" s="3">
        <f>Zalaszentgrót!T223</f>
        <v>0</v>
      </c>
      <c r="U226" s="3">
        <f>Batyk!U190+Pakod!U190+Zalabér!U189+Zalaszentgrót!U223+Zalavég!U190</f>
        <v>2000</v>
      </c>
      <c r="V226" s="3">
        <f>Zalaszentgrót!V223</f>
        <v>0</v>
      </c>
      <c r="W226" s="3">
        <f>Zalaszentgrót!W223</f>
        <v>0</v>
      </c>
      <c r="X226" s="3">
        <f>Zalaszentgrót!X223</f>
        <v>0</v>
      </c>
      <c r="Y226" s="3">
        <f>Zalaszentgrót!Y223</f>
        <v>0</v>
      </c>
      <c r="Z226" s="3">
        <f>Zalaszentgrót!Z223</f>
        <v>0</v>
      </c>
      <c r="AA226" s="3">
        <f>Zalaszentgrót!AA223</f>
        <v>0</v>
      </c>
      <c r="AB226" s="3">
        <f>Zalaszentgrót!AB223</f>
        <v>0</v>
      </c>
      <c r="AC226" s="4">
        <f>Zalaszentgrót!AC223</f>
        <v>0</v>
      </c>
    </row>
    <row r="227" spans="1:29" ht="60" x14ac:dyDescent="0.25">
      <c r="A227" s="166">
        <f>Zalaszentgrót!A224</f>
        <v>190</v>
      </c>
      <c r="B227" s="29">
        <f>Zalaszentgrót!B224</f>
        <v>0</v>
      </c>
      <c r="C227" s="58" t="str">
        <f>Zalaszentgrót!C224</f>
        <v>Zalaszentgrót Aranyod 4.</v>
      </c>
      <c r="D227" s="161" t="str">
        <f>Zalaszentgrót!D224</f>
        <v>villamos és irányítástechnika felújítása</v>
      </c>
      <c r="E227" s="60" t="str">
        <f>Zalaszentgrót!E224</f>
        <v>Az elektromos, irányítástechnikai  szerelvények és vezetékek, műszaki állapota miatt fennáll a meghibásodás veszélye.</v>
      </c>
      <c r="F227" s="60" t="str">
        <f>Zalaszentgrót!F224</f>
        <v>A szennyvízszivattyú elektromos megtáplálása, a folyamatos távfelügyelet biztosítása.</v>
      </c>
      <c r="G227" s="60" t="str">
        <f>Zalaszentgrót!G224</f>
        <v>Az elektromos paramétereihez illeszkedő erős- és gyengeáramú vezérlőszekrény</v>
      </c>
      <c r="H227" s="33">
        <f>Zalaszentgrót!H224</f>
        <v>0</v>
      </c>
      <c r="I227" s="100" t="str">
        <f>Zalaszentgrót!I224</f>
        <v>Zalaszentgrót osztatlan közös</v>
      </c>
      <c r="J227" s="100">
        <f t="shared" si="32"/>
        <v>2000</v>
      </c>
      <c r="K227" s="33">
        <f>Zalaszentgrót!K224</f>
        <v>0</v>
      </c>
      <c r="L227" s="94">
        <f>Zalaszentgrót!L224</f>
        <v>46753</v>
      </c>
      <c r="M227" s="94">
        <f>Zalaszentgrót!M224</f>
        <v>47118</v>
      </c>
      <c r="N227" s="52" t="str">
        <f>Zalaszentgrót!N224</f>
        <v>hosszú</v>
      </c>
      <c r="O227" s="1">
        <f>Zalaszentgrót!O224</f>
        <v>0</v>
      </c>
      <c r="P227" s="2">
        <f>Zalaszentgrót!P224</f>
        <v>0</v>
      </c>
      <c r="Q227" s="2">
        <f>Zalaszentgrót!Q224</f>
        <v>0</v>
      </c>
      <c r="R227" s="2">
        <f>Zalaszentgrót!R224</f>
        <v>0</v>
      </c>
      <c r="S227" s="2">
        <f>Zalaszentgrót!S224</f>
        <v>0</v>
      </c>
      <c r="T227" s="3">
        <f>Zalaszentgrót!T224</f>
        <v>0</v>
      </c>
      <c r="U227" s="3">
        <f>Batyk!U191+Pakod!U191+Zalabér!U190+Zalaszentgrót!U224+Zalavég!U191</f>
        <v>2000</v>
      </c>
      <c r="V227" s="3">
        <f>Zalaszentgrót!V224</f>
        <v>0</v>
      </c>
      <c r="W227" s="3">
        <f>Zalaszentgrót!W224</f>
        <v>0</v>
      </c>
      <c r="X227" s="3">
        <f>Zalaszentgrót!X224</f>
        <v>0</v>
      </c>
      <c r="Y227" s="3">
        <f>Zalaszentgrót!Y224</f>
        <v>0</v>
      </c>
      <c r="Z227" s="3">
        <f>Zalaszentgrót!Z224</f>
        <v>0</v>
      </c>
      <c r="AA227" s="3">
        <f>Zalaszentgrót!AA224</f>
        <v>0</v>
      </c>
      <c r="AB227" s="3">
        <f>Zalaszentgrót!AB224</f>
        <v>0</v>
      </c>
      <c r="AC227" s="4">
        <f>Zalaszentgrót!AC224</f>
        <v>0</v>
      </c>
    </row>
    <row r="228" spans="1:29" ht="60" x14ac:dyDescent="0.25">
      <c r="A228" s="166">
        <f>Zalavég!A192</f>
        <v>191</v>
      </c>
      <c r="B228" s="29">
        <f>Zalavég!B192</f>
        <v>0</v>
      </c>
      <c r="C228" s="58" t="str">
        <f>Zalavég!C192</f>
        <v>Zalavég 2.</v>
      </c>
      <c r="D228" s="161" t="str">
        <f>Zalavég!D192</f>
        <v>villamos és irányítástechnika felújítása</v>
      </c>
      <c r="E228" s="60" t="str">
        <f>Zalavég!E192</f>
        <v>Az elektromos, irányítástechnikai  szerelvények és vezetékek, műszaki állapota miatt fennáll a meghibásodás veszélye.</v>
      </c>
      <c r="F228" s="60" t="str">
        <f>Zalavég!F192</f>
        <v>A szennyvízszivattyú elektromos megtáplálása, a folyamatos távfelügyelet biztosítása.</v>
      </c>
      <c r="G228" s="60" t="str">
        <f>Zalavég!G192</f>
        <v>Az elektromos paramétereihez illeszkedő erős- és gyengeáramú vezérlőszekrény</v>
      </c>
      <c r="H228" s="33">
        <f>Zalavég!H192</f>
        <v>0</v>
      </c>
      <c r="I228" s="100" t="str">
        <f>Zalavég!I192</f>
        <v>Zalaszentgrót osztatlan közös</v>
      </c>
      <c r="J228" s="100">
        <f t="shared" si="32"/>
        <v>2000</v>
      </c>
      <c r="K228" s="33">
        <f>Zalavég!K192</f>
        <v>0</v>
      </c>
      <c r="L228" s="94">
        <f>Zalavég!L192</f>
        <v>46753</v>
      </c>
      <c r="M228" s="94">
        <f>Zalavég!M192</f>
        <v>47118</v>
      </c>
      <c r="N228" s="52" t="str">
        <f>Zalavég!N192</f>
        <v>hosszú</v>
      </c>
      <c r="O228" s="1">
        <f>Zalavég!O192</f>
        <v>0</v>
      </c>
      <c r="P228" s="2">
        <f>Zalavég!P192</f>
        <v>0</v>
      </c>
      <c r="Q228" s="2">
        <f>Zalavég!Q192</f>
        <v>0</v>
      </c>
      <c r="R228" s="2">
        <f>Zalavég!R192</f>
        <v>0</v>
      </c>
      <c r="S228" s="2">
        <f>Zalavég!S192</f>
        <v>0</v>
      </c>
      <c r="T228" s="3">
        <f>Zalavég!T192</f>
        <v>0</v>
      </c>
      <c r="U228" s="3">
        <f>Batyk!U192+Pakod!U192+Zalabér!U191+Zalaszentgrót!U225+Zalavég!U192</f>
        <v>2000</v>
      </c>
      <c r="V228" s="3">
        <f>Zalavég!V192</f>
        <v>0</v>
      </c>
      <c r="W228" s="3">
        <f>Zalavég!W192</f>
        <v>0</v>
      </c>
      <c r="X228" s="3">
        <f>Zalavég!X192</f>
        <v>0</v>
      </c>
      <c r="Y228" s="3">
        <f>Zalavég!Y192</f>
        <v>0</v>
      </c>
      <c r="Z228" s="3">
        <f>Zalavég!Z192</f>
        <v>0</v>
      </c>
      <c r="AA228" s="3">
        <f>Zalavég!AA192</f>
        <v>0</v>
      </c>
      <c r="AB228" s="3">
        <f>Zalavég!AB192</f>
        <v>0</v>
      </c>
      <c r="AC228" s="4">
        <f>Zalavég!AC192</f>
        <v>0</v>
      </c>
    </row>
    <row r="229" spans="1:29" ht="60" x14ac:dyDescent="0.25">
      <c r="A229" s="166">
        <f>Zalaszentgrót!A226</f>
        <v>194</v>
      </c>
      <c r="B229" s="29">
        <f>Zalaszentgrót!B226</f>
        <v>0</v>
      </c>
      <c r="C229" s="58" t="str">
        <f>Zalaszentgrót!C226</f>
        <v>Zalaszentgrót Csáford 2.</v>
      </c>
      <c r="D229" s="161" t="str">
        <f>Zalaszentgrót!D226</f>
        <v>villamos és irányítástechnika felújítása</v>
      </c>
      <c r="E229" s="60" t="str">
        <f>Zalaszentgrót!E226</f>
        <v>Az elektromos, irányítástechnikai  szerelvények és vezetékek, műszaki állapota miatt fennáll a meghibásodás veszélye.</v>
      </c>
      <c r="F229" s="60" t="str">
        <f>Zalaszentgrót!F226</f>
        <v>A szennyvízszivattyú elektromos megtáplálása, a folyamatos távfelügyelet biztosítása.</v>
      </c>
      <c r="G229" s="60" t="str">
        <f>Zalaszentgrót!G226</f>
        <v>Az elektromos paramétereihez illeszkedő erős- és gyengeáramú vezérlőszekrény</v>
      </c>
      <c r="H229" s="33">
        <f>Zalaszentgrót!H226</f>
        <v>0</v>
      </c>
      <c r="I229" s="100" t="str">
        <f>Zalaszentgrót!I226</f>
        <v>Zalaszentgrót osztatlan közös</v>
      </c>
      <c r="J229" s="100">
        <f t="shared" si="32"/>
        <v>2045</v>
      </c>
      <c r="K229" s="33">
        <f>Zalaszentgrót!K226</f>
        <v>0</v>
      </c>
      <c r="L229" s="94">
        <f>Zalaszentgrót!L226</f>
        <v>47119</v>
      </c>
      <c r="M229" s="94">
        <f>Zalaszentgrót!M226</f>
        <v>47483</v>
      </c>
      <c r="N229" s="52" t="str">
        <f>Zalaszentgrót!N226</f>
        <v>hosszú</v>
      </c>
      <c r="O229" s="1">
        <f>Zalaszentgrót!O226</f>
        <v>0</v>
      </c>
      <c r="P229" s="2">
        <f>Zalaszentgrót!P226</f>
        <v>0</v>
      </c>
      <c r="Q229" s="2">
        <f>Zalaszentgrót!Q226</f>
        <v>0</v>
      </c>
      <c r="R229" s="2">
        <f>Zalaszentgrót!R226</f>
        <v>0</v>
      </c>
      <c r="S229" s="2">
        <f>Zalaszentgrót!S226</f>
        <v>0</v>
      </c>
      <c r="T229" s="3">
        <f>Zalaszentgrót!T226</f>
        <v>0</v>
      </c>
      <c r="U229" s="3">
        <f>Zalaszentgrót!U226</f>
        <v>0</v>
      </c>
      <c r="V229" s="3">
        <f>Batyk!V193+Pakod!V193+Zalabér!V192+Zalaszentgrót!V226+Zalavég!V193</f>
        <v>2045</v>
      </c>
      <c r="W229" s="3">
        <f>Zalaszentgrót!W226</f>
        <v>0</v>
      </c>
      <c r="X229" s="3">
        <f>Zalaszentgrót!X226</f>
        <v>0</v>
      </c>
      <c r="Y229" s="3">
        <f>Zalaszentgrót!Y226</f>
        <v>0</v>
      </c>
      <c r="Z229" s="3">
        <f>Zalaszentgrót!Z226</f>
        <v>0</v>
      </c>
      <c r="AA229" s="3">
        <f>Zalaszentgrót!AA226</f>
        <v>0</v>
      </c>
      <c r="AB229" s="3">
        <f>Zalaszentgrót!AB226</f>
        <v>0</v>
      </c>
      <c r="AC229" s="4">
        <f>Zalaszentgrót!AC226</f>
        <v>0</v>
      </c>
    </row>
    <row r="230" spans="1:29" ht="60" x14ac:dyDescent="0.25">
      <c r="A230" s="166">
        <f>Zalaszentgrót!A227</f>
        <v>195</v>
      </c>
      <c r="B230" s="29">
        <f>Zalaszentgrót!B227</f>
        <v>0</v>
      </c>
      <c r="C230" s="58" t="str">
        <f>Zalaszentgrót!C227</f>
        <v>Zalaszentgrót Csáford 3.</v>
      </c>
      <c r="D230" s="161" t="str">
        <f>Zalaszentgrót!D227</f>
        <v>villamos és irányítástechnika felújítása</v>
      </c>
      <c r="E230" s="60" t="str">
        <f>Zalaszentgrót!E227</f>
        <v>Az elektromos, irányítástechnikai  szerelvények és vezetékek, műszaki állapota miatt fennáll a meghibásodás veszélye.</v>
      </c>
      <c r="F230" s="60" t="str">
        <f>Zalaszentgrót!F227</f>
        <v>A szennyvízszivattyú elektromos megtáplálása, a folyamatos távfelügyelet biztosítása.</v>
      </c>
      <c r="G230" s="60" t="str">
        <f>Zalaszentgrót!G227</f>
        <v>Az elektromos paramétereihez illeszkedő erős- és gyengeáramú vezérlőszekrény</v>
      </c>
      <c r="H230" s="33">
        <f>Zalaszentgrót!H227</f>
        <v>0</v>
      </c>
      <c r="I230" s="100" t="str">
        <f>Zalaszentgrót!I227</f>
        <v>Zalaszentgrót osztatlan közös</v>
      </c>
      <c r="J230" s="100">
        <f t="shared" si="32"/>
        <v>2045</v>
      </c>
      <c r="K230" s="33">
        <f>Zalaszentgrót!K227</f>
        <v>0</v>
      </c>
      <c r="L230" s="94">
        <f>Zalaszentgrót!L227</f>
        <v>47119</v>
      </c>
      <c r="M230" s="94">
        <f>Zalaszentgrót!M227</f>
        <v>47483</v>
      </c>
      <c r="N230" s="52" t="str">
        <f>Zalaszentgrót!N227</f>
        <v>hosszú</v>
      </c>
      <c r="O230" s="1">
        <f>Zalaszentgrót!O227</f>
        <v>0</v>
      </c>
      <c r="P230" s="2">
        <f>Zalaszentgrót!P227</f>
        <v>0</v>
      </c>
      <c r="Q230" s="2">
        <f>Zalaszentgrót!Q227</f>
        <v>0</v>
      </c>
      <c r="R230" s="2">
        <f>Zalaszentgrót!R227</f>
        <v>0</v>
      </c>
      <c r="S230" s="2">
        <f>Zalaszentgrót!S227</f>
        <v>0</v>
      </c>
      <c r="T230" s="3">
        <f>Zalaszentgrót!T227</f>
        <v>0</v>
      </c>
      <c r="U230" s="3">
        <f>Zalaszentgrót!U227</f>
        <v>0</v>
      </c>
      <c r="V230" s="3">
        <f>Batyk!V194+Pakod!V194+Zalabér!V193+Zalaszentgrót!V227+Zalavég!V194</f>
        <v>2045</v>
      </c>
      <c r="W230" s="3">
        <f>Zalaszentgrót!W227</f>
        <v>0</v>
      </c>
      <c r="X230" s="3">
        <f>Zalaszentgrót!X227</f>
        <v>0</v>
      </c>
      <c r="Y230" s="3">
        <f>Zalaszentgrót!Y227</f>
        <v>0</v>
      </c>
      <c r="Z230" s="3">
        <f>Zalaszentgrót!Z227</f>
        <v>0</v>
      </c>
      <c r="AA230" s="3">
        <f>Zalaszentgrót!AA227</f>
        <v>0</v>
      </c>
      <c r="AB230" s="3">
        <f>Zalaszentgrót!AB227</f>
        <v>0</v>
      </c>
      <c r="AC230" s="4">
        <f>Zalaszentgrót!AC227</f>
        <v>0</v>
      </c>
    </row>
    <row r="231" spans="1:29" ht="60" x14ac:dyDescent="0.25">
      <c r="A231" s="166">
        <f>Zalaszentgrót!A228</f>
        <v>216</v>
      </c>
      <c r="B231" s="29">
        <f>Zalaszentgrót!B228</f>
        <v>0</v>
      </c>
      <c r="C231" s="58" t="str">
        <f>Zalaszentgrót!C228</f>
        <v>Zalaszentgrót Csáford 4.</v>
      </c>
      <c r="D231" s="161" t="str">
        <f>Zalaszentgrót!D228</f>
        <v>villamos és irányítástechnika felújítása</v>
      </c>
      <c r="E231" s="60" t="str">
        <f>Zalaszentgrót!E228</f>
        <v>Az elektromos, irányítástechnikai  szerelvények és vezetékek, műszaki állapota miatt fennáll a meghibásodás veszélye.</v>
      </c>
      <c r="F231" s="60" t="str">
        <f>Zalaszentgrót!F228</f>
        <v>A szennyvízszivattyú elektromos megtáplálása, a folyamatos távfelügyelet biztosítása.</v>
      </c>
      <c r="G231" s="60" t="str">
        <f>Zalaszentgrót!G228</f>
        <v>Az elektromos paramétereihez illeszkedő erős- és gyengeáramú vezérlőszekrény</v>
      </c>
      <c r="H231" s="33">
        <f>Zalaszentgrót!H228</f>
        <v>0</v>
      </c>
      <c r="I231" s="100" t="str">
        <f>Zalaszentgrót!I228</f>
        <v>Zalaszentgrót osztatlan közös</v>
      </c>
      <c r="J231" s="100">
        <f t="shared" si="32"/>
        <v>2045</v>
      </c>
      <c r="K231" s="33">
        <f>Zalaszentgrót!K228</f>
        <v>0</v>
      </c>
      <c r="L231" s="94">
        <f>Zalaszentgrót!L228</f>
        <v>47849</v>
      </c>
      <c r="M231" s="94">
        <f>Zalaszentgrót!M228</f>
        <v>48213</v>
      </c>
      <c r="N231" s="52" t="str">
        <f>Zalaszentgrót!N228</f>
        <v>hosszú</v>
      </c>
      <c r="O231" s="1">
        <f>Zalaszentgrót!O228</f>
        <v>0</v>
      </c>
      <c r="P231" s="2">
        <f>Zalaszentgrót!P228</f>
        <v>0</v>
      </c>
      <c r="Q231" s="2">
        <f>Zalaszentgrót!Q228</f>
        <v>0</v>
      </c>
      <c r="R231" s="2">
        <f>Zalaszentgrót!R228</f>
        <v>0</v>
      </c>
      <c r="S231" s="2">
        <f>Zalaszentgrót!S228</f>
        <v>0</v>
      </c>
      <c r="T231" s="3">
        <f>Zalaszentgrót!T228</f>
        <v>0</v>
      </c>
      <c r="U231" s="3">
        <f>Zalaszentgrót!U228</f>
        <v>0</v>
      </c>
      <c r="V231" s="3">
        <f>Batyk!V195+Pakod!V195+Zalabér!V194+Zalaszentgrót!V228+Zalavég!V195</f>
        <v>0</v>
      </c>
      <c r="W231" s="3">
        <f>Batyk!W195+Pakod!W195+Zalabér!W194+Zalaszentgrót!W228+Zalavég!W195</f>
        <v>0</v>
      </c>
      <c r="X231" s="3">
        <f>Batyk!X195+Pakod!X195+Zalabér!X194+Zalaszentgrót!X228+Zalavég!X195</f>
        <v>2045</v>
      </c>
      <c r="Y231" s="3">
        <f>Zalaszentgrót!Y228</f>
        <v>0</v>
      </c>
      <c r="Z231" s="3">
        <f>Zalaszentgrót!Z228</f>
        <v>0</v>
      </c>
      <c r="AA231" s="3">
        <f>Zalaszentgrót!AA228</f>
        <v>0</v>
      </c>
      <c r="AB231" s="3">
        <f>Zalaszentgrót!AB228</f>
        <v>0</v>
      </c>
      <c r="AC231" s="4">
        <f>Zalaszentgrót!AC228</f>
        <v>0</v>
      </c>
    </row>
    <row r="232" spans="1:29" ht="60" x14ac:dyDescent="0.25">
      <c r="A232" s="166">
        <f>Zalaszentgrót!A229</f>
        <v>226</v>
      </c>
      <c r="B232" s="29">
        <f>Zalaszentgrót!B229</f>
        <v>0</v>
      </c>
      <c r="C232" s="58" t="str">
        <f>Zalaszentgrót!C229</f>
        <v>Zalaszentgrót Felsőaranyod</v>
      </c>
      <c r="D232" s="161" t="str">
        <f>Zalaszentgrót!D229</f>
        <v>villamos és irányítástechnika felújítása</v>
      </c>
      <c r="E232" s="60" t="str">
        <f>Zalaszentgrót!E229</f>
        <v>Az elektromos, irányítástechnikai  szerelvények és vezetékek, műszaki állapota miatt fennáll a meghibásodás veszélye.</v>
      </c>
      <c r="F232" s="60" t="str">
        <f>Zalaszentgrót!F229</f>
        <v>A szennyvízszivattyú elektromos megtáplálása, a folyamatos távfelügyelet biztosítása.</v>
      </c>
      <c r="G232" s="60" t="str">
        <f>Zalaszentgrót!G229</f>
        <v>Az elektromos paramétereihez illeszkedő erős- és gyengeáramú vezérlőszekrény</v>
      </c>
      <c r="H232" s="33">
        <f>Zalaszentgrót!H229</f>
        <v>0</v>
      </c>
      <c r="I232" s="100" t="str">
        <f>Zalaszentgrót!I229</f>
        <v>Zalaszentgrót osztatlan közös</v>
      </c>
      <c r="J232" s="100">
        <f t="shared" si="32"/>
        <v>2000</v>
      </c>
      <c r="K232" s="33">
        <f>Zalaszentgrót!K229</f>
        <v>0</v>
      </c>
      <c r="L232" s="94">
        <f>Zalaszentgrót!L229</f>
        <v>48214</v>
      </c>
      <c r="M232" s="94">
        <f>Zalaszentgrót!M229</f>
        <v>48579</v>
      </c>
      <c r="N232" s="52" t="str">
        <f>Zalaszentgrót!N229</f>
        <v>hosszú</v>
      </c>
      <c r="O232" s="1">
        <f>Zalaszentgrót!O229</f>
        <v>0</v>
      </c>
      <c r="P232" s="2">
        <f>Zalaszentgrót!P229</f>
        <v>0</v>
      </c>
      <c r="Q232" s="2">
        <f>Zalaszentgrót!Q229</f>
        <v>0</v>
      </c>
      <c r="R232" s="2">
        <f>Zalaszentgrót!R229</f>
        <v>0</v>
      </c>
      <c r="S232" s="2">
        <f>Zalaszentgrót!S229</f>
        <v>0</v>
      </c>
      <c r="T232" s="3">
        <f>Zalaszentgrót!T229</f>
        <v>0</v>
      </c>
      <c r="U232" s="3">
        <f>Zalaszentgrót!U229</f>
        <v>0</v>
      </c>
      <c r="V232" s="3">
        <f>Zalaszentgrót!V229</f>
        <v>0</v>
      </c>
      <c r="W232" s="3">
        <f>Zalaszentgrót!W229</f>
        <v>0</v>
      </c>
      <c r="X232" s="3">
        <f>Batyk!X196+Pakod!X196+Zalabér!X195+Zalaszentgrót!X229+Zalavég!X196</f>
        <v>0</v>
      </c>
      <c r="Y232" s="3">
        <f>Batyk!Y196+Pakod!Y196+Zalabér!Y195+Zalaszentgrót!Y229+Zalavég!Y196</f>
        <v>2000</v>
      </c>
      <c r="Z232" s="3">
        <f>Zalaszentgrót!Z229</f>
        <v>0</v>
      </c>
      <c r="AA232" s="3">
        <f>Zalaszentgrót!AA229</f>
        <v>0</v>
      </c>
      <c r="AB232" s="3">
        <f>Zalaszentgrót!AB229</f>
        <v>0</v>
      </c>
      <c r="AC232" s="4">
        <f>Zalaszentgrót!AC229</f>
        <v>0</v>
      </c>
    </row>
    <row r="233" spans="1:29" ht="60" x14ac:dyDescent="0.25">
      <c r="A233" s="166">
        <f>Zalaszentgrót!A230</f>
        <v>236</v>
      </c>
      <c r="B233" s="29">
        <f>Zalaszentgrót!B230</f>
        <v>0</v>
      </c>
      <c r="C233" s="58" t="str">
        <f>Zalaszentgrót!C230</f>
        <v>Zalaszentgrót Kisszentgrót 2.</v>
      </c>
      <c r="D233" s="161" t="str">
        <f>Zalaszentgrót!D230</f>
        <v>villamos és irányítástechnika felújítása</v>
      </c>
      <c r="E233" s="60" t="str">
        <f>Zalaszentgrót!E230</f>
        <v>Az elektromos, irányítástechnikai  szerelvények és vezetékek, műszaki állapota miatt fennáll a meghibásodás veszélye.</v>
      </c>
      <c r="F233" s="60" t="str">
        <f>Zalaszentgrót!F230</f>
        <v>A szennyvízszivattyú elektromos megtáplálása, a folyamatos távfelügyelet biztosítása.</v>
      </c>
      <c r="G233" s="60" t="str">
        <f>Zalaszentgrót!G230</f>
        <v>Az elektromos paramétereihez illeszkedő erős- és gyengeáramú vezérlőszekrény</v>
      </c>
      <c r="H233" s="33">
        <f>Zalaszentgrót!H230</f>
        <v>0</v>
      </c>
      <c r="I233" s="100" t="str">
        <f>Zalaszentgrót!I230</f>
        <v>Zalaszentgrót osztatlan közös</v>
      </c>
      <c r="J233" s="100">
        <f t="shared" si="32"/>
        <v>4088</v>
      </c>
      <c r="K233" s="33">
        <f>Zalaszentgrót!K230</f>
        <v>0</v>
      </c>
      <c r="L233" s="94">
        <f>Zalaszentgrót!L230</f>
        <v>48580</v>
      </c>
      <c r="M233" s="94">
        <f>Zalaszentgrót!M230</f>
        <v>49309</v>
      </c>
      <c r="N233" s="52" t="str">
        <f>Zalaszentgrót!N230</f>
        <v>hosszú</v>
      </c>
      <c r="O233" s="1">
        <f>Zalaszentgrót!O230</f>
        <v>0</v>
      </c>
      <c r="P233" s="2">
        <f>Zalaszentgrót!P230</f>
        <v>0</v>
      </c>
      <c r="Q233" s="2">
        <f>Zalaszentgrót!Q230</f>
        <v>0</v>
      </c>
      <c r="R233" s="2">
        <f>Zalaszentgrót!R230</f>
        <v>0</v>
      </c>
      <c r="S233" s="2">
        <f>Zalaszentgrót!S230</f>
        <v>0</v>
      </c>
      <c r="T233" s="3">
        <f>Zalaszentgrót!T230</f>
        <v>0</v>
      </c>
      <c r="U233" s="3">
        <f>Zalaszentgrót!U230</f>
        <v>0</v>
      </c>
      <c r="V233" s="3">
        <f>Zalaszentgrót!V230</f>
        <v>0</v>
      </c>
      <c r="W233" s="3">
        <f>Zalaszentgrót!W230</f>
        <v>0</v>
      </c>
      <c r="X233" s="3">
        <f>Zalaszentgrót!X230</f>
        <v>0</v>
      </c>
      <c r="Y233" s="3">
        <f>Batyk!Y163+Pakod!Y163+Zalabér!Y162+Zalaszentgrót!Y230+Zalavég!Y163</f>
        <v>0</v>
      </c>
      <c r="Z233" s="3">
        <f>Batyk!Z197+Pakod!Z197+Zalabér!Z196+Zalaszentgrót!Z230+Zalavég!Z197</f>
        <v>2044</v>
      </c>
      <c r="AA233" s="3">
        <f>Batyk!AA197+Pakod!AA197+Zalabér!AA196+Zalaszentgrót!AA230+Zalavég!AA197</f>
        <v>2044</v>
      </c>
      <c r="AB233" s="3">
        <f>Zalaszentgrót!AB230</f>
        <v>0</v>
      </c>
      <c r="AC233" s="4">
        <f>Zalaszentgrót!AC230</f>
        <v>0</v>
      </c>
    </row>
    <row r="234" spans="1:29" x14ac:dyDescent="0.25">
      <c r="A234" s="109"/>
      <c r="B234" s="29" t="s">
        <v>183</v>
      </c>
      <c r="C234" s="58"/>
      <c r="D234" s="50"/>
      <c r="E234" s="60"/>
      <c r="F234" s="60"/>
      <c r="G234" s="60"/>
      <c r="H234" s="33"/>
      <c r="I234" s="100"/>
      <c r="J234" s="102">
        <f>SUM(J12:J233)</f>
        <v>1022581.75</v>
      </c>
      <c r="K234" s="34"/>
      <c r="L234" s="94"/>
      <c r="M234" s="94"/>
      <c r="N234" s="35"/>
      <c r="O234" s="1"/>
      <c r="P234" s="2"/>
      <c r="Q234" s="2"/>
      <c r="R234" s="2"/>
      <c r="S234" s="2"/>
      <c r="T234" s="3"/>
      <c r="U234" s="3"/>
      <c r="V234" s="3"/>
      <c r="W234" s="3"/>
      <c r="X234" s="3"/>
      <c r="Y234" s="3"/>
      <c r="Z234" s="3"/>
      <c r="AA234" s="3"/>
      <c r="AB234" s="3"/>
      <c r="AC234" s="24"/>
    </row>
    <row r="235" spans="1:29" x14ac:dyDescent="0.25">
      <c r="A235" s="123" t="s">
        <v>7</v>
      </c>
      <c r="B235" s="54"/>
      <c r="C235" s="54"/>
      <c r="D235" s="178"/>
      <c r="E235" s="33"/>
      <c r="F235" s="33"/>
      <c r="G235" s="33"/>
      <c r="H235" s="33"/>
      <c r="I235" s="105"/>
      <c r="J235" s="124"/>
      <c r="K235" s="63"/>
      <c r="L235" s="125"/>
      <c r="M235" s="125"/>
      <c r="N235" s="63"/>
      <c r="O235" s="20"/>
      <c r="P235" s="107"/>
      <c r="Q235" s="107"/>
      <c r="R235" s="107"/>
      <c r="S235" s="107"/>
      <c r="T235" s="19"/>
      <c r="U235" s="19"/>
      <c r="V235" s="19"/>
      <c r="W235" s="19"/>
      <c r="X235" s="19"/>
      <c r="Y235" s="19"/>
      <c r="Z235" s="19"/>
      <c r="AA235" s="19"/>
      <c r="AB235" s="19"/>
      <c r="AC235" s="21"/>
    </row>
    <row r="236" spans="1:29" x14ac:dyDescent="0.25">
      <c r="A236" s="108"/>
      <c r="B236" s="38" t="s">
        <v>8</v>
      </c>
      <c r="C236" s="39"/>
      <c r="D236" s="170"/>
      <c r="E236" s="39"/>
      <c r="F236" s="39"/>
      <c r="G236" s="39"/>
      <c r="H236" s="40"/>
      <c r="I236" s="103"/>
      <c r="J236" s="99"/>
      <c r="K236" s="41"/>
      <c r="L236" s="96"/>
      <c r="M236" s="97"/>
      <c r="N236" s="41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  <c r="AC236" s="48"/>
    </row>
    <row r="237" spans="1:29" x14ac:dyDescent="0.25">
      <c r="A237" s="98"/>
      <c r="B237" s="46" t="s">
        <v>1</v>
      </c>
      <c r="C237" s="41"/>
      <c r="D237" s="177"/>
      <c r="E237" s="41"/>
      <c r="F237" s="41"/>
      <c r="G237" s="41"/>
      <c r="H237" s="40"/>
      <c r="I237" s="104"/>
      <c r="J237" s="99"/>
      <c r="K237" s="47"/>
      <c r="L237" s="96"/>
      <c r="M237" s="9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  <c r="AC237" s="48"/>
    </row>
    <row r="238" spans="1:29" ht="45" x14ac:dyDescent="0.25">
      <c r="A238" s="166">
        <f>Zalaszentgrót!A235</f>
        <v>21</v>
      </c>
      <c r="B238" s="29">
        <f>Zalaszentgrót!B235</f>
        <v>0</v>
      </c>
      <c r="C238" s="64" t="str">
        <f>Zalaszentgrót!C235</f>
        <v>Zalaszentgrót szennyvíztelep</v>
      </c>
      <c r="D238" s="49" t="str">
        <f>Zalaszentgrót!D235</f>
        <v>építészeti rekonstrukció</v>
      </c>
      <c r="E238" s="60" t="str">
        <f>Zalaszentgrót!E235</f>
        <v>Az üzemelő viziközmű technológiailag elavult, jelenleg a piacon magasabb műszaki tartalmak érhetőek el</v>
      </c>
      <c r="F238" s="60" t="str">
        <f>Zalaszentgrót!F235</f>
        <v>Állagromlás miatti balesetveszély illetve üzemzavar megszűntetése.</v>
      </c>
      <c r="G238" s="60" t="str">
        <f>Zalaszentgrót!G235</f>
        <v>Biztonságos használat illetve működőképes állapot.</v>
      </c>
      <c r="H238" s="33">
        <f>Zalaszentgrót!H235</f>
        <v>0</v>
      </c>
      <c r="I238" s="100" t="str">
        <f>Zalaszentgrót!I235</f>
        <v>Zalaszentgrót</v>
      </c>
      <c r="J238" s="102">
        <f>SUM(O238:AC238)</f>
        <v>60091</v>
      </c>
      <c r="K238" s="34">
        <f>Zalaszentgrót!K235</f>
        <v>0</v>
      </c>
      <c r="L238" s="94">
        <f>Zalaszentgrót!L235</f>
        <v>44927</v>
      </c>
      <c r="M238" s="94">
        <f>Zalaszentgrót!M235</f>
        <v>46387</v>
      </c>
      <c r="N238" s="35" t="str">
        <f>Zalaszentgrót!N235</f>
        <v>közép</v>
      </c>
      <c r="O238" s="20">
        <f>Zalaszentgrót!O235</f>
        <v>0</v>
      </c>
      <c r="P238" s="2">
        <f>Zalaszentgrót!P235</f>
        <v>15023</v>
      </c>
      <c r="Q238" s="2">
        <f>Zalaszentgrót!Q235</f>
        <v>15023</v>
      </c>
      <c r="R238" s="2">
        <f>Zalaszentgrót!R235</f>
        <v>15022</v>
      </c>
      <c r="S238" s="2">
        <f>Zalaszentgrót!S235</f>
        <v>15023</v>
      </c>
      <c r="T238" s="3">
        <f>Zalaszentgrót!T235</f>
        <v>0</v>
      </c>
      <c r="U238" s="3">
        <f>Zalaszentgrót!U235</f>
        <v>0</v>
      </c>
      <c r="V238" s="3">
        <f>Zalaszentgrót!V235</f>
        <v>0</v>
      </c>
      <c r="W238" s="3">
        <f>Zalaszentgrót!W235</f>
        <v>0</v>
      </c>
      <c r="X238" s="3">
        <f>Zalaszentgrót!X235</f>
        <v>0</v>
      </c>
      <c r="Y238" s="3">
        <f>Zalaszentgrót!Y235</f>
        <v>0</v>
      </c>
      <c r="Z238" s="3">
        <f>Zalaszentgrót!Z235</f>
        <v>0</v>
      </c>
      <c r="AA238" s="3">
        <f>Zalaszentgrót!AA235</f>
        <v>0</v>
      </c>
      <c r="AB238" s="3">
        <f>Zalaszentgrót!AB235</f>
        <v>0</v>
      </c>
      <c r="AC238" s="4">
        <f>Zalaszentgrót!AC235</f>
        <v>0</v>
      </c>
    </row>
    <row r="239" spans="1:29" ht="45" x14ac:dyDescent="0.25">
      <c r="A239" s="166">
        <f>Zalaszentgrót!A236</f>
        <v>150</v>
      </c>
      <c r="B239" s="29">
        <f>Zalaszentgrót!B236</f>
        <v>0</v>
      </c>
      <c r="C239" s="64" t="str">
        <f>Zalaszentgrót!C236</f>
        <v>Zalaszentgrót szennyvíztelep</v>
      </c>
      <c r="D239" s="49" t="str">
        <f>Zalaszentgrót!D236</f>
        <v>építészeti rekonstrukció</v>
      </c>
      <c r="E239" s="60" t="str">
        <f>Zalaszentgrót!E236</f>
        <v>Az üzemelő viziközmű technológiailag elavult, jelenleg a piacon magasabb műszaki tartalmak érhetőek el</v>
      </c>
      <c r="F239" s="60" t="str">
        <f>Zalaszentgrót!F236</f>
        <v>Állagromlás miatti balesetveszély illetve üzemzavar megszűntetése.</v>
      </c>
      <c r="G239" s="60" t="str">
        <f>Zalaszentgrót!G236</f>
        <v>Biztonságos használat illetve működőképes állapot.</v>
      </c>
      <c r="H239" s="33">
        <f>Zalaszentgrót!H236</f>
        <v>0</v>
      </c>
      <c r="I239" s="100" t="str">
        <f>Zalaszentgrót!I236</f>
        <v>Zalaszentgrót</v>
      </c>
      <c r="J239" s="102">
        <f t="shared" ref="J239:J240" si="34">SUM(O239:AC239)</f>
        <v>113100</v>
      </c>
      <c r="K239" s="34">
        <f>Zalaszentgrót!K236</f>
        <v>0</v>
      </c>
      <c r="L239" s="94">
        <f>Zalaszentgrót!L236</f>
        <v>46388</v>
      </c>
      <c r="M239" s="94">
        <f>Zalaszentgrót!M236</f>
        <v>50040</v>
      </c>
      <c r="N239" s="35" t="str">
        <f>Zalaszentgrót!N236</f>
        <v>hosszú</v>
      </c>
      <c r="O239" s="20">
        <f>Zalaszentgrót!O236</f>
        <v>0</v>
      </c>
      <c r="P239" s="2">
        <f>Zalaszentgrót!P236</f>
        <v>0</v>
      </c>
      <c r="Q239" s="2">
        <f>Zalaszentgrót!Q236</f>
        <v>0</v>
      </c>
      <c r="R239" s="2">
        <f>Zalaszentgrót!R236</f>
        <v>0</v>
      </c>
      <c r="S239" s="2">
        <f>Zalaszentgrót!S236</f>
        <v>0</v>
      </c>
      <c r="T239" s="3">
        <f>Zalaszentgrót!T236</f>
        <v>11310</v>
      </c>
      <c r="U239" s="3">
        <f>Zalaszentgrót!U236</f>
        <v>11310</v>
      </c>
      <c r="V239" s="3">
        <f>Zalaszentgrót!V236</f>
        <v>11310</v>
      </c>
      <c r="W239" s="3">
        <f>Zalaszentgrót!W236</f>
        <v>11310</v>
      </c>
      <c r="X239" s="3">
        <f>Zalaszentgrót!X236</f>
        <v>11310</v>
      </c>
      <c r="Y239" s="3">
        <f>Zalaszentgrót!Y236</f>
        <v>11310</v>
      </c>
      <c r="Z239" s="3">
        <f>Zalaszentgrót!Z236</f>
        <v>11310</v>
      </c>
      <c r="AA239" s="3">
        <f>Zalaszentgrót!AA236</f>
        <v>11310</v>
      </c>
      <c r="AB239" s="3">
        <f>Zalaszentgrót!AB236</f>
        <v>11310</v>
      </c>
      <c r="AC239" s="4">
        <f>Zalaszentgrót!AC236</f>
        <v>11310</v>
      </c>
    </row>
    <row r="240" spans="1:29" ht="30" x14ac:dyDescent="0.25">
      <c r="A240" s="166">
        <f>Zalaszentgrót!A237</f>
        <v>192</v>
      </c>
      <c r="B240" s="29">
        <f>Zalaszentgrót!B237</f>
        <v>0</v>
      </c>
      <c r="C240" s="64" t="str">
        <f>Zalaszentgrót!C237</f>
        <v>Zalaszentgrót szennyvíztelep</v>
      </c>
      <c r="D240" s="49" t="str">
        <f>Zalaszentgrót!D237</f>
        <v>Utóülepítő rekonstrukció</v>
      </c>
      <c r="E240" s="60" t="str">
        <f>Zalaszentgrót!E237</f>
        <v>Hibás betonfelület</v>
      </c>
      <c r="F240" s="60" t="str">
        <f>Zalaszentgrót!F237</f>
        <v>Állagromlás miatti balesetveszély illetve üzemzavar megszűntetése.</v>
      </c>
      <c r="G240" s="60" t="str">
        <f>Zalaszentgrót!G237</f>
        <v>Biztonságos használat illetve működőképes állapot.</v>
      </c>
      <c r="H240" s="33">
        <f>Zalaszentgrót!H237</f>
        <v>0</v>
      </c>
      <c r="I240" s="100" t="str">
        <f>Zalaszentgrót!I237</f>
        <v>Zalaszentgrót</v>
      </c>
      <c r="J240" s="102">
        <f t="shared" si="34"/>
        <v>40000</v>
      </c>
      <c r="K240" s="34">
        <f>Zalaszentgrót!K237</f>
        <v>0</v>
      </c>
      <c r="L240" s="94">
        <f>Zalaszentgrót!L237</f>
        <v>47119</v>
      </c>
      <c r="M240" s="94">
        <f>Zalaszentgrót!M237</f>
        <v>48579</v>
      </c>
      <c r="N240" s="35" t="str">
        <f>Zalaszentgrót!N237</f>
        <v>hosszú</v>
      </c>
      <c r="O240" s="20">
        <f>Zalaszentgrót!O237</f>
        <v>0</v>
      </c>
      <c r="P240" s="2">
        <f>Zalaszentgrót!P237</f>
        <v>0</v>
      </c>
      <c r="Q240" s="2">
        <f>Zalaszentgrót!Q237</f>
        <v>0</v>
      </c>
      <c r="R240" s="2">
        <f>Zalaszentgrót!R237</f>
        <v>0</v>
      </c>
      <c r="S240" s="2">
        <f>Zalaszentgrót!S237</f>
        <v>0</v>
      </c>
      <c r="T240" s="3">
        <f>Zalaszentgrót!T237</f>
        <v>0</v>
      </c>
      <c r="U240" s="3">
        <f>Zalaszentgrót!U237</f>
        <v>0</v>
      </c>
      <c r="V240" s="3">
        <f>Zalaszentgrót!V237</f>
        <v>10000</v>
      </c>
      <c r="W240" s="3">
        <f>Zalaszentgrót!W237</f>
        <v>10000</v>
      </c>
      <c r="X240" s="3">
        <f>Zalaszentgrót!X237</f>
        <v>10000</v>
      </c>
      <c r="Y240" s="3">
        <f>Zalaszentgrót!Y237</f>
        <v>10000</v>
      </c>
      <c r="Z240" s="3">
        <f>Zalaszentgrót!Z237</f>
        <v>0</v>
      </c>
      <c r="AA240" s="3">
        <f>Zalaszentgrót!AA237</f>
        <v>0</v>
      </c>
      <c r="AB240" s="3">
        <f>Zalaszentgrót!AB237</f>
        <v>0</v>
      </c>
      <c r="AC240" s="4">
        <f>Zalaszentgrót!AC237</f>
        <v>0</v>
      </c>
    </row>
    <row r="241" spans="1:29" x14ac:dyDescent="0.25">
      <c r="A241" s="98"/>
      <c r="B241" s="46" t="s">
        <v>2</v>
      </c>
      <c r="C241" s="41"/>
      <c r="D241" s="177"/>
      <c r="E241" s="41"/>
      <c r="F241" s="41"/>
      <c r="G241" s="41"/>
      <c r="H241" s="47"/>
      <c r="I241" s="104"/>
      <c r="J241" s="104"/>
      <c r="K241" s="47"/>
      <c r="L241" s="97"/>
      <c r="M241" s="9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8"/>
    </row>
    <row r="242" spans="1:29" ht="60" x14ac:dyDescent="0.25">
      <c r="A242" s="166">
        <f>Zalaszentgrót!A239</f>
        <v>22</v>
      </c>
      <c r="B242" s="29">
        <f>Zalaszentgrót!B239</f>
        <v>0</v>
      </c>
      <c r="C242" s="64" t="str">
        <f>Zalaszentgrót!C239</f>
        <v>Zalaszentgrót szennyvíztelep</v>
      </c>
      <c r="D242" s="49" t="str">
        <f>Zalaszentgrót!D239</f>
        <v>Szivattyú felújítás</v>
      </c>
      <c r="E242" s="50" t="str">
        <f>Zalaszentgrót!E239</f>
        <v xml:space="preserve">gyártó által megadott üzemidő lejár, gyakori üzem közbeni hibák, </v>
      </c>
      <c r="F242" s="50" t="str">
        <f>Zalaszentgrót!F239</f>
        <v>a berendezés nem tudja betölteni funkcióját, technológiai paraméterek nem teljesülnek. Határérték túllépés várható</v>
      </c>
      <c r="G242" s="65" t="str">
        <f>Zalaszentgrót!G239</f>
        <v>Biztonságos használat illetve működőképes állapot.</v>
      </c>
      <c r="H242" s="33">
        <f>Zalaszentgrót!H239</f>
        <v>0</v>
      </c>
      <c r="I242" s="100" t="str">
        <f>Zalaszentgrót!I239</f>
        <v>Zalaszentgrót</v>
      </c>
      <c r="J242" s="102">
        <f>SUM(O242:AC242)</f>
        <v>3000</v>
      </c>
      <c r="K242" s="34">
        <f>Zalaszentgrót!K239</f>
        <v>0</v>
      </c>
      <c r="L242" s="94">
        <f>Zalaszentgrót!L239</f>
        <v>44927</v>
      </c>
      <c r="M242" s="94">
        <f>Zalaszentgrót!M239</f>
        <v>45291</v>
      </c>
      <c r="N242" s="35" t="str">
        <f>Zalaszentgrót!N239</f>
        <v>közép</v>
      </c>
      <c r="O242" s="1">
        <f>Zalaszentgrót!O239</f>
        <v>0</v>
      </c>
      <c r="P242" s="2">
        <f>Zalaszentgrót!P239</f>
        <v>3000</v>
      </c>
      <c r="Q242" s="2">
        <f>Zalaszentgrót!Q239</f>
        <v>0</v>
      </c>
      <c r="R242" s="2">
        <f>Zalaszentgrót!R239</f>
        <v>0</v>
      </c>
      <c r="S242" s="2">
        <f>Zalaszentgrót!S239</f>
        <v>0</v>
      </c>
      <c r="T242" s="3">
        <f>Zalaszentgrót!T239</f>
        <v>0</v>
      </c>
      <c r="U242" s="3">
        <f>Zalaszentgrót!U239</f>
        <v>0</v>
      </c>
      <c r="V242" s="3">
        <f>Zalaszentgrót!V239</f>
        <v>0</v>
      </c>
      <c r="W242" s="3">
        <f>Zalaszentgrót!W239</f>
        <v>0</v>
      </c>
      <c r="X242" s="3">
        <f>Zalaszentgrót!X239</f>
        <v>0</v>
      </c>
      <c r="Y242" s="3">
        <f>Zalaszentgrót!Y239</f>
        <v>0</v>
      </c>
      <c r="Z242" s="3">
        <f>Zalaszentgrót!Z239</f>
        <v>0</v>
      </c>
      <c r="AA242" s="3">
        <f>Zalaszentgrót!AA239</f>
        <v>0</v>
      </c>
      <c r="AB242" s="3">
        <f>Zalaszentgrót!AB239</f>
        <v>0</v>
      </c>
      <c r="AC242" s="4">
        <f>Zalaszentgrót!AC239</f>
        <v>0</v>
      </c>
    </row>
    <row r="243" spans="1:29" ht="60" x14ac:dyDescent="0.25">
      <c r="A243" s="166">
        <f>Zalaszentgrót!A240</f>
        <v>23</v>
      </c>
      <c r="B243" s="29">
        <f>Zalaszentgrót!B240</f>
        <v>0</v>
      </c>
      <c r="C243" s="64" t="str">
        <f>Zalaszentgrót!C240</f>
        <v>Zalaszentgrót szennyvíztelep</v>
      </c>
      <c r="D243" s="49" t="str">
        <f>Zalaszentgrót!D240</f>
        <v>Gépi rács rekonstrukciója</v>
      </c>
      <c r="E243" s="50" t="str">
        <f>Zalaszentgrót!E240</f>
        <v xml:space="preserve">elhasználódott, mechanikai részek elkoptak. </v>
      </c>
      <c r="F243" s="50" t="str">
        <f>Zalaszentgrót!F240</f>
        <v xml:space="preserve">Mechanikai szennyeződések bejutása a további tisztási egységekbe, súlyos üzemzavarokat okoz </v>
      </c>
      <c r="G243" s="65" t="str">
        <f>Zalaszentgrót!G240</f>
        <v>Biztonságos használat illetve működőképes állapot.</v>
      </c>
      <c r="H243" s="33">
        <f>Zalaszentgrót!H240</f>
        <v>0</v>
      </c>
      <c r="I243" s="100" t="str">
        <f>Zalaszentgrót!I240</f>
        <v>Zalaszentgrót</v>
      </c>
      <c r="J243" s="102">
        <f t="shared" ref="J243:J257" si="35">SUM(O243:AC243)</f>
        <v>1200</v>
      </c>
      <c r="K243" s="34">
        <f>Zalaszentgrót!K240</f>
        <v>0</v>
      </c>
      <c r="L243" s="94">
        <f>Zalaszentgrót!L240</f>
        <v>44927</v>
      </c>
      <c r="M243" s="94">
        <f>Zalaszentgrót!M240</f>
        <v>45291</v>
      </c>
      <c r="N243" s="35" t="str">
        <f>Zalaszentgrót!N240</f>
        <v>közép</v>
      </c>
      <c r="O243" s="1">
        <f>Zalaszentgrót!O240</f>
        <v>0</v>
      </c>
      <c r="P243" s="2">
        <f>Zalaszentgrót!P240</f>
        <v>1200</v>
      </c>
      <c r="Q243" s="2">
        <f>Zalaszentgrót!Q240</f>
        <v>0</v>
      </c>
      <c r="R243" s="2">
        <f>Zalaszentgrót!R240</f>
        <v>0</v>
      </c>
      <c r="S243" s="2">
        <f>Zalaszentgrót!S240</f>
        <v>0</v>
      </c>
      <c r="T243" s="3">
        <f>Zalaszentgrót!T240</f>
        <v>0</v>
      </c>
      <c r="U243" s="3">
        <f>Zalaszentgrót!U240</f>
        <v>0</v>
      </c>
      <c r="V243" s="3">
        <f>Zalaszentgrót!V240</f>
        <v>0</v>
      </c>
      <c r="W243" s="3">
        <f>Zalaszentgrót!W240</f>
        <v>0</v>
      </c>
      <c r="X243" s="3">
        <f>Zalaszentgrót!X240</f>
        <v>0</v>
      </c>
      <c r="Y243" s="3">
        <f>Zalaszentgrót!Y240</f>
        <v>0</v>
      </c>
      <c r="Z243" s="3">
        <f>Zalaszentgrót!Z240</f>
        <v>0</v>
      </c>
      <c r="AA243" s="3">
        <f>Zalaszentgrót!AA240</f>
        <v>0</v>
      </c>
      <c r="AB243" s="3">
        <f>Zalaszentgrót!AB240</f>
        <v>0</v>
      </c>
      <c r="AC243" s="4">
        <f>Zalaszentgrót!AC240</f>
        <v>0</v>
      </c>
    </row>
    <row r="244" spans="1:29" ht="60" x14ac:dyDescent="0.25">
      <c r="A244" s="166">
        <f>Zalaszentgrót!A241</f>
        <v>24</v>
      </c>
      <c r="B244" s="29">
        <f>Zalaszentgrót!B241</f>
        <v>0</v>
      </c>
      <c r="C244" s="64" t="str">
        <f>Zalaszentgrót!C241</f>
        <v>Zalaszentgrót szennyvíztelep</v>
      </c>
      <c r="D244" s="49" t="str">
        <f>Zalaszentgrót!D241</f>
        <v>Szivattyú felújítás</v>
      </c>
      <c r="E244" s="50" t="str">
        <f>Zalaszentgrót!E241</f>
        <v xml:space="preserve">gyártó által megadott üzemidő lejár, gyakori üzem közbeni hibák, </v>
      </c>
      <c r="F244" s="50" t="str">
        <f>Zalaszentgrót!F241</f>
        <v>a berendezés nem tudja betölteni funkcióját, technológiai paraméterek nem teljesülnek. Határérték túllépés várható</v>
      </c>
      <c r="G244" s="65" t="str">
        <f>Zalaszentgrót!G241</f>
        <v>Biztonságos használat illetve működőképes állapot.</v>
      </c>
      <c r="H244" s="33">
        <f>Zalaszentgrót!H241</f>
        <v>0</v>
      </c>
      <c r="I244" s="100" t="str">
        <f>Zalaszentgrót!I241</f>
        <v>Zalaszentgrót</v>
      </c>
      <c r="J244" s="102">
        <f t="shared" si="35"/>
        <v>3000</v>
      </c>
      <c r="K244" s="34">
        <f>Zalaszentgrót!K241</f>
        <v>0</v>
      </c>
      <c r="L244" s="94">
        <f>Zalaszentgrót!L241</f>
        <v>44927</v>
      </c>
      <c r="M244" s="94">
        <f>Zalaszentgrót!M241</f>
        <v>45291</v>
      </c>
      <c r="N244" s="35" t="str">
        <f>Zalaszentgrót!N241</f>
        <v>közép</v>
      </c>
      <c r="O244" s="1">
        <f>Zalaszentgrót!O241</f>
        <v>0</v>
      </c>
      <c r="P244" s="2">
        <f>Zalaszentgrót!P241</f>
        <v>3000</v>
      </c>
      <c r="Q244" s="2">
        <f>Zalaszentgrót!Q241</f>
        <v>0</v>
      </c>
      <c r="R244" s="2">
        <f>Zalaszentgrót!R241</f>
        <v>0</v>
      </c>
      <c r="S244" s="2">
        <f>Zalaszentgrót!S241</f>
        <v>0</v>
      </c>
      <c r="T244" s="3">
        <f>Zalaszentgrót!T241</f>
        <v>0</v>
      </c>
      <c r="U244" s="3">
        <f>Zalaszentgrót!U241</f>
        <v>0</v>
      </c>
      <c r="V244" s="3">
        <f>Zalaszentgrót!V241</f>
        <v>0</v>
      </c>
      <c r="W244" s="3">
        <f>Zalaszentgrót!W241</f>
        <v>0</v>
      </c>
      <c r="X244" s="3">
        <f>Zalaszentgrót!X241</f>
        <v>0</v>
      </c>
      <c r="Y244" s="3">
        <f>Zalaszentgrót!Y241</f>
        <v>0</v>
      </c>
      <c r="Z244" s="3">
        <f>Zalaszentgrót!Z241</f>
        <v>0</v>
      </c>
      <c r="AA244" s="3">
        <f>Zalaszentgrót!AA241</f>
        <v>0</v>
      </c>
      <c r="AB244" s="3">
        <f>Zalaszentgrót!AB241</f>
        <v>0</v>
      </c>
      <c r="AC244" s="4">
        <f>Zalaszentgrót!AC241</f>
        <v>0</v>
      </c>
    </row>
    <row r="245" spans="1:29" ht="45" x14ac:dyDescent="0.25">
      <c r="A245" s="166">
        <f>Zalaszentgrót!A242</f>
        <v>25</v>
      </c>
      <c r="B245" s="29">
        <f>Zalaszentgrót!B242</f>
        <v>0</v>
      </c>
      <c r="C245" s="64" t="str">
        <f>Zalaszentgrót!C242</f>
        <v>Zalaszentgrót szennyvíztelep kombinált III. műtárgy</v>
      </c>
      <c r="D245" s="49" t="str">
        <f>Zalaszentgrót!D242</f>
        <v>Levegőztető elemek cseréje</v>
      </c>
      <c r="E245" s="50" t="str">
        <f>Zalaszentgrót!E242</f>
        <v>elhasználódott gyártó által szavatolt időt túllépte</v>
      </c>
      <c r="F245" s="50" t="str">
        <f>Zalaszentgrót!F242</f>
        <v>Biológiai tisztítási hatásfok csökkenés határérték túllépést eredményez</v>
      </c>
      <c r="G245" s="65" t="str">
        <f>Zalaszentgrót!G242</f>
        <v>Biztonságos használat illetve működőképes állapot.</v>
      </c>
      <c r="H245" s="33">
        <f>Zalaszentgrót!H242</f>
        <v>0</v>
      </c>
      <c r="I245" s="100" t="str">
        <f>Zalaszentgrót!I242</f>
        <v>Zalaszentgrót</v>
      </c>
      <c r="J245" s="102">
        <f t="shared" si="35"/>
        <v>2500</v>
      </c>
      <c r="K245" s="34">
        <f>Zalaszentgrót!K242</f>
        <v>0</v>
      </c>
      <c r="L245" s="94">
        <f>Zalaszentgrót!L242</f>
        <v>44927</v>
      </c>
      <c r="M245" s="94">
        <f>Zalaszentgrót!M242</f>
        <v>45291</v>
      </c>
      <c r="N245" s="35" t="str">
        <f>Zalaszentgrót!N242</f>
        <v>közép</v>
      </c>
      <c r="O245" s="1">
        <f>Zalaszentgrót!O242</f>
        <v>0</v>
      </c>
      <c r="P245" s="2">
        <f>Zalaszentgrót!P242</f>
        <v>2500</v>
      </c>
      <c r="Q245" s="2">
        <f>Zalaszentgrót!Q242</f>
        <v>0</v>
      </c>
      <c r="R245" s="2">
        <f>Zalaszentgrót!R242</f>
        <v>0</v>
      </c>
      <c r="S245" s="2">
        <f>Zalaszentgrót!S242</f>
        <v>0</v>
      </c>
      <c r="T245" s="3">
        <f>Zalaszentgrót!T242</f>
        <v>0</v>
      </c>
      <c r="U245" s="3">
        <f>Zalaszentgrót!U242</f>
        <v>0</v>
      </c>
      <c r="V245" s="3">
        <f>Zalaszentgrót!V242</f>
        <v>0</v>
      </c>
      <c r="W245" s="3">
        <f>Zalaszentgrót!W242</f>
        <v>0</v>
      </c>
      <c r="X245" s="3">
        <f>Zalaszentgrót!X242</f>
        <v>0</v>
      </c>
      <c r="Y245" s="3">
        <f>Zalaszentgrót!Y242</f>
        <v>0</v>
      </c>
      <c r="Z245" s="3">
        <f>Zalaszentgrót!Z242</f>
        <v>0</v>
      </c>
      <c r="AA245" s="3">
        <f>Zalaszentgrót!AA242</f>
        <v>0</v>
      </c>
      <c r="AB245" s="3">
        <f>Zalaszentgrót!AB242</f>
        <v>0</v>
      </c>
      <c r="AC245" s="4">
        <f>Zalaszentgrót!AC242</f>
        <v>0</v>
      </c>
    </row>
    <row r="246" spans="1:29" ht="75" x14ac:dyDescent="0.25">
      <c r="A246" s="166">
        <f>Zalaszentgrót!A243</f>
        <v>26</v>
      </c>
      <c r="B246" s="29">
        <f>Zalaszentgrót!B243</f>
        <v>0</v>
      </c>
      <c r="C246" s="64" t="str">
        <f>Zalaszentgrót!C243</f>
        <v>Zalaszentgrót szennyvíztelep</v>
      </c>
      <c r="D246" s="49" t="str">
        <f>Zalaszentgrót!D243</f>
        <v>Vegyszeradagolók cseréje</v>
      </c>
      <c r="E246" s="50" t="str">
        <f>Zalaszentgrót!E243</f>
        <v>Az üzemelő viziközmű technológiailag elavult, üzemeltetése, és javítása már nem gazdaságos. Jelenleg a piacon magasabb műszaki tartalmak érhetőek el</v>
      </c>
      <c r="F246" s="50" t="str">
        <f>Zalaszentgrót!F243</f>
        <v>hatékony üzemeltetés</v>
      </c>
      <c r="G246" s="65" t="str">
        <f>Zalaszentgrót!G243</f>
        <v>hatékony, korszerű</v>
      </c>
      <c r="H246" s="33">
        <f>Zalaszentgrót!H243</f>
        <v>0</v>
      </c>
      <c r="I246" s="100" t="str">
        <f>Zalaszentgrót!I243</f>
        <v>Zalaszentgrót</v>
      </c>
      <c r="J246" s="102">
        <f t="shared" si="35"/>
        <v>650</v>
      </c>
      <c r="K246" s="34">
        <f>Zalaszentgrót!K243</f>
        <v>0</v>
      </c>
      <c r="L246" s="94">
        <f>Zalaszentgrót!L243</f>
        <v>44927</v>
      </c>
      <c r="M246" s="94">
        <f>Zalaszentgrót!M243</f>
        <v>45291</v>
      </c>
      <c r="N246" s="35" t="str">
        <f>Zalaszentgrót!N243</f>
        <v>közép</v>
      </c>
      <c r="O246" s="1">
        <f>Zalaszentgrót!O243</f>
        <v>0</v>
      </c>
      <c r="P246" s="2">
        <f>Zalaszentgrót!P243</f>
        <v>650</v>
      </c>
      <c r="Q246" s="2">
        <f>Zalaszentgrót!Q243</f>
        <v>0</v>
      </c>
      <c r="R246" s="2">
        <f>Zalaszentgrót!R243</f>
        <v>0</v>
      </c>
      <c r="S246" s="2">
        <f>Zalaszentgrót!S243</f>
        <v>0</v>
      </c>
      <c r="T246" s="3">
        <f>Zalaszentgrót!T243</f>
        <v>0</v>
      </c>
      <c r="U246" s="3">
        <f>Zalaszentgrót!U243</f>
        <v>0</v>
      </c>
      <c r="V246" s="3">
        <f>Zalaszentgrót!V243</f>
        <v>0</v>
      </c>
      <c r="W246" s="3">
        <f>Zalaszentgrót!W243</f>
        <v>0</v>
      </c>
      <c r="X246" s="3">
        <f>Zalaszentgrót!X243</f>
        <v>0</v>
      </c>
      <c r="Y246" s="3">
        <f>Zalaszentgrót!Y243</f>
        <v>0</v>
      </c>
      <c r="Z246" s="3">
        <f>Zalaszentgrót!Z243</f>
        <v>0</v>
      </c>
      <c r="AA246" s="3">
        <f>Zalaszentgrót!AA243</f>
        <v>0</v>
      </c>
      <c r="AB246" s="3">
        <f>Zalaszentgrót!AB243</f>
        <v>0</v>
      </c>
      <c r="AC246" s="4">
        <f>Zalaszentgrót!AC243</f>
        <v>0</v>
      </c>
    </row>
    <row r="247" spans="1:29" ht="75" x14ac:dyDescent="0.25">
      <c r="A247" s="166">
        <f>Zalaszentgrót!A244</f>
        <v>27</v>
      </c>
      <c r="B247" s="29">
        <f>Zalaszentgrót!B244</f>
        <v>0</v>
      </c>
      <c r="C247" s="64" t="str">
        <f>Zalaszentgrót!C244</f>
        <v>Zalaszentgrót szennyvíztelep</v>
      </c>
      <c r="D247" s="49" t="str">
        <f>Zalaszentgrót!D244</f>
        <v>Áramlásmérő csere</v>
      </c>
      <c r="E247" s="50" t="str">
        <f>Zalaszentgrót!E244</f>
        <v>Az üzemelő viziközmű technológiailag elavult, üzemeltetése, és javítása már nem gazdaságos. Jelenleg a piacon magasabb műszaki tartalmak érhetőek el</v>
      </c>
      <c r="F247" s="50" t="str">
        <f>Zalaszentgrót!F244</f>
        <v>hatékony üzemeltetés</v>
      </c>
      <c r="G247" s="65" t="str">
        <f>Zalaszentgrót!G244</f>
        <v>hatékony, korszerű</v>
      </c>
      <c r="H247" s="33">
        <f>Zalaszentgrót!H244</f>
        <v>0</v>
      </c>
      <c r="I247" s="100" t="str">
        <f>Zalaszentgrót!I244</f>
        <v>Zalaszentgrót</v>
      </c>
      <c r="J247" s="102">
        <f t="shared" si="35"/>
        <v>750</v>
      </c>
      <c r="K247" s="34">
        <f>Zalaszentgrót!K244</f>
        <v>0</v>
      </c>
      <c r="L247" s="94">
        <f>Zalaszentgrót!L244</f>
        <v>44927</v>
      </c>
      <c r="M247" s="94">
        <f>Zalaszentgrót!M244</f>
        <v>45291</v>
      </c>
      <c r="N247" s="35" t="str">
        <f>Zalaszentgrót!N244</f>
        <v>közép</v>
      </c>
      <c r="O247" s="1">
        <f>Zalaszentgrót!O244</f>
        <v>0</v>
      </c>
      <c r="P247" s="2">
        <f>Zalaszentgrót!P244</f>
        <v>750</v>
      </c>
      <c r="Q247" s="2">
        <f>Zalaszentgrót!Q244</f>
        <v>0</v>
      </c>
      <c r="R247" s="2">
        <f>Zalaszentgrót!R244</f>
        <v>0</v>
      </c>
      <c r="S247" s="2">
        <f>Zalaszentgrót!S244</f>
        <v>0</v>
      </c>
      <c r="T247" s="3">
        <f>Zalaszentgrót!T244</f>
        <v>0</v>
      </c>
      <c r="U247" s="3">
        <f>Zalaszentgrót!U244</f>
        <v>0</v>
      </c>
      <c r="V247" s="3">
        <f>Zalaszentgrót!V244</f>
        <v>0</v>
      </c>
      <c r="W247" s="3">
        <f>Zalaszentgrót!W244</f>
        <v>0</v>
      </c>
      <c r="X247" s="3">
        <f>Zalaszentgrót!X244</f>
        <v>0</v>
      </c>
      <c r="Y247" s="3">
        <f>Zalaszentgrót!Y244</f>
        <v>0</v>
      </c>
      <c r="Z247" s="3">
        <f>Zalaszentgrót!Z244</f>
        <v>0</v>
      </c>
      <c r="AA247" s="3">
        <f>Zalaszentgrót!AA244</f>
        <v>0</v>
      </c>
      <c r="AB247" s="3">
        <f>Zalaszentgrót!AB244</f>
        <v>0</v>
      </c>
      <c r="AC247" s="4">
        <f>Zalaszentgrót!AC244</f>
        <v>0</v>
      </c>
    </row>
    <row r="248" spans="1:29" ht="75" x14ac:dyDescent="0.25">
      <c r="A248" s="166">
        <f>Zalaszentgrót!A245</f>
        <v>28</v>
      </c>
      <c r="B248" s="29">
        <f>Zalaszentgrót!B245</f>
        <v>0</v>
      </c>
      <c r="C248" s="64" t="str">
        <f>Zalaszentgrót!C245</f>
        <v>Zalaszentgrót szennyvíztelep</v>
      </c>
      <c r="D248" s="49" t="str">
        <f>Zalaszentgrót!D245</f>
        <v>Oxigénvezérlés rekonstrukció</v>
      </c>
      <c r="E248" s="50" t="str">
        <f>Zalaszentgrót!E245</f>
        <v>Az üzemelő viziközmű technológiailag elavult, üzemeltetése, és javítása már nem gazdaságos. Jelenleg a piacon magasabb műszaki tartalmak érhetőek el</v>
      </c>
      <c r="F248" s="50" t="str">
        <f>Zalaszentgrót!F245</f>
        <v>hatékony üzemeltetés</v>
      </c>
      <c r="G248" s="65" t="str">
        <f>Zalaszentgrót!G245</f>
        <v>hatékony, korszerű</v>
      </c>
      <c r="H248" s="33">
        <f>Zalaszentgrót!H245</f>
        <v>0</v>
      </c>
      <c r="I248" s="100" t="str">
        <f>Zalaszentgrót!I245</f>
        <v>Zalaszentgrót</v>
      </c>
      <c r="J248" s="102">
        <f t="shared" si="35"/>
        <v>1600</v>
      </c>
      <c r="K248" s="34">
        <f>Zalaszentgrót!K245</f>
        <v>0</v>
      </c>
      <c r="L248" s="94">
        <f>Zalaszentgrót!L245</f>
        <v>44927</v>
      </c>
      <c r="M248" s="94">
        <f>Zalaszentgrót!M245</f>
        <v>45291</v>
      </c>
      <c r="N248" s="35" t="str">
        <f>Zalaszentgrót!N245</f>
        <v>közép</v>
      </c>
      <c r="O248" s="1">
        <f>Zalaszentgrót!O245</f>
        <v>0</v>
      </c>
      <c r="P248" s="2">
        <f>Zalaszentgrót!P245</f>
        <v>1600</v>
      </c>
      <c r="Q248" s="2">
        <f>Zalaszentgrót!Q245</f>
        <v>0</v>
      </c>
      <c r="R248" s="2">
        <f>Zalaszentgrót!R245</f>
        <v>0</v>
      </c>
      <c r="S248" s="2">
        <f>Zalaszentgrót!S245</f>
        <v>0</v>
      </c>
      <c r="T248" s="3">
        <f>Zalaszentgrót!T245</f>
        <v>0</v>
      </c>
      <c r="U248" s="3">
        <f>Zalaszentgrót!U245</f>
        <v>0</v>
      </c>
      <c r="V248" s="3">
        <f>Zalaszentgrót!V245</f>
        <v>0</v>
      </c>
      <c r="W248" s="3">
        <f>Zalaszentgrót!W245</f>
        <v>0</v>
      </c>
      <c r="X248" s="3">
        <f>Zalaszentgrót!X245</f>
        <v>0</v>
      </c>
      <c r="Y248" s="3">
        <f>Zalaszentgrót!Y245</f>
        <v>0</v>
      </c>
      <c r="Z248" s="3">
        <f>Zalaszentgrót!Z245</f>
        <v>0</v>
      </c>
      <c r="AA248" s="3">
        <f>Zalaszentgrót!AA245</f>
        <v>0</v>
      </c>
      <c r="AB248" s="3">
        <f>Zalaszentgrót!AB245</f>
        <v>0</v>
      </c>
      <c r="AC248" s="4">
        <f>Zalaszentgrót!AC245</f>
        <v>0</v>
      </c>
    </row>
    <row r="249" spans="1:29" ht="45" x14ac:dyDescent="0.25">
      <c r="A249" s="166">
        <f>Zalaszentgrót!A246</f>
        <v>29</v>
      </c>
      <c r="B249" s="29">
        <f>Zalaszentgrót!B246</f>
        <v>0</v>
      </c>
      <c r="C249" s="64" t="str">
        <f>Zalaszentgrót!C246</f>
        <v>Zalaszentgrót szennyvíztelep kombinált II. műtárgy</v>
      </c>
      <c r="D249" s="49" t="str">
        <f>Zalaszentgrót!D246</f>
        <v>Levegőztető elemek cseréje</v>
      </c>
      <c r="E249" s="50" t="str">
        <f>Zalaszentgrót!E246</f>
        <v>elhasználódott gyártó által szavatolt időt túllépte</v>
      </c>
      <c r="F249" s="50" t="str">
        <f>Zalaszentgrót!F246</f>
        <v>Biológiai tisztítási hatásfok csökkenés határérték túllépést eredményez</v>
      </c>
      <c r="G249" s="65" t="str">
        <f>Zalaszentgrót!G246</f>
        <v>Biztonságos használat illetve működőképes állapot.</v>
      </c>
      <c r="H249" s="33">
        <f>Zalaszentgrót!H246</f>
        <v>0</v>
      </c>
      <c r="I249" s="100" t="str">
        <f>Zalaszentgrót!I246</f>
        <v>Zalaszentgrót</v>
      </c>
      <c r="J249" s="102">
        <f t="shared" si="35"/>
        <v>3200</v>
      </c>
      <c r="K249" s="34">
        <f>Zalaszentgrót!K246</f>
        <v>0</v>
      </c>
      <c r="L249" s="94">
        <f>Zalaszentgrót!L246</f>
        <v>44927</v>
      </c>
      <c r="M249" s="94">
        <f>Zalaszentgrót!M246</f>
        <v>45291</v>
      </c>
      <c r="N249" s="35" t="str">
        <f>Zalaszentgrót!N246</f>
        <v>közép</v>
      </c>
      <c r="O249" s="1">
        <f>Zalaszentgrót!O246</f>
        <v>0</v>
      </c>
      <c r="P249" s="2">
        <f>Zalaszentgrót!P246</f>
        <v>3200</v>
      </c>
      <c r="Q249" s="2">
        <f>Zalaszentgrót!Q246</f>
        <v>0</v>
      </c>
      <c r="R249" s="2">
        <f>Zalaszentgrót!R246</f>
        <v>0</v>
      </c>
      <c r="S249" s="2">
        <f>Zalaszentgrót!S246</f>
        <v>0</v>
      </c>
      <c r="T249" s="3">
        <f>Zalaszentgrót!T246</f>
        <v>0</v>
      </c>
      <c r="U249" s="3">
        <f>Zalaszentgrót!U246</f>
        <v>0</v>
      </c>
      <c r="V249" s="3">
        <f>Zalaszentgrót!V246</f>
        <v>0</v>
      </c>
      <c r="W249" s="3">
        <f>Zalaszentgrót!W246</f>
        <v>0</v>
      </c>
      <c r="X249" s="3">
        <f>Zalaszentgrót!X246</f>
        <v>0</v>
      </c>
      <c r="Y249" s="3">
        <f>Zalaszentgrót!Y246</f>
        <v>0</v>
      </c>
      <c r="Z249" s="3">
        <f>Zalaszentgrót!Z246</f>
        <v>0</v>
      </c>
      <c r="AA249" s="3">
        <f>Zalaszentgrót!AA246</f>
        <v>0</v>
      </c>
      <c r="AB249" s="3">
        <f>Zalaszentgrót!AB246</f>
        <v>0</v>
      </c>
      <c r="AC249" s="4">
        <f>Zalaszentgrót!AC246</f>
        <v>0</v>
      </c>
    </row>
    <row r="250" spans="1:29" ht="60" x14ac:dyDescent="0.25">
      <c r="A250" s="166">
        <f>Zalaszentgrót!A247</f>
        <v>30</v>
      </c>
      <c r="B250" s="29">
        <f>Zalaszentgrót!B247</f>
        <v>0</v>
      </c>
      <c r="C250" s="64" t="str">
        <f>Zalaszentgrót!C247</f>
        <v>Zalaszentgrót szennyvíztelep</v>
      </c>
      <c r="D250" s="49" t="str">
        <f>Zalaszentgrót!D247</f>
        <v>gépészeti rekonstrukció (1-6)</v>
      </c>
      <c r="E250" s="50" t="str">
        <f>Zalaszentgrót!E247</f>
        <v xml:space="preserve">elhasználódott, mechanikai részek elkoptak. </v>
      </c>
      <c r="F250" s="50" t="str">
        <f>Zalaszentgrót!F247</f>
        <v xml:space="preserve">Mechanikai szennyeződések bejutása a további tisztási egységekbe, súlyos üzemzavarokat okoz </v>
      </c>
      <c r="G250" s="65" t="str">
        <f>Zalaszentgrót!G247</f>
        <v>Biztonságos használat illetve működőképes állapot.</v>
      </c>
      <c r="H250" s="33">
        <f>Zalaszentgrót!H247</f>
        <v>0</v>
      </c>
      <c r="I250" s="100" t="str">
        <f>Zalaszentgrót!I247</f>
        <v>Zalaszentgrót</v>
      </c>
      <c r="J250" s="102">
        <f t="shared" si="35"/>
        <v>60091</v>
      </c>
      <c r="K250" s="34">
        <f>Zalaszentgrót!K247</f>
        <v>0</v>
      </c>
      <c r="L250" s="94">
        <f>Zalaszentgrót!L247</f>
        <v>44927</v>
      </c>
      <c r="M250" s="94">
        <f>Zalaszentgrót!M247</f>
        <v>46387</v>
      </c>
      <c r="N250" s="35" t="str">
        <f>Zalaszentgrót!N247</f>
        <v>közép</v>
      </c>
      <c r="O250" s="1">
        <f>Zalaszentgrót!O247</f>
        <v>0</v>
      </c>
      <c r="P250" s="2">
        <f>Zalaszentgrót!P247</f>
        <v>15023</v>
      </c>
      <c r="Q250" s="2">
        <f>Zalaszentgrót!Q247</f>
        <v>15023</v>
      </c>
      <c r="R250" s="2">
        <f>Zalaszentgrót!R247</f>
        <v>15022</v>
      </c>
      <c r="S250" s="2">
        <f>Zalaszentgrót!S247</f>
        <v>15023</v>
      </c>
      <c r="T250" s="3">
        <f>Zalaszentgrót!T247</f>
        <v>0</v>
      </c>
      <c r="U250" s="3">
        <f>Zalaszentgrót!U247</f>
        <v>0</v>
      </c>
      <c r="V250" s="3">
        <f>Zalaszentgrót!V247</f>
        <v>0</v>
      </c>
      <c r="W250" s="3">
        <f>Zalaszentgrót!W247</f>
        <v>0</v>
      </c>
      <c r="X250" s="3">
        <f>Zalaszentgrót!X247</f>
        <v>0</v>
      </c>
      <c r="Y250" s="3">
        <f>Zalaszentgrót!Y247</f>
        <v>0</v>
      </c>
      <c r="Z250" s="3">
        <f>Zalaszentgrót!Z247</f>
        <v>0</v>
      </c>
      <c r="AA250" s="3">
        <f>Zalaszentgrót!AA247</f>
        <v>0</v>
      </c>
      <c r="AB250" s="3">
        <f>Zalaszentgrót!AB247</f>
        <v>0</v>
      </c>
      <c r="AC250" s="4">
        <f>Zalaszentgrót!AC247</f>
        <v>0</v>
      </c>
    </row>
    <row r="251" spans="1:29" ht="60" x14ac:dyDescent="0.25">
      <c r="A251" s="166">
        <f>Zalaszentgrót!A248</f>
        <v>120</v>
      </c>
      <c r="B251" s="29">
        <f>Zalaszentgrót!B248</f>
        <v>0</v>
      </c>
      <c r="C251" s="64" t="str">
        <f>Zalaszentgrót!C248</f>
        <v>Zalaszentgrót szennyvíztelepi főátemelő</v>
      </c>
      <c r="D251" s="49" t="str">
        <f>Zalaszentgrót!D248</f>
        <v>Szivattyú csere</v>
      </c>
      <c r="E251" s="50" t="str">
        <f>Zalaszentgrót!E248</f>
        <v xml:space="preserve">gyártó által megadott üzemidő lejár, gyakori üzem közbeni hibák, </v>
      </c>
      <c r="F251" s="50" t="str">
        <f>Zalaszentgrót!F248</f>
        <v>a berendezés nem tudja betölteni funkcióját, technológiai paraméterek nem teljesülnek. Határérték túllépés várható</v>
      </c>
      <c r="G251" s="65" t="str">
        <f>Zalaszentgrót!G248</f>
        <v>Biztonságos használat illetve működőképes állapot.</v>
      </c>
      <c r="H251" s="33">
        <f>Zalaszentgrót!H248</f>
        <v>0</v>
      </c>
      <c r="I251" s="100" t="str">
        <f>Zalaszentgrót!I248</f>
        <v>Zalaszentgrót</v>
      </c>
      <c r="J251" s="102">
        <f t="shared" si="35"/>
        <v>1500</v>
      </c>
      <c r="K251" s="34">
        <f>Zalaszentgrót!K248</f>
        <v>0</v>
      </c>
      <c r="L251" s="94">
        <f>Zalaszentgrót!L248</f>
        <v>45658</v>
      </c>
      <c r="M251" s="94">
        <f>Zalaszentgrót!M248</f>
        <v>46022</v>
      </c>
      <c r="N251" s="35" t="str">
        <f>Zalaszentgrót!N248</f>
        <v>közép</v>
      </c>
      <c r="O251" s="1">
        <f>Zalaszentgrót!O248</f>
        <v>0</v>
      </c>
      <c r="P251" s="2">
        <f>Zalaszentgrót!P248</f>
        <v>0</v>
      </c>
      <c r="Q251" s="2">
        <f>Zalaszentgrót!Q248</f>
        <v>0</v>
      </c>
      <c r="R251" s="2">
        <f>Zalaszentgrót!R248</f>
        <v>1500</v>
      </c>
      <c r="S251" s="2">
        <f>Zalaszentgrót!S248</f>
        <v>0</v>
      </c>
      <c r="T251" s="3">
        <f>Zalaszentgrót!T248</f>
        <v>0</v>
      </c>
      <c r="U251" s="3">
        <f>Zalaszentgrót!U248</f>
        <v>0</v>
      </c>
      <c r="V251" s="3">
        <f>Zalaszentgrót!V248</f>
        <v>0</v>
      </c>
      <c r="W251" s="3">
        <f>Zalaszentgrót!W248</f>
        <v>0</v>
      </c>
      <c r="X251" s="3">
        <f>Zalaszentgrót!X248</f>
        <v>0</v>
      </c>
      <c r="Y251" s="3">
        <f>Zalaszentgrót!Y248</f>
        <v>0</v>
      </c>
      <c r="Z251" s="3">
        <f>Zalaszentgrót!Z248</f>
        <v>0</v>
      </c>
      <c r="AA251" s="3">
        <f>Zalaszentgrót!AA248</f>
        <v>0</v>
      </c>
      <c r="AB251" s="3">
        <f>Zalaszentgrót!AB248</f>
        <v>0</v>
      </c>
      <c r="AC251" s="4">
        <f>Zalaszentgrót!AC248</f>
        <v>0</v>
      </c>
    </row>
    <row r="252" spans="1:29" ht="60" x14ac:dyDescent="0.25">
      <c r="A252" s="166">
        <f>Zalaszentgrót!A249</f>
        <v>137</v>
      </c>
      <c r="B252" s="29">
        <f>Zalaszentgrót!B249</f>
        <v>0</v>
      </c>
      <c r="C252" s="64" t="str">
        <f>Zalaszentgrót!C249</f>
        <v>Zalaszentgrót szennyvíztelep</v>
      </c>
      <c r="D252" s="49" t="str">
        <f>Zalaszentgrót!D249</f>
        <v>Gépi rács rekonstrukciója</v>
      </c>
      <c r="E252" s="50" t="str">
        <f>Zalaszentgrót!E249</f>
        <v xml:space="preserve">elhasználódott, mechanikai részek elkoptak. </v>
      </c>
      <c r="F252" s="50" t="str">
        <f>Zalaszentgrót!F249</f>
        <v xml:space="preserve">Mechanikai szennyeződések bejutása a további tisztási egységekbe, súlyos üzemzavarokat okoz </v>
      </c>
      <c r="G252" s="65" t="str">
        <f>Zalaszentgrót!G249</f>
        <v>Biztonságos használat illetve működőképes állapot.</v>
      </c>
      <c r="H252" s="33">
        <f>Zalaszentgrót!H249</f>
        <v>0</v>
      </c>
      <c r="I252" s="100" t="str">
        <f>Zalaszentgrót!I249</f>
        <v>Zalaszentgrót</v>
      </c>
      <c r="J252" s="102">
        <f t="shared" si="35"/>
        <v>3000</v>
      </c>
      <c r="K252" s="34">
        <f>Zalaszentgrót!K249</f>
        <v>0</v>
      </c>
      <c r="L252" s="94">
        <f>Zalaszentgrót!L249</f>
        <v>46023</v>
      </c>
      <c r="M252" s="94">
        <f>Zalaszentgrót!M249</f>
        <v>46387</v>
      </c>
      <c r="N252" s="35" t="str">
        <f>Zalaszentgrót!N249</f>
        <v>közép</v>
      </c>
      <c r="O252" s="1">
        <f>Zalaszentgrót!O249</f>
        <v>0</v>
      </c>
      <c r="P252" s="2">
        <f>Zalaszentgrót!P249</f>
        <v>0</v>
      </c>
      <c r="Q252" s="2">
        <f>Zalaszentgrót!Q249</f>
        <v>0</v>
      </c>
      <c r="R252" s="2">
        <f>Zalaszentgrót!R249</f>
        <v>0</v>
      </c>
      <c r="S252" s="2">
        <f>Zalaszentgrót!S249</f>
        <v>3000</v>
      </c>
      <c r="T252" s="3">
        <f>Zalaszentgrót!T249</f>
        <v>0</v>
      </c>
      <c r="U252" s="3">
        <f>Zalaszentgrót!U249</f>
        <v>0</v>
      </c>
      <c r="V252" s="3">
        <f>Zalaszentgrót!V249</f>
        <v>0</v>
      </c>
      <c r="W252" s="3">
        <f>Zalaszentgrót!W249</f>
        <v>0</v>
      </c>
      <c r="X252" s="3">
        <f>Zalaszentgrót!X249</f>
        <v>0</v>
      </c>
      <c r="Y252" s="3">
        <f>Zalaszentgrót!Y249</f>
        <v>0</v>
      </c>
      <c r="Z252" s="3">
        <f>Zalaszentgrót!Z249</f>
        <v>0</v>
      </c>
      <c r="AA252" s="3">
        <f>Zalaszentgrót!AA249</f>
        <v>0</v>
      </c>
      <c r="AB252" s="3">
        <f>Zalaszentgrót!AB249</f>
        <v>0</v>
      </c>
      <c r="AC252" s="4">
        <f>Zalaszentgrót!AC249</f>
        <v>0</v>
      </c>
    </row>
    <row r="253" spans="1:29" ht="45" x14ac:dyDescent="0.25">
      <c r="A253" s="166">
        <f>Zalaszentgrót!A250</f>
        <v>138</v>
      </c>
      <c r="B253" s="29">
        <f>Zalaszentgrót!B250</f>
        <v>0</v>
      </c>
      <c r="C253" s="64" t="str">
        <f>Zalaszentgrót!C250</f>
        <v>Zalaszentgrót szennyvíztelep</v>
      </c>
      <c r="D253" s="49" t="str">
        <f>Zalaszentgrót!D250</f>
        <v>2. légfúvó csere</v>
      </c>
      <c r="E253" s="50" t="str">
        <f>Zalaszentgrót!E250</f>
        <v>elhasználódott gyártó által megadott életciklust túllépte, felújítása vagy cseréje szükséges</v>
      </c>
      <c r="F253" s="50" t="str">
        <f>Zalaszentgrót!F250</f>
        <v>Biológiai tisztítás aerob medence levegőztetése, hiányában határérték túllépést eredményez</v>
      </c>
      <c r="G253" s="65" t="str">
        <f>Zalaszentgrót!G250</f>
        <v>Biztonságos használat illetve működőképes állapot.</v>
      </c>
      <c r="H253" s="33">
        <f>Zalaszentgrót!H250</f>
        <v>0</v>
      </c>
      <c r="I253" s="100" t="str">
        <f>Zalaszentgrót!I250</f>
        <v>Zalaszentgrót</v>
      </c>
      <c r="J253" s="102">
        <f t="shared" si="35"/>
        <v>2200</v>
      </c>
      <c r="K253" s="34">
        <f>Zalaszentgrót!K250</f>
        <v>0</v>
      </c>
      <c r="L253" s="94">
        <f>Zalaszentgrót!L250</f>
        <v>46023</v>
      </c>
      <c r="M253" s="94">
        <f>Zalaszentgrót!M250</f>
        <v>46387</v>
      </c>
      <c r="N253" s="35" t="str">
        <f>Zalaszentgrót!N250</f>
        <v>közép</v>
      </c>
      <c r="O253" s="1">
        <f>Zalaszentgrót!O250</f>
        <v>0</v>
      </c>
      <c r="P253" s="2">
        <f>Zalaszentgrót!P250</f>
        <v>0</v>
      </c>
      <c r="Q253" s="2">
        <f>Zalaszentgrót!Q250</f>
        <v>0</v>
      </c>
      <c r="R253" s="2">
        <f>Zalaszentgrót!R250</f>
        <v>0</v>
      </c>
      <c r="S253" s="2">
        <f>Zalaszentgrót!S250</f>
        <v>2200</v>
      </c>
      <c r="T253" s="3">
        <f>Zalaszentgrót!T250</f>
        <v>0</v>
      </c>
      <c r="U253" s="3">
        <f>Zalaszentgrót!U250</f>
        <v>0</v>
      </c>
      <c r="V253" s="3">
        <f>Zalaszentgrót!V250</f>
        <v>0</v>
      </c>
      <c r="W253" s="3">
        <f>Zalaszentgrót!W250</f>
        <v>0</v>
      </c>
      <c r="X253" s="3">
        <f>Zalaszentgrót!X250</f>
        <v>0</v>
      </c>
      <c r="Y253" s="3">
        <f>Zalaszentgrót!Y250</f>
        <v>0</v>
      </c>
      <c r="Z253" s="3">
        <f>Zalaszentgrót!Z250</f>
        <v>0</v>
      </c>
      <c r="AA253" s="3">
        <f>Zalaszentgrót!AA250</f>
        <v>0</v>
      </c>
      <c r="AB253" s="3">
        <f>Zalaszentgrót!AB250</f>
        <v>0</v>
      </c>
      <c r="AC253" s="4">
        <f>Zalaszentgrót!AC250</f>
        <v>0</v>
      </c>
    </row>
    <row r="254" spans="1:29" ht="45" x14ac:dyDescent="0.25">
      <c r="A254" s="166">
        <f>Zalaszentgrót!A251</f>
        <v>151</v>
      </c>
      <c r="B254" s="29">
        <f>Zalaszentgrót!B251</f>
        <v>0</v>
      </c>
      <c r="C254" s="64" t="str">
        <f>Zalaszentgrót!C251</f>
        <v>Zalaszentgrót szennyvíztelep</v>
      </c>
      <c r="D254" s="49" t="str">
        <f>Zalaszentgrót!D251</f>
        <v>2. légfúvó csere</v>
      </c>
      <c r="E254" s="50" t="str">
        <f>Zalaszentgrót!E251</f>
        <v>elhasználódott gyártó által megadott életciklust túllépte, felújítása vagy cseréje szükséges</v>
      </c>
      <c r="F254" s="50" t="str">
        <f>Zalaszentgrót!F251</f>
        <v>Biológiai tisztítás aerob medence levegőztetése, hiányában határérték túllépést eredményez</v>
      </c>
      <c r="G254" s="65" t="str">
        <f>Zalaszentgrót!G251</f>
        <v>Biztonságos használat illetve működőképes állapot.</v>
      </c>
      <c r="H254" s="33">
        <f>Zalaszentgrót!H251</f>
        <v>0</v>
      </c>
      <c r="I254" s="100" t="str">
        <f>Zalaszentgrót!I251</f>
        <v>Zalaszentgrót</v>
      </c>
      <c r="J254" s="102">
        <f t="shared" si="35"/>
        <v>2200</v>
      </c>
      <c r="K254" s="34">
        <f>Zalaszentgrót!K251</f>
        <v>0</v>
      </c>
      <c r="L254" s="94">
        <f>Zalaszentgrót!L251</f>
        <v>46388</v>
      </c>
      <c r="M254" s="94">
        <f>Zalaszentgrót!M251</f>
        <v>46752</v>
      </c>
      <c r="N254" s="35" t="str">
        <f>Zalaszentgrót!N251</f>
        <v>hosszú</v>
      </c>
      <c r="O254" s="1">
        <f>Zalaszentgrót!O251</f>
        <v>0</v>
      </c>
      <c r="P254" s="2">
        <f>Zalaszentgrót!P251</f>
        <v>0</v>
      </c>
      <c r="Q254" s="2">
        <f>Zalaszentgrót!Q251</f>
        <v>0</v>
      </c>
      <c r="R254" s="2">
        <f>Zalaszentgrót!R251</f>
        <v>0</v>
      </c>
      <c r="S254" s="2">
        <f>Zalaszentgrót!S251</f>
        <v>0</v>
      </c>
      <c r="T254" s="3">
        <f>Zalaszentgrót!T251</f>
        <v>2200</v>
      </c>
      <c r="U254" s="3">
        <f>Zalaszentgrót!U251</f>
        <v>0</v>
      </c>
      <c r="V254" s="3">
        <f>Zalaszentgrót!V251</f>
        <v>0</v>
      </c>
      <c r="W254" s="3">
        <f>Zalaszentgrót!W251</f>
        <v>0</v>
      </c>
      <c r="X254" s="3">
        <f>Zalaszentgrót!X251</f>
        <v>0</v>
      </c>
      <c r="Y254" s="3">
        <f>Zalaszentgrót!Y251</f>
        <v>0</v>
      </c>
      <c r="Z254" s="3">
        <f>Zalaszentgrót!Z251</f>
        <v>0</v>
      </c>
      <c r="AA254" s="3">
        <f>Zalaszentgrót!AA251</f>
        <v>0</v>
      </c>
      <c r="AB254" s="3">
        <f>Zalaszentgrót!AB251</f>
        <v>0</v>
      </c>
      <c r="AC254" s="4">
        <f>Zalaszentgrót!AC251</f>
        <v>0</v>
      </c>
    </row>
    <row r="255" spans="1:29" ht="60" x14ac:dyDescent="0.25">
      <c r="A255" s="166">
        <f>Zalaszentgrót!A252</f>
        <v>152</v>
      </c>
      <c r="B255" s="29">
        <f>Zalaszentgrót!B252</f>
        <v>0</v>
      </c>
      <c r="C255" s="64" t="str">
        <f>Zalaszentgrót!C252</f>
        <v>Zalaszentgrót szennyvíztelep</v>
      </c>
      <c r="D255" s="49" t="str">
        <f>Zalaszentgrót!D252</f>
        <v>gépészeti rekonstrukció (1-6)</v>
      </c>
      <c r="E255" s="50" t="str">
        <f>Zalaszentgrót!E252</f>
        <v xml:space="preserve">elhasználódott, mechanikai részek elkoptak. </v>
      </c>
      <c r="F255" s="50" t="str">
        <f>Zalaszentgrót!F252</f>
        <v xml:space="preserve">Mechanikai szennyeződések bejutása a további tisztási egységekbe, súlyos üzemzavarokat okoz </v>
      </c>
      <c r="G255" s="65" t="str">
        <f>Zalaszentgrót!G252</f>
        <v>Biztonságos használat illetve működőképes állapot.</v>
      </c>
      <c r="H255" s="33">
        <f>Zalaszentgrót!H252</f>
        <v>0</v>
      </c>
      <c r="I255" s="100" t="str">
        <f>Zalaszentgrót!I252</f>
        <v>Zalaszentgrót</v>
      </c>
      <c r="J255" s="102">
        <f t="shared" si="35"/>
        <v>113100</v>
      </c>
      <c r="K255" s="34">
        <f>Zalaszentgrót!K252</f>
        <v>0</v>
      </c>
      <c r="L255" s="94">
        <f>Zalaszentgrót!L252</f>
        <v>46388</v>
      </c>
      <c r="M255" s="94">
        <f>Zalaszentgrót!M252</f>
        <v>50040</v>
      </c>
      <c r="N255" s="35" t="str">
        <f>Zalaszentgrót!N252</f>
        <v>hosszú</v>
      </c>
      <c r="O255" s="1">
        <f>Zalaszentgrót!O252</f>
        <v>0</v>
      </c>
      <c r="P255" s="2">
        <f>Zalaszentgrót!P252</f>
        <v>0</v>
      </c>
      <c r="Q255" s="2">
        <f>Zalaszentgrót!Q252</f>
        <v>0</v>
      </c>
      <c r="R255" s="2">
        <f>Zalaszentgrót!R252</f>
        <v>0</v>
      </c>
      <c r="S255" s="2">
        <f>Zalaszentgrót!S252</f>
        <v>0</v>
      </c>
      <c r="T255" s="3">
        <f>Zalaszentgrót!T252</f>
        <v>11310</v>
      </c>
      <c r="U255" s="3">
        <f>Zalaszentgrót!U252</f>
        <v>11310</v>
      </c>
      <c r="V255" s="3">
        <f>Zalaszentgrót!V252</f>
        <v>11310</v>
      </c>
      <c r="W255" s="3">
        <f>Zalaszentgrót!W252</f>
        <v>11310</v>
      </c>
      <c r="X255" s="3">
        <f>Zalaszentgrót!X252</f>
        <v>11310</v>
      </c>
      <c r="Y255" s="3">
        <f>Zalaszentgrót!Y252</f>
        <v>11310</v>
      </c>
      <c r="Z255" s="3">
        <f>Zalaszentgrót!Z252</f>
        <v>11310</v>
      </c>
      <c r="AA255" s="3">
        <f>Zalaszentgrót!AA252</f>
        <v>11310</v>
      </c>
      <c r="AB255" s="3">
        <f>Zalaszentgrót!AB252</f>
        <v>11310</v>
      </c>
      <c r="AC255" s="4">
        <f>Zalaszentgrót!AC252</f>
        <v>11310</v>
      </c>
    </row>
    <row r="256" spans="1:29" ht="60" x14ac:dyDescent="0.25">
      <c r="A256" s="166">
        <f>Zalaszentgrót!A253</f>
        <v>187</v>
      </c>
      <c r="B256" s="29">
        <f>Zalaszentgrót!B253</f>
        <v>0</v>
      </c>
      <c r="C256" s="64" t="str">
        <f>Zalaszentgrót!C253</f>
        <v>Zalaszentgrót szennyvíztelep</v>
      </c>
      <c r="D256" s="49" t="str">
        <f>Zalaszentgrót!D253</f>
        <v>Szivattyú felújítás</v>
      </c>
      <c r="E256" s="50" t="str">
        <f>Zalaszentgrót!E253</f>
        <v xml:space="preserve">gyártó által megadott üzemidő lejár, gyakori üzem közbeni hibák, </v>
      </c>
      <c r="F256" s="50" t="str">
        <f>Zalaszentgrót!F253</f>
        <v>a berendezés nem tudja betölteni funkcióját, technológiai paraméterek nem teljesülnek. Határérték túllépés várható</v>
      </c>
      <c r="G256" s="65" t="str">
        <f>Zalaszentgrót!G253</f>
        <v>Biztonságos használat illetve működőképes állapot.</v>
      </c>
      <c r="H256" s="33">
        <f>Zalaszentgrót!H253</f>
        <v>0</v>
      </c>
      <c r="I256" s="100" t="str">
        <f>Zalaszentgrót!I253</f>
        <v>Zalaszentgrót</v>
      </c>
      <c r="J256" s="102">
        <f t="shared" si="35"/>
        <v>1000</v>
      </c>
      <c r="K256" s="34">
        <f>Zalaszentgrót!K253</f>
        <v>0</v>
      </c>
      <c r="L256" s="94">
        <f>Zalaszentgrót!L253</f>
        <v>46753</v>
      </c>
      <c r="M256" s="94">
        <f>Zalaszentgrót!M253</f>
        <v>47118</v>
      </c>
      <c r="N256" s="35" t="str">
        <f>Zalaszentgrót!N253</f>
        <v>hosszú</v>
      </c>
      <c r="O256" s="1">
        <f>Zalaszentgrót!O253</f>
        <v>0</v>
      </c>
      <c r="P256" s="2">
        <f>Zalaszentgrót!P253</f>
        <v>0</v>
      </c>
      <c r="Q256" s="2">
        <f>Zalaszentgrót!Q253</f>
        <v>0</v>
      </c>
      <c r="R256" s="2">
        <f>Zalaszentgrót!R253</f>
        <v>0</v>
      </c>
      <c r="S256" s="2">
        <f>Zalaszentgrót!S253</f>
        <v>0</v>
      </c>
      <c r="T256" s="3">
        <f>Zalaszentgrót!T253</f>
        <v>0</v>
      </c>
      <c r="U256" s="3">
        <f>Zalaszentgrót!U253</f>
        <v>1000</v>
      </c>
      <c r="V256" s="3">
        <f>Zalaszentgrót!V253</f>
        <v>0</v>
      </c>
      <c r="W256" s="3">
        <f>Zalaszentgrót!W253</f>
        <v>0</v>
      </c>
      <c r="X256" s="3">
        <f>Zalaszentgrót!X253</f>
        <v>0</v>
      </c>
      <c r="Y256" s="3">
        <f>Zalaszentgrót!Y253</f>
        <v>0</v>
      </c>
      <c r="Z256" s="3">
        <f>Zalaszentgrót!Z253</f>
        <v>0</v>
      </c>
      <c r="AA256" s="3">
        <f>Zalaszentgrót!AA253</f>
        <v>0</v>
      </c>
      <c r="AB256" s="3">
        <f>Zalaszentgrót!AB253</f>
        <v>0</v>
      </c>
      <c r="AC256" s="4">
        <f>Zalaszentgrót!AC253</f>
        <v>0</v>
      </c>
    </row>
    <row r="257" spans="1:29" ht="45" x14ac:dyDescent="0.25">
      <c r="A257" s="166">
        <f>Zalaszentgrót!A254</f>
        <v>193</v>
      </c>
      <c r="B257" s="29">
        <f>Zalaszentgrót!B254</f>
        <v>0</v>
      </c>
      <c r="C257" s="64" t="str">
        <f>Zalaszentgrót!C254</f>
        <v>Zalaszentgrót szennyvíztelep</v>
      </c>
      <c r="D257" s="49" t="str">
        <f>Zalaszentgrót!D254</f>
        <v>Iszapsűrítő rekonstrukció</v>
      </c>
      <c r="E257" s="50" t="str">
        <f>Zalaszentgrót!E254</f>
        <v xml:space="preserve">elhasználódott, mechanikai alkatrészek elkoptak. </v>
      </c>
      <c r="F257" s="50" t="str">
        <f>Zalaszentgrót!F254</f>
        <v>Működése hiányában, határérték túllépés és környezet szennyezés  (iszap elúszás)  várható!</v>
      </c>
      <c r="G257" s="65" t="str">
        <f>Zalaszentgrót!G254</f>
        <v>Biztonságos használat illetve működőképes állapot.</v>
      </c>
      <c r="H257" s="33">
        <f>Zalaszentgrót!H254</f>
        <v>0</v>
      </c>
      <c r="I257" s="100" t="str">
        <f>Zalaszentgrót!I254</f>
        <v>Zalaszentgrót</v>
      </c>
      <c r="J257" s="102">
        <f t="shared" si="35"/>
        <v>10000</v>
      </c>
      <c r="K257" s="34">
        <f>Zalaszentgrót!K254</f>
        <v>0</v>
      </c>
      <c r="L257" s="94">
        <f>Zalaszentgrót!L254</f>
        <v>47119</v>
      </c>
      <c r="M257" s="94">
        <f>Zalaszentgrót!M254</f>
        <v>47483</v>
      </c>
      <c r="N257" s="35" t="str">
        <f>Zalaszentgrót!N254</f>
        <v>hosszú</v>
      </c>
      <c r="O257" s="1">
        <f>Zalaszentgrót!O254</f>
        <v>0</v>
      </c>
      <c r="P257" s="2">
        <f>Zalaszentgrót!P254</f>
        <v>0</v>
      </c>
      <c r="Q257" s="2">
        <f>Zalaszentgrót!Q254</f>
        <v>0</v>
      </c>
      <c r="R257" s="2">
        <f>Zalaszentgrót!R254</f>
        <v>0</v>
      </c>
      <c r="S257" s="2">
        <f>Zalaszentgrót!S254</f>
        <v>0</v>
      </c>
      <c r="T257" s="3">
        <f>Zalaszentgrót!T254</f>
        <v>0</v>
      </c>
      <c r="U257" s="3">
        <f>Zalaszentgrót!U254</f>
        <v>0</v>
      </c>
      <c r="V257" s="3">
        <f>Zalaszentgrót!V254</f>
        <v>10000</v>
      </c>
      <c r="W257" s="3">
        <f>Zalaszentgrót!W254</f>
        <v>0</v>
      </c>
      <c r="X257" s="3">
        <f>Zalaszentgrót!X254</f>
        <v>0</v>
      </c>
      <c r="Y257" s="3">
        <f>Zalaszentgrót!Y254</f>
        <v>0</v>
      </c>
      <c r="Z257" s="3">
        <f>Zalaszentgrót!Z254</f>
        <v>0</v>
      </c>
      <c r="AA257" s="3">
        <f>Zalaszentgrót!AA254</f>
        <v>0</v>
      </c>
      <c r="AB257" s="3">
        <f>Zalaszentgrót!AB254</f>
        <v>0</v>
      </c>
      <c r="AC257" s="4">
        <f>Zalaszentgrót!AC254</f>
        <v>0</v>
      </c>
    </row>
    <row r="258" spans="1:29" x14ac:dyDescent="0.25">
      <c r="A258" s="98"/>
      <c r="B258" s="46" t="s">
        <v>3</v>
      </c>
      <c r="C258" s="71"/>
      <c r="D258" s="171"/>
      <c r="E258" s="71"/>
      <c r="F258" s="71"/>
      <c r="G258" s="71"/>
      <c r="H258" s="47"/>
      <c r="I258" s="104"/>
      <c r="J258" s="106"/>
      <c r="K258" s="47"/>
      <c r="L258" s="97"/>
      <c r="M258" s="9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  <c r="AC258" s="48"/>
    </row>
    <row r="259" spans="1:29" ht="45" x14ac:dyDescent="0.25">
      <c r="A259" s="166">
        <f>Zalaszentgrót!A256</f>
        <v>31</v>
      </c>
      <c r="B259" s="29">
        <f>Zalaszentgrót!B256</f>
        <v>0</v>
      </c>
      <c r="C259" s="64" t="str">
        <f>Zalaszentgrót!C256</f>
        <v>Zalaszentgrót szennyvíztelep</v>
      </c>
      <c r="D259" s="49" t="str">
        <f>Zalaszentgrót!D256</f>
        <v>Transzformátor csere</v>
      </c>
      <c r="E259" s="50" t="str">
        <f>Zalaszentgrót!E256</f>
        <v>Elhasználódott, korszerűtlen energia pazarló állapot.</v>
      </c>
      <c r="F259" s="50" t="str">
        <f>Zalaszentgrót!F256</f>
        <v>Berendezések villamos energia ellátását üzembiztonságát veszélyezteti</v>
      </c>
      <c r="G259" s="65" t="str">
        <f>Zalaszentgrót!G256</f>
        <v>Biztonságos használat illetve működőképes állapot.</v>
      </c>
      <c r="H259" s="33">
        <f>Zalaszentgrót!H256</f>
        <v>0</v>
      </c>
      <c r="I259" s="100" t="str">
        <f>Zalaszentgrót!I256</f>
        <v>Zalaszentgrót</v>
      </c>
      <c r="J259" s="102">
        <f>SUM(O259:AC259)</f>
        <v>5000</v>
      </c>
      <c r="K259" s="34">
        <f>Zalaszentgrót!K256</f>
        <v>0</v>
      </c>
      <c r="L259" s="94">
        <f>Zalaszentgrót!L256</f>
        <v>44927</v>
      </c>
      <c r="M259" s="94">
        <f>Zalaszentgrót!M256</f>
        <v>45291</v>
      </c>
      <c r="N259" s="35" t="str">
        <f>Zalaszentgrót!N256</f>
        <v>közép</v>
      </c>
      <c r="O259" s="1">
        <f>Zalaszentgrót!O256</f>
        <v>0</v>
      </c>
      <c r="P259" s="2">
        <f>Zalaszentgrót!P256</f>
        <v>5000</v>
      </c>
      <c r="Q259" s="2">
        <f>Zalaszentgrót!Q256</f>
        <v>0</v>
      </c>
      <c r="R259" s="2">
        <f>Zalaszentgrót!R256</f>
        <v>0</v>
      </c>
      <c r="S259" s="2">
        <f>Zalaszentgrót!S256</f>
        <v>0</v>
      </c>
      <c r="T259" s="3">
        <f>Zalaszentgrót!T256</f>
        <v>0</v>
      </c>
      <c r="U259" s="3">
        <f>Zalaszentgrót!U256</f>
        <v>0</v>
      </c>
      <c r="V259" s="3">
        <f>Zalaszentgrót!V256</f>
        <v>0</v>
      </c>
      <c r="W259" s="3">
        <f>Zalaszentgrót!W256</f>
        <v>0</v>
      </c>
      <c r="X259" s="3">
        <f>Zalaszentgrót!X256</f>
        <v>0</v>
      </c>
      <c r="Y259" s="3">
        <f>Zalaszentgrót!Y256</f>
        <v>0</v>
      </c>
      <c r="Z259" s="3">
        <f>Zalaszentgrót!Z256</f>
        <v>0</v>
      </c>
      <c r="AA259" s="3">
        <f>Zalaszentgrót!AA256</f>
        <v>0</v>
      </c>
      <c r="AB259" s="3">
        <f>Zalaszentgrót!AB256</f>
        <v>0</v>
      </c>
      <c r="AC259" s="4">
        <f>Zalaszentgrót!AC256</f>
        <v>0</v>
      </c>
    </row>
    <row r="260" spans="1:29" ht="75" x14ac:dyDescent="0.25">
      <c r="A260" s="166">
        <f>Zalaszentgrót!A257</f>
        <v>32</v>
      </c>
      <c r="B260" s="29">
        <f>Zalaszentgrót!B257</f>
        <v>0</v>
      </c>
      <c r="C260" s="64" t="str">
        <f>Zalaszentgrót!C257</f>
        <v>Zalaszentgrót szennyvíztelepi főátemelő</v>
      </c>
      <c r="D260" s="49" t="str">
        <f>Zalaszentgrót!D257</f>
        <v>Frekvenciaváltó csere</v>
      </c>
      <c r="E260" s="50" t="str">
        <f>Zalaszentgrót!E257</f>
        <v>Az üzemelő viziközmű technológiailag elavult, üzemeltetése, és javítása már nem gazdaságos. Jelenleg a piacon magasabb műszaki tartalmak érhetőek el</v>
      </c>
      <c r="F260" s="50" t="str">
        <f>Zalaszentgrót!F257</f>
        <v>hatékony üzemeltetés</v>
      </c>
      <c r="G260" s="65" t="str">
        <f>Zalaszentgrót!G257</f>
        <v>hatékony, korszerű</v>
      </c>
      <c r="H260" s="33">
        <f>Zalaszentgrót!H257</f>
        <v>0</v>
      </c>
      <c r="I260" s="100" t="str">
        <f>Zalaszentgrót!I257</f>
        <v>Zalaszentgrót</v>
      </c>
      <c r="J260" s="102">
        <f t="shared" ref="J260:J264" si="36">SUM(O260:AC260)</f>
        <v>1500</v>
      </c>
      <c r="K260" s="34">
        <f>Zalaszentgrót!K257</f>
        <v>0</v>
      </c>
      <c r="L260" s="94">
        <f>Zalaszentgrót!L257</f>
        <v>44927</v>
      </c>
      <c r="M260" s="94">
        <f>Zalaszentgrót!M257</f>
        <v>45291</v>
      </c>
      <c r="N260" s="35" t="str">
        <f>Zalaszentgrót!N257</f>
        <v>közép</v>
      </c>
      <c r="O260" s="1">
        <f>Zalaszentgrót!O257</f>
        <v>0</v>
      </c>
      <c r="P260" s="2">
        <f>Zalaszentgrót!P257</f>
        <v>1500</v>
      </c>
      <c r="Q260" s="2">
        <f>Zalaszentgrót!Q257</f>
        <v>0</v>
      </c>
      <c r="R260" s="2">
        <f>Zalaszentgrót!R257</f>
        <v>0</v>
      </c>
      <c r="S260" s="2">
        <f>Zalaszentgrót!S257</f>
        <v>0</v>
      </c>
      <c r="T260" s="3">
        <f>Zalaszentgrót!T257</f>
        <v>0</v>
      </c>
      <c r="U260" s="3">
        <f>Zalaszentgrót!U257</f>
        <v>0</v>
      </c>
      <c r="V260" s="3">
        <f>Zalaszentgrót!V257</f>
        <v>0</v>
      </c>
      <c r="W260" s="3">
        <f>Zalaszentgrót!W257</f>
        <v>0</v>
      </c>
      <c r="X260" s="3">
        <f>Zalaszentgrót!X257</f>
        <v>0</v>
      </c>
      <c r="Y260" s="3">
        <f>Zalaszentgrót!Y257</f>
        <v>0</v>
      </c>
      <c r="Z260" s="3">
        <f>Zalaszentgrót!Z257</f>
        <v>0</v>
      </c>
      <c r="AA260" s="3">
        <f>Zalaszentgrót!AA257</f>
        <v>0</v>
      </c>
      <c r="AB260" s="3">
        <f>Zalaszentgrót!AB257</f>
        <v>0</v>
      </c>
      <c r="AC260" s="4">
        <f>Zalaszentgrót!AC257</f>
        <v>0</v>
      </c>
    </row>
    <row r="261" spans="1:29" ht="60" x14ac:dyDescent="0.25">
      <c r="A261" s="166">
        <f>Zalaszentgrót!A258</f>
        <v>33</v>
      </c>
      <c r="B261" s="29">
        <f>Zalaszentgrót!B258</f>
        <v>0</v>
      </c>
      <c r="C261" s="64" t="str">
        <f>Zalaszentgrót!C258</f>
        <v>Zalaszentgrót szennyvíztelep</v>
      </c>
      <c r="D261" s="49" t="str">
        <f>Zalaszentgrót!D258</f>
        <v>villamos és irányítástechnika felújítása</v>
      </c>
      <c r="E261" s="50" t="str">
        <f>Zalaszentgrót!E258</f>
        <v>Az elektromos, irányítástechnikai  szerelvények és vezetékek, műszaki állapota miatt fennáll a meghibásodás veszélye.</v>
      </c>
      <c r="F261" s="50" t="str">
        <f>Zalaszentgrót!F258</f>
        <v>A szennyvízszivattyú elektromos megtáplálása, a folyamatos távfelügyelet biztosítása.</v>
      </c>
      <c r="G261" s="65" t="str">
        <f>Zalaszentgrót!G258</f>
        <v>Az elektromos paramétereihez illeszkedő erős- és gyengeáramú vezérlőszekrény</v>
      </c>
      <c r="H261" s="33">
        <f>Zalaszentgrót!H258</f>
        <v>0</v>
      </c>
      <c r="I261" s="100" t="str">
        <f>Zalaszentgrót!I258</f>
        <v>Zalaszentgrót</v>
      </c>
      <c r="J261" s="102">
        <f t="shared" si="36"/>
        <v>2000</v>
      </c>
      <c r="K261" s="34">
        <f>Zalaszentgrót!K258</f>
        <v>0</v>
      </c>
      <c r="L261" s="94">
        <f>Zalaszentgrót!L258</f>
        <v>44927</v>
      </c>
      <c r="M261" s="94">
        <f>Zalaszentgrót!M258</f>
        <v>45291</v>
      </c>
      <c r="N261" s="35" t="str">
        <f>Zalaszentgrót!N258</f>
        <v>közép</v>
      </c>
      <c r="O261" s="1">
        <f>Zalaszentgrót!O258</f>
        <v>0</v>
      </c>
      <c r="P261" s="2">
        <f>Zalaszentgrót!P258</f>
        <v>2000</v>
      </c>
      <c r="Q261" s="2">
        <f>Zalaszentgrót!Q258</f>
        <v>0</v>
      </c>
      <c r="R261" s="2">
        <f>Zalaszentgrót!R258</f>
        <v>0</v>
      </c>
      <c r="S261" s="2">
        <f>Zalaszentgrót!S258</f>
        <v>0</v>
      </c>
      <c r="T261" s="3">
        <f>Zalaszentgrót!T258</f>
        <v>0</v>
      </c>
      <c r="U261" s="3">
        <f>Zalaszentgrót!U258</f>
        <v>0</v>
      </c>
      <c r="V261" s="3">
        <f>Zalaszentgrót!V258</f>
        <v>0</v>
      </c>
      <c r="W261" s="3">
        <f>Zalaszentgrót!W258</f>
        <v>0</v>
      </c>
      <c r="X261" s="3">
        <f>Zalaszentgrót!X258</f>
        <v>0</v>
      </c>
      <c r="Y261" s="3">
        <f>Zalaszentgrót!Y258</f>
        <v>0</v>
      </c>
      <c r="Z261" s="3">
        <f>Zalaszentgrót!Z258</f>
        <v>0</v>
      </c>
      <c r="AA261" s="3">
        <f>Zalaszentgrót!AA258</f>
        <v>0</v>
      </c>
      <c r="AB261" s="3">
        <f>Zalaszentgrót!AB258</f>
        <v>0</v>
      </c>
      <c r="AC261" s="4">
        <f>Zalaszentgrót!AC258</f>
        <v>0</v>
      </c>
    </row>
    <row r="262" spans="1:29" ht="60" x14ac:dyDescent="0.25">
      <c r="A262" s="166">
        <f>Zalaszentgrót!A259</f>
        <v>34</v>
      </c>
      <c r="B262" s="29">
        <f>Zalaszentgrót!B259</f>
        <v>0</v>
      </c>
      <c r="C262" s="64" t="str">
        <f>Zalaszentgrót!C259</f>
        <v>Zalaszentgrót szennyvíztelep</v>
      </c>
      <c r="D262" s="49" t="str">
        <f>Zalaszentgrót!D259</f>
        <v>villamos és irányítástechnika felújítása</v>
      </c>
      <c r="E262" s="50" t="str">
        <f>Zalaszentgrót!E259</f>
        <v>Az elektromos, irányítástechnikai  szerelvények és vezetékek, műszaki állapota miatt fennáll a meghibásodás veszélye.</v>
      </c>
      <c r="F262" s="50" t="str">
        <f>Zalaszentgrót!F259</f>
        <v>A szennyvízszivattyú elektromos megtáplálása, a folyamatos távfelügyelet biztosítása.</v>
      </c>
      <c r="G262" s="65" t="str">
        <f>Zalaszentgrót!G259</f>
        <v>Az elektromos paramétereihez illeszkedő erős- és gyengeáramú vezérlőszekrény</v>
      </c>
      <c r="H262" s="33">
        <f>Zalaszentgrót!H259</f>
        <v>0</v>
      </c>
      <c r="I262" s="100" t="str">
        <f>Zalaszentgrót!I259</f>
        <v>Zalaszentgrót</v>
      </c>
      <c r="J262" s="102">
        <f t="shared" si="36"/>
        <v>30043</v>
      </c>
      <c r="K262" s="34">
        <f>Zalaszentgrót!K259</f>
        <v>0</v>
      </c>
      <c r="L262" s="94">
        <f>Zalaszentgrót!L259</f>
        <v>44927</v>
      </c>
      <c r="M262" s="94">
        <f>Zalaszentgrót!M259</f>
        <v>46387</v>
      </c>
      <c r="N262" s="35" t="str">
        <f>Zalaszentgrót!N259</f>
        <v>közép</v>
      </c>
      <c r="O262" s="1">
        <f>Zalaszentgrót!O259</f>
        <v>0</v>
      </c>
      <c r="P262" s="2">
        <f>Zalaszentgrót!P259</f>
        <v>7511</v>
      </c>
      <c r="Q262" s="2">
        <f>Zalaszentgrót!Q259</f>
        <v>7511</v>
      </c>
      <c r="R262" s="2">
        <f>Zalaszentgrót!R259</f>
        <v>7510</v>
      </c>
      <c r="S262" s="2">
        <f>Zalaszentgrót!S259</f>
        <v>7511</v>
      </c>
      <c r="T262" s="3">
        <f>Zalaszentgrót!T259</f>
        <v>0</v>
      </c>
      <c r="U262" s="3">
        <f>Zalaszentgrót!U259</f>
        <v>0</v>
      </c>
      <c r="V262" s="3">
        <f>Zalaszentgrót!V259</f>
        <v>0</v>
      </c>
      <c r="W262" s="3">
        <f>Zalaszentgrót!W259</f>
        <v>0</v>
      </c>
      <c r="X262" s="3">
        <f>Zalaszentgrót!X259</f>
        <v>0</v>
      </c>
      <c r="Y262" s="3">
        <f>Zalaszentgrót!Y259</f>
        <v>0</v>
      </c>
      <c r="Z262" s="3">
        <f>Zalaszentgrót!Z259</f>
        <v>0</v>
      </c>
      <c r="AA262" s="3">
        <f>Zalaszentgrót!AA259</f>
        <v>0</v>
      </c>
      <c r="AB262" s="3">
        <f>Zalaszentgrót!AB259</f>
        <v>0</v>
      </c>
      <c r="AC262" s="4">
        <f>Zalaszentgrót!AC259</f>
        <v>0</v>
      </c>
    </row>
    <row r="263" spans="1:29" ht="60" x14ac:dyDescent="0.25">
      <c r="A263" s="166">
        <f>Zalaszentgrót!A260</f>
        <v>98</v>
      </c>
      <c r="B263" s="29">
        <f>Zalaszentgrót!B260</f>
        <v>0</v>
      </c>
      <c r="C263" s="64" t="str">
        <f>Zalaszentgrót!C260</f>
        <v>Zalaszentgrót szennyvíztelep</v>
      </c>
      <c r="D263" s="49" t="str">
        <f>Zalaszentgrót!D260</f>
        <v>Villamos rekonstrukció és térvilágítás felújítása</v>
      </c>
      <c r="E263" s="50" t="str">
        <f>Zalaszentgrót!E260</f>
        <v>Elhasználódott, korszerűtlen energia pazarló állapot.</v>
      </c>
      <c r="F263" s="50" t="str">
        <f>Zalaszentgrót!F260</f>
        <v>Munkavégzés helyének megvilágítása elégtelen és nem korszerűen szabályozott ezáltal pazarló is.</v>
      </c>
      <c r="G263" s="65" t="str">
        <f>Zalaszentgrót!G260</f>
        <v>Munkavégzés helyének megvilágítása biztonságos munkavégzés, fényszennyezés elkerülése</v>
      </c>
      <c r="H263" s="33">
        <f>Zalaszentgrót!H260</f>
        <v>0</v>
      </c>
      <c r="I263" s="100" t="str">
        <f>Zalaszentgrót!I260</f>
        <v>Zalaszentgrót</v>
      </c>
      <c r="J263" s="102">
        <f t="shared" si="36"/>
        <v>7250</v>
      </c>
      <c r="K263" s="34">
        <f>Zalaszentgrót!K260</f>
        <v>0</v>
      </c>
      <c r="L263" s="94">
        <f>Zalaszentgrót!L260</f>
        <v>45292</v>
      </c>
      <c r="M263" s="94">
        <f>Zalaszentgrót!M260</f>
        <v>45657</v>
      </c>
      <c r="N263" s="35" t="str">
        <f>Zalaszentgrót!N260</f>
        <v>közép</v>
      </c>
      <c r="O263" s="1">
        <f>Zalaszentgrót!O260</f>
        <v>0</v>
      </c>
      <c r="P263" s="2">
        <f>Zalaszentgrót!P260</f>
        <v>0</v>
      </c>
      <c r="Q263" s="2">
        <f>Zalaszentgrót!Q260</f>
        <v>7250</v>
      </c>
      <c r="R263" s="2">
        <f>Zalaszentgrót!R260</f>
        <v>0</v>
      </c>
      <c r="S263" s="2">
        <f>Zalaszentgrót!S260</f>
        <v>0</v>
      </c>
      <c r="T263" s="3">
        <f>Zalaszentgrót!T260</f>
        <v>0</v>
      </c>
      <c r="U263" s="3">
        <f>Zalaszentgrót!U260</f>
        <v>0</v>
      </c>
      <c r="V263" s="3">
        <f>Zalaszentgrót!V260</f>
        <v>0</v>
      </c>
      <c r="W263" s="3">
        <f>Zalaszentgrót!W260</f>
        <v>0</v>
      </c>
      <c r="X263" s="3">
        <f>Zalaszentgrót!X260</f>
        <v>0</v>
      </c>
      <c r="Y263" s="3">
        <f>Zalaszentgrót!Y260</f>
        <v>0</v>
      </c>
      <c r="Z263" s="3">
        <f>Zalaszentgrót!Z260</f>
        <v>0</v>
      </c>
      <c r="AA263" s="3">
        <f>Zalaszentgrót!AA260</f>
        <v>0</v>
      </c>
      <c r="AB263" s="3">
        <f>Zalaszentgrót!AB260</f>
        <v>0</v>
      </c>
      <c r="AC263" s="4">
        <f>Zalaszentgrót!AC260</f>
        <v>0</v>
      </c>
    </row>
    <row r="264" spans="1:29" ht="60" x14ac:dyDescent="0.25">
      <c r="A264" s="166">
        <f>Zalaszentgrót!A261</f>
        <v>153</v>
      </c>
      <c r="B264" s="29">
        <f>Zalaszentgrót!B261</f>
        <v>0</v>
      </c>
      <c r="C264" s="64" t="str">
        <f>Zalaszentgrót!C261</f>
        <v>Zalaszentgrót szennyvíztelep</v>
      </c>
      <c r="D264" s="49" t="str">
        <f>Zalaszentgrót!D261</f>
        <v>villamos és irányítástechnika felújítása</v>
      </c>
      <c r="E264" s="50" t="str">
        <f>Zalaszentgrót!E261</f>
        <v>Az elektromos, irányítástechnikai  szerelvények és vezetékek, műszaki állapota miatt fennáll a meghibásodás veszélye.</v>
      </c>
      <c r="F264" s="50" t="str">
        <f>Zalaszentgrót!F261</f>
        <v>A szennyvízszivattyú elektromos megtáplálása, a folyamatos távfelügyelet biztosítása.</v>
      </c>
      <c r="G264" s="65" t="str">
        <f>Zalaszentgrót!G261</f>
        <v>Az elektromos paramétereihez illeszkedő erős- és gyengeáramú vezérlőszekrény</v>
      </c>
      <c r="H264" s="33">
        <f>Zalaszentgrót!H261</f>
        <v>0</v>
      </c>
      <c r="I264" s="100" t="str">
        <f>Zalaszentgrót!I261</f>
        <v>Zalaszentgrót</v>
      </c>
      <c r="J264" s="102">
        <f t="shared" si="36"/>
        <v>56550</v>
      </c>
      <c r="K264" s="34">
        <f>Zalaszentgrót!K261</f>
        <v>0</v>
      </c>
      <c r="L264" s="94">
        <f>Zalaszentgrót!L261</f>
        <v>46388</v>
      </c>
      <c r="M264" s="94">
        <f>Zalaszentgrót!M261</f>
        <v>50040</v>
      </c>
      <c r="N264" s="35" t="str">
        <f>Zalaszentgrót!N261</f>
        <v>hosszú</v>
      </c>
      <c r="O264" s="1">
        <f>Zalaszentgrót!O261</f>
        <v>0</v>
      </c>
      <c r="P264" s="2">
        <f>Zalaszentgrót!P261</f>
        <v>0</v>
      </c>
      <c r="Q264" s="2">
        <f>Zalaszentgrót!Q261</f>
        <v>0</v>
      </c>
      <c r="R264" s="2">
        <f>Zalaszentgrót!R261</f>
        <v>0</v>
      </c>
      <c r="S264" s="2">
        <f>Zalaszentgrót!S261</f>
        <v>0</v>
      </c>
      <c r="T264" s="3">
        <f>Zalaszentgrót!T261</f>
        <v>5655</v>
      </c>
      <c r="U264" s="3">
        <f>Zalaszentgrót!U261</f>
        <v>5655</v>
      </c>
      <c r="V264" s="3">
        <f>Zalaszentgrót!V261</f>
        <v>5655</v>
      </c>
      <c r="W264" s="3">
        <f>Zalaszentgrót!W261</f>
        <v>5655</v>
      </c>
      <c r="X264" s="3">
        <f>Zalaszentgrót!X261</f>
        <v>5655</v>
      </c>
      <c r="Y264" s="3">
        <f>Zalaszentgrót!Y261</f>
        <v>5655</v>
      </c>
      <c r="Z264" s="3">
        <f>Zalaszentgrót!Z261</f>
        <v>5655</v>
      </c>
      <c r="AA264" s="3">
        <f>Zalaszentgrót!AA261</f>
        <v>5655</v>
      </c>
      <c r="AB264" s="3">
        <f>Zalaszentgrót!AB261</f>
        <v>5655</v>
      </c>
      <c r="AC264" s="4">
        <f>Zalaszentgrót!AC261</f>
        <v>5655</v>
      </c>
    </row>
    <row r="265" spans="1:29" x14ac:dyDescent="0.25">
      <c r="A265" s="45"/>
      <c r="B265" s="47" t="s">
        <v>9</v>
      </c>
      <c r="C265" s="41"/>
      <c r="D265" s="177"/>
      <c r="E265" s="41"/>
      <c r="F265" s="41"/>
      <c r="G265" s="41"/>
      <c r="H265" s="47"/>
      <c r="I265" s="47"/>
      <c r="J265" s="47"/>
      <c r="K265" s="47"/>
      <c r="L265" s="43"/>
      <c r="M265" s="43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8"/>
    </row>
    <row r="266" spans="1:29" x14ac:dyDescent="0.25">
      <c r="A266" s="73"/>
      <c r="B266" s="74" t="s">
        <v>1</v>
      </c>
      <c r="C266" s="72"/>
      <c r="D266" s="179"/>
      <c r="E266" s="72"/>
      <c r="F266" s="72"/>
      <c r="G266" s="72"/>
      <c r="H266" s="75"/>
      <c r="I266" s="75"/>
      <c r="J266" s="75"/>
      <c r="K266" s="75"/>
      <c r="L266" s="76"/>
      <c r="M266" s="76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  <c r="AA266" s="75"/>
      <c r="AB266" s="75"/>
      <c r="AC266" s="77"/>
    </row>
    <row r="267" spans="1:29" x14ac:dyDescent="0.25">
      <c r="A267" s="54"/>
      <c r="B267" s="29"/>
      <c r="C267" s="55"/>
      <c r="D267" s="69"/>
      <c r="E267" s="55"/>
      <c r="F267" s="55"/>
      <c r="G267" s="55"/>
      <c r="H267" s="33"/>
      <c r="I267" s="33"/>
      <c r="J267" s="33"/>
      <c r="K267" s="33"/>
      <c r="L267" s="56"/>
      <c r="M267" s="56"/>
      <c r="N267" s="63"/>
      <c r="O267" s="1"/>
      <c r="P267" s="2"/>
      <c r="Q267" s="2"/>
      <c r="R267" s="2"/>
      <c r="S267" s="2"/>
      <c r="T267" s="3"/>
      <c r="U267" s="3"/>
      <c r="V267" s="3"/>
      <c r="W267" s="3"/>
      <c r="X267" s="3"/>
      <c r="Y267" s="3"/>
      <c r="Z267" s="3"/>
      <c r="AA267" s="3"/>
      <c r="AB267" s="3"/>
      <c r="AC267" s="4"/>
    </row>
    <row r="268" spans="1:29" x14ac:dyDescent="0.25">
      <c r="A268" s="73"/>
      <c r="B268" s="74" t="s">
        <v>2</v>
      </c>
      <c r="C268" s="72"/>
      <c r="D268" s="179"/>
      <c r="E268" s="72"/>
      <c r="F268" s="72"/>
      <c r="G268" s="72"/>
      <c r="H268" s="75"/>
      <c r="I268" s="75"/>
      <c r="J268" s="75"/>
      <c r="K268" s="75"/>
      <c r="L268" s="76"/>
      <c r="M268" s="76"/>
      <c r="N268" s="78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  <c r="AA268" s="75"/>
      <c r="AB268" s="75"/>
      <c r="AC268" s="77"/>
    </row>
    <row r="269" spans="1:29" x14ac:dyDescent="0.25">
      <c r="A269" s="54"/>
      <c r="B269" s="29"/>
      <c r="C269" s="55"/>
      <c r="D269" s="69"/>
      <c r="E269" s="55"/>
      <c r="F269" s="55"/>
      <c r="G269" s="55"/>
      <c r="H269" s="33"/>
      <c r="I269" s="33"/>
      <c r="J269" s="33"/>
      <c r="K269" s="33"/>
      <c r="L269" s="56"/>
      <c r="M269" s="56"/>
      <c r="N269" s="63"/>
      <c r="O269" s="1"/>
      <c r="P269" s="2"/>
      <c r="Q269" s="2"/>
      <c r="R269" s="2"/>
      <c r="S269" s="2"/>
      <c r="T269" s="3"/>
      <c r="U269" s="3"/>
      <c r="V269" s="3"/>
      <c r="W269" s="3"/>
      <c r="X269" s="3"/>
      <c r="Y269" s="3"/>
      <c r="Z269" s="3"/>
      <c r="AA269" s="3"/>
      <c r="AB269" s="3"/>
      <c r="AC269" s="4"/>
    </row>
    <row r="270" spans="1:29" x14ac:dyDescent="0.25">
      <c r="A270" s="73"/>
      <c r="B270" s="74" t="s">
        <v>3</v>
      </c>
      <c r="C270" s="72"/>
      <c r="D270" s="179"/>
      <c r="E270" s="72"/>
      <c r="F270" s="72"/>
      <c r="G270" s="72"/>
      <c r="H270" s="75"/>
      <c r="I270" s="75"/>
      <c r="J270" s="75"/>
      <c r="K270" s="75"/>
      <c r="L270" s="76"/>
      <c r="M270" s="76"/>
      <c r="N270" s="78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  <c r="AA270" s="75"/>
      <c r="AB270" s="75"/>
      <c r="AC270" s="77"/>
    </row>
    <row r="271" spans="1:29" x14ac:dyDescent="0.25">
      <c r="A271" s="54"/>
      <c r="B271" s="29"/>
      <c r="C271" s="55"/>
      <c r="D271" s="69"/>
      <c r="E271" s="55"/>
      <c r="F271" s="55"/>
      <c r="G271" s="55"/>
      <c r="H271" s="33"/>
      <c r="I271" s="33"/>
      <c r="J271" s="33"/>
      <c r="K271" s="33"/>
      <c r="L271" s="56"/>
      <c r="M271" s="56"/>
      <c r="N271" s="63"/>
      <c r="O271" s="1"/>
      <c r="P271" s="2"/>
      <c r="Q271" s="2"/>
      <c r="R271" s="2"/>
      <c r="S271" s="2"/>
      <c r="T271" s="3"/>
      <c r="U271" s="3"/>
      <c r="V271" s="3"/>
      <c r="W271" s="3"/>
      <c r="X271" s="3"/>
      <c r="Y271" s="3"/>
      <c r="Z271" s="3"/>
      <c r="AA271" s="3"/>
      <c r="AB271" s="3"/>
      <c r="AC271" s="4"/>
    </row>
    <row r="272" spans="1:29" x14ac:dyDescent="0.25">
      <c r="A272" s="45"/>
      <c r="B272" s="47" t="s">
        <v>10</v>
      </c>
      <c r="C272" s="41"/>
      <c r="D272" s="177"/>
      <c r="E272" s="41"/>
      <c r="F272" s="41"/>
      <c r="G272" s="41"/>
      <c r="H272" s="47"/>
      <c r="I272" s="47"/>
      <c r="J272" s="47"/>
      <c r="K272" s="47"/>
      <c r="L272" s="43"/>
      <c r="M272" s="43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8"/>
    </row>
    <row r="273" spans="1:29" x14ac:dyDescent="0.25">
      <c r="A273" s="73"/>
      <c r="B273" s="74" t="s">
        <v>1</v>
      </c>
      <c r="C273" s="72"/>
      <c r="D273" s="179"/>
      <c r="E273" s="72"/>
      <c r="F273" s="72"/>
      <c r="G273" s="72"/>
      <c r="H273" s="75"/>
      <c r="I273" s="75"/>
      <c r="J273" s="75"/>
      <c r="K273" s="75"/>
      <c r="L273" s="76"/>
      <c r="M273" s="76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  <c r="AA273" s="75"/>
      <c r="AB273" s="75"/>
      <c r="AC273" s="77"/>
    </row>
    <row r="274" spans="1:29" x14ac:dyDescent="0.25">
      <c r="A274" s="54"/>
      <c r="B274" s="29"/>
      <c r="C274" s="55"/>
      <c r="D274" s="69"/>
      <c r="E274" s="55"/>
      <c r="F274" s="55"/>
      <c r="G274" s="55"/>
      <c r="H274" s="33"/>
      <c r="I274" s="33"/>
      <c r="J274" s="33"/>
      <c r="K274" s="33"/>
      <c r="L274" s="56"/>
      <c r="M274" s="56"/>
      <c r="N274" s="63"/>
      <c r="O274" s="1"/>
      <c r="P274" s="2"/>
      <c r="Q274" s="2"/>
      <c r="R274" s="2"/>
      <c r="S274" s="2"/>
      <c r="T274" s="3"/>
      <c r="U274" s="3"/>
      <c r="V274" s="3"/>
      <c r="W274" s="3"/>
      <c r="X274" s="3"/>
      <c r="Y274" s="3"/>
      <c r="Z274" s="3"/>
      <c r="AA274" s="3"/>
      <c r="AB274" s="3"/>
      <c r="AC274" s="4"/>
    </row>
    <row r="275" spans="1:29" x14ac:dyDescent="0.25">
      <c r="A275" s="73"/>
      <c r="B275" s="74" t="s">
        <v>2</v>
      </c>
      <c r="C275" s="72"/>
      <c r="D275" s="179"/>
      <c r="E275" s="72"/>
      <c r="F275" s="72"/>
      <c r="G275" s="72"/>
      <c r="H275" s="75"/>
      <c r="I275" s="75"/>
      <c r="J275" s="75"/>
      <c r="K275" s="75"/>
      <c r="L275" s="76"/>
      <c r="M275" s="76"/>
      <c r="N275" s="78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5"/>
      <c r="AA275" s="75"/>
      <c r="AB275" s="75"/>
      <c r="AC275" s="77"/>
    </row>
    <row r="276" spans="1:29" x14ac:dyDescent="0.25">
      <c r="A276" s="54"/>
      <c r="B276" s="29"/>
      <c r="C276" s="55"/>
      <c r="D276" s="69"/>
      <c r="E276" s="55"/>
      <c r="F276" s="55"/>
      <c r="G276" s="55"/>
      <c r="H276" s="33"/>
      <c r="I276" s="33"/>
      <c r="J276" s="33"/>
      <c r="K276" s="33"/>
      <c r="L276" s="56"/>
      <c r="M276" s="56"/>
      <c r="N276" s="63"/>
      <c r="O276" s="1"/>
      <c r="P276" s="2"/>
      <c r="Q276" s="2"/>
      <c r="R276" s="2"/>
      <c r="S276" s="2"/>
      <c r="T276" s="3"/>
      <c r="U276" s="3"/>
      <c r="V276" s="3"/>
      <c r="W276" s="3"/>
      <c r="X276" s="3"/>
      <c r="Y276" s="3"/>
      <c r="Z276" s="3"/>
      <c r="AA276" s="3"/>
      <c r="AB276" s="3"/>
      <c r="AC276" s="4"/>
    </row>
    <row r="277" spans="1:29" x14ac:dyDescent="0.25">
      <c r="A277" s="73"/>
      <c r="B277" s="74" t="s">
        <v>3</v>
      </c>
      <c r="C277" s="72"/>
      <c r="D277" s="179"/>
      <c r="E277" s="72"/>
      <c r="F277" s="72"/>
      <c r="G277" s="72"/>
      <c r="H277" s="75"/>
      <c r="I277" s="75"/>
      <c r="J277" s="75"/>
      <c r="K277" s="75"/>
      <c r="L277" s="76"/>
      <c r="M277" s="76"/>
      <c r="N277" s="78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  <c r="AA277" s="75"/>
      <c r="AB277" s="75"/>
      <c r="AC277" s="77"/>
    </row>
    <row r="278" spans="1:29" x14ac:dyDescent="0.25">
      <c r="A278" s="54"/>
      <c r="B278" s="29"/>
      <c r="C278" s="55"/>
      <c r="D278" s="69"/>
      <c r="E278" s="55"/>
      <c r="F278" s="55"/>
      <c r="G278" s="55"/>
      <c r="H278" s="33"/>
      <c r="I278" s="33"/>
      <c r="J278" s="63"/>
      <c r="K278" s="63"/>
      <c r="L278" s="79"/>
      <c r="M278" s="79"/>
      <c r="N278" s="63"/>
      <c r="O278" s="1"/>
      <c r="P278" s="2"/>
      <c r="Q278" s="2"/>
      <c r="R278" s="2"/>
      <c r="S278" s="2"/>
      <c r="T278" s="3"/>
      <c r="U278" s="3"/>
      <c r="V278" s="3"/>
      <c r="W278" s="3"/>
      <c r="X278" s="3"/>
      <c r="Y278" s="3"/>
      <c r="Z278" s="3"/>
      <c r="AA278" s="3"/>
      <c r="AB278" s="3"/>
      <c r="AC278" s="4"/>
    </row>
    <row r="279" spans="1:29" x14ac:dyDescent="0.25">
      <c r="A279" s="45"/>
      <c r="B279" s="47" t="s">
        <v>11</v>
      </c>
      <c r="C279" s="41"/>
      <c r="D279" s="177"/>
      <c r="E279" s="41"/>
      <c r="F279" s="41"/>
      <c r="G279" s="41"/>
      <c r="H279" s="47"/>
      <c r="I279" s="47"/>
      <c r="J279" s="80"/>
      <c r="K279" s="80"/>
      <c r="L279" s="81"/>
      <c r="M279" s="81"/>
      <c r="N279" s="80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8"/>
    </row>
    <row r="280" spans="1:29" x14ac:dyDescent="0.25">
      <c r="A280" s="73"/>
      <c r="B280" s="74" t="s">
        <v>1</v>
      </c>
      <c r="C280" s="72"/>
      <c r="D280" s="179"/>
      <c r="E280" s="72"/>
      <c r="F280" s="72"/>
      <c r="G280" s="72"/>
      <c r="H280" s="75"/>
      <c r="I280" s="75"/>
      <c r="J280" s="78"/>
      <c r="K280" s="78"/>
      <c r="L280" s="82"/>
      <c r="M280" s="82"/>
      <c r="N280" s="78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  <c r="AA280" s="75"/>
      <c r="AB280" s="75"/>
      <c r="AC280" s="77"/>
    </row>
    <row r="281" spans="1:29" x14ac:dyDescent="0.25">
      <c r="A281" s="54"/>
      <c r="B281" s="29"/>
      <c r="C281" s="55"/>
      <c r="D281" s="69"/>
      <c r="E281" s="55"/>
      <c r="F281" s="55"/>
      <c r="G281" s="55"/>
      <c r="H281" s="33"/>
      <c r="I281" s="33"/>
      <c r="J281" s="63"/>
      <c r="K281" s="63"/>
      <c r="L281" s="79"/>
      <c r="M281" s="79"/>
      <c r="N281" s="63"/>
      <c r="O281" s="1"/>
      <c r="P281" s="2"/>
      <c r="Q281" s="2"/>
      <c r="R281" s="2"/>
      <c r="S281" s="2"/>
      <c r="T281" s="3"/>
      <c r="U281" s="3"/>
      <c r="V281" s="3"/>
      <c r="W281" s="3"/>
      <c r="X281" s="3"/>
      <c r="Y281" s="3"/>
      <c r="Z281" s="3"/>
      <c r="AA281" s="3"/>
      <c r="AB281" s="3"/>
      <c r="AC281" s="4"/>
    </row>
    <row r="282" spans="1:29" x14ac:dyDescent="0.25">
      <c r="A282" s="73"/>
      <c r="B282" s="74" t="s">
        <v>2</v>
      </c>
      <c r="C282" s="72"/>
      <c r="D282" s="179"/>
      <c r="E282" s="72"/>
      <c r="F282" s="72"/>
      <c r="G282" s="72"/>
      <c r="H282" s="75"/>
      <c r="I282" s="75"/>
      <c r="J282" s="78"/>
      <c r="K282" s="78"/>
      <c r="L282" s="82"/>
      <c r="M282" s="82"/>
      <c r="N282" s="78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5"/>
      <c r="AA282" s="75"/>
      <c r="AB282" s="75"/>
      <c r="AC282" s="77"/>
    </row>
    <row r="283" spans="1:29" x14ac:dyDescent="0.25">
      <c r="A283" s="54"/>
      <c r="B283" s="29"/>
      <c r="C283" s="55"/>
      <c r="D283" s="69"/>
      <c r="E283" s="55"/>
      <c r="F283" s="55"/>
      <c r="G283" s="55"/>
      <c r="H283" s="33"/>
      <c r="I283" s="33"/>
      <c r="J283" s="63"/>
      <c r="K283" s="63"/>
      <c r="L283" s="79"/>
      <c r="M283" s="79"/>
      <c r="N283" s="63"/>
      <c r="O283" s="1"/>
      <c r="P283" s="2"/>
      <c r="Q283" s="2"/>
      <c r="R283" s="2"/>
      <c r="S283" s="2"/>
      <c r="T283" s="3"/>
      <c r="U283" s="3"/>
      <c r="V283" s="3"/>
      <c r="W283" s="3"/>
      <c r="X283" s="3"/>
      <c r="Y283" s="3"/>
      <c r="Z283" s="3"/>
      <c r="AA283" s="3"/>
      <c r="AB283" s="3"/>
      <c r="AC283" s="4"/>
    </row>
    <row r="284" spans="1:29" x14ac:dyDescent="0.25">
      <c r="A284" s="73"/>
      <c r="B284" s="74" t="s">
        <v>3</v>
      </c>
      <c r="C284" s="72"/>
      <c r="D284" s="179"/>
      <c r="E284" s="72"/>
      <c r="F284" s="72"/>
      <c r="G284" s="72"/>
      <c r="H284" s="75"/>
      <c r="I284" s="75"/>
      <c r="J284" s="78"/>
      <c r="K284" s="78"/>
      <c r="L284" s="82"/>
      <c r="M284" s="82"/>
      <c r="N284" s="78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5"/>
      <c r="AA284" s="75"/>
      <c r="AB284" s="75"/>
      <c r="AC284" s="77"/>
    </row>
    <row r="285" spans="1:29" ht="15.75" thickBot="1" x14ac:dyDescent="0.3">
      <c r="A285" s="54"/>
      <c r="B285" s="29"/>
      <c r="C285" s="55"/>
      <c r="D285" s="69"/>
      <c r="E285" s="55"/>
      <c r="F285" s="55"/>
      <c r="G285" s="55"/>
      <c r="H285" s="33"/>
      <c r="I285" s="33"/>
      <c r="J285" s="63"/>
      <c r="K285" s="63"/>
      <c r="L285" s="79"/>
      <c r="M285" s="79"/>
      <c r="N285" s="63"/>
      <c r="O285" s="1"/>
      <c r="P285" s="2"/>
      <c r="Q285" s="2"/>
      <c r="R285" s="2"/>
      <c r="S285" s="2"/>
      <c r="T285" s="3"/>
      <c r="U285" s="3"/>
      <c r="V285" s="3"/>
      <c r="W285" s="3"/>
      <c r="X285" s="3"/>
      <c r="Y285" s="3"/>
      <c r="Z285" s="3"/>
      <c r="AA285" s="3"/>
      <c r="AB285" s="3"/>
      <c r="AC285" s="17"/>
    </row>
    <row r="286" spans="1:29" s="86" customFormat="1" ht="15.75" thickBot="1" x14ac:dyDescent="0.3">
      <c r="A286" s="83"/>
      <c r="B286" s="84" t="s">
        <v>0</v>
      </c>
      <c r="C286" s="84"/>
      <c r="D286" s="173"/>
      <c r="E286" s="84"/>
      <c r="F286" s="84"/>
      <c r="G286" s="84"/>
      <c r="H286" s="84"/>
      <c r="I286" s="84"/>
      <c r="J286" s="84">
        <f>SUM(J234:J285)</f>
        <v>1547106.75</v>
      </c>
      <c r="K286" s="84">
        <f>C290+C291+C292+C293</f>
        <v>40940</v>
      </c>
      <c r="L286" s="84"/>
      <c r="M286" s="84"/>
      <c r="N286" s="85"/>
      <c r="O286" s="13">
        <f t="shared" ref="O286:AC286" si="37">SUM(O12:O285)</f>
        <v>40939.85</v>
      </c>
      <c r="P286" s="158">
        <f t="shared" si="37"/>
        <v>264320.84999999998</v>
      </c>
      <c r="Q286" s="158">
        <f t="shared" si="37"/>
        <v>195866.85</v>
      </c>
      <c r="R286" s="158">
        <f t="shared" si="37"/>
        <v>174946.85</v>
      </c>
      <c r="S286" s="158">
        <f t="shared" si="37"/>
        <v>154639.85</v>
      </c>
      <c r="T286" s="25">
        <f t="shared" si="37"/>
        <v>64419.85</v>
      </c>
      <c r="U286" s="25">
        <f t="shared" si="37"/>
        <v>65480.85</v>
      </c>
      <c r="V286" s="25">
        <f t="shared" si="37"/>
        <v>80572.850000000006</v>
      </c>
      <c r="W286" s="25">
        <f t="shared" si="37"/>
        <v>77588.850000000006</v>
      </c>
      <c r="X286" s="25">
        <f t="shared" si="37"/>
        <v>94912.85</v>
      </c>
      <c r="Y286" s="25">
        <f t="shared" si="37"/>
        <v>89826.85</v>
      </c>
      <c r="Z286" s="25">
        <f t="shared" si="37"/>
        <v>72100.850000000006</v>
      </c>
      <c r="AA286" s="25">
        <f t="shared" si="37"/>
        <v>58525.85</v>
      </c>
      <c r="AB286" s="25">
        <f t="shared" si="37"/>
        <v>56481.85</v>
      </c>
      <c r="AC286" s="93">
        <f t="shared" si="37"/>
        <v>56481.85</v>
      </c>
    </row>
    <row r="287" spans="1:29" ht="15.75" x14ac:dyDescent="0.25">
      <c r="K287" s="87" t="s">
        <v>219</v>
      </c>
    </row>
    <row r="288" spans="1:29" s="27" customFormat="1" ht="15.75" x14ac:dyDescent="0.25">
      <c r="D288" s="175"/>
      <c r="K288" s="88"/>
    </row>
    <row r="289" spans="1:11" s="27" customFormat="1" ht="60" x14ac:dyDescent="0.25">
      <c r="A289" s="5"/>
      <c r="B289" s="6" t="s">
        <v>204</v>
      </c>
      <c r="C289" s="6" t="s">
        <v>56</v>
      </c>
      <c r="D289" s="92" t="s">
        <v>205</v>
      </c>
      <c r="K289" s="88"/>
    </row>
    <row r="290" spans="1:11" s="27" customFormat="1" ht="15.75" x14ac:dyDescent="0.25">
      <c r="A290" s="224" t="s">
        <v>57</v>
      </c>
      <c r="B290" s="227">
        <f>SUM(O286)</f>
        <v>40939.85</v>
      </c>
      <c r="C290" s="8">
        <f>Batyk!C202+Pakod!C202+Zalabér!C201+Zalaszentgrót!C287+Zalavég!C202</f>
        <v>15233</v>
      </c>
      <c r="D290" s="168" t="s">
        <v>220</v>
      </c>
      <c r="K290" s="88"/>
    </row>
    <row r="291" spans="1:11" s="27" customFormat="1" ht="15.75" x14ac:dyDescent="0.25">
      <c r="A291" s="225"/>
      <c r="B291" s="228"/>
      <c r="C291" s="8">
        <f>Batyk!C203+Pakod!C203+Zalabér!C202+Zalaszentgrót!C288+Zalavég!C203</f>
        <v>17109</v>
      </c>
      <c r="D291" s="168" t="s">
        <v>268</v>
      </c>
      <c r="K291" s="88"/>
    </row>
    <row r="292" spans="1:11" s="27" customFormat="1" ht="15.75" x14ac:dyDescent="0.25">
      <c r="A292" s="225"/>
      <c r="B292" s="228"/>
      <c r="C292" s="8">
        <f>Zalabér!C203+Zalaszentgrót!C289+Zalavég!C204</f>
        <v>5872</v>
      </c>
      <c r="D292" s="168" t="s">
        <v>275</v>
      </c>
      <c r="K292" s="88"/>
    </row>
    <row r="293" spans="1:11" s="27" customFormat="1" ht="15.75" x14ac:dyDescent="0.25">
      <c r="A293" s="226"/>
      <c r="B293" s="229"/>
      <c r="C293" s="8">
        <f>Batyk!C204+Pakod!C204</f>
        <v>2726</v>
      </c>
      <c r="D293" s="168" t="s">
        <v>266</v>
      </c>
      <c r="K293" s="88"/>
    </row>
    <row r="294" spans="1:11" s="27" customFormat="1" ht="15.75" x14ac:dyDescent="0.25">
      <c r="A294" s="7" t="s">
        <v>58</v>
      </c>
      <c r="B294" s="8">
        <f>SUM(P286:S286)</f>
        <v>789774.39999999991</v>
      </c>
      <c r="C294" s="8">
        <f>Batyk!C205+Pakod!C205+Zalabér!C204+Zalaszentgrót!C290+Zalavég!C205</f>
        <v>60932</v>
      </c>
      <c r="D294" s="168" t="s">
        <v>221</v>
      </c>
      <c r="K294" s="88"/>
    </row>
    <row r="295" spans="1:11" s="27" customFormat="1" ht="15.75" thickBot="1" x14ac:dyDescent="0.3">
      <c r="A295" s="9" t="s">
        <v>59</v>
      </c>
      <c r="B295" s="10">
        <f>SUM(T286:AC286)</f>
        <v>716392.49999999988</v>
      </c>
      <c r="C295" s="10">
        <f>Batyk!C206+Pakod!C206+Zalabér!C205+Zalaszentgrót!C291+Zalavég!C206</f>
        <v>152330</v>
      </c>
      <c r="D295" s="176" t="s">
        <v>222</v>
      </c>
    </row>
    <row r="296" spans="1:11" s="27" customFormat="1" x14ac:dyDescent="0.25">
      <c r="A296" s="11"/>
      <c r="B296" s="12"/>
      <c r="C296" s="12"/>
      <c r="D296" s="175"/>
    </row>
    <row r="299" spans="1:11" ht="30" x14ac:dyDescent="0.25">
      <c r="B299" s="89" t="s">
        <v>16</v>
      </c>
    </row>
    <row r="300" spans="1:11" ht="120" x14ac:dyDescent="0.25">
      <c r="B300" s="90" t="s">
        <v>15</v>
      </c>
    </row>
    <row r="301" spans="1:11" ht="75" x14ac:dyDescent="0.25">
      <c r="B301" s="90" t="s">
        <v>19</v>
      </c>
    </row>
    <row r="302" spans="1:11" ht="90" x14ac:dyDescent="0.25">
      <c r="B302" s="90" t="s">
        <v>17</v>
      </c>
    </row>
    <row r="303" spans="1:11" ht="60" x14ac:dyDescent="0.25">
      <c r="B303" s="90" t="s">
        <v>18</v>
      </c>
    </row>
    <row r="305" spans="2:2" x14ac:dyDescent="0.25">
      <c r="B305" s="91" t="s">
        <v>186</v>
      </c>
    </row>
    <row r="306" spans="2:2" x14ac:dyDescent="0.25">
      <c r="B306" s="26" t="s">
        <v>24</v>
      </c>
    </row>
    <row r="307" spans="2:2" x14ac:dyDescent="0.25">
      <c r="B307" s="26" t="s">
        <v>25</v>
      </c>
    </row>
    <row r="308" spans="2:2" x14ac:dyDescent="0.25">
      <c r="B308" s="26" t="s">
        <v>26</v>
      </c>
    </row>
    <row r="309" spans="2:2" x14ac:dyDescent="0.25">
      <c r="B309" s="26" t="s">
        <v>27</v>
      </c>
    </row>
    <row r="310" spans="2:2" x14ac:dyDescent="0.25">
      <c r="B310" s="26" t="s">
        <v>28</v>
      </c>
    </row>
    <row r="311" spans="2:2" x14ac:dyDescent="0.25">
      <c r="B311" s="26" t="s">
        <v>29</v>
      </c>
    </row>
    <row r="313" spans="2:2" x14ac:dyDescent="0.25">
      <c r="B313" s="91" t="s">
        <v>187</v>
      </c>
    </row>
    <row r="314" spans="2:2" x14ac:dyDescent="0.25">
      <c r="B314" s="26" t="s">
        <v>21</v>
      </c>
    </row>
    <row r="315" spans="2:2" x14ac:dyDescent="0.25">
      <c r="B315" s="26" t="s">
        <v>22</v>
      </c>
    </row>
    <row r="316" spans="2:2" x14ac:dyDescent="0.25">
      <c r="B316" s="26" t="s">
        <v>23</v>
      </c>
    </row>
  </sheetData>
  <mergeCells count="50">
    <mergeCell ref="P10:P11"/>
    <mergeCell ref="N10:N11"/>
    <mergeCell ref="O10:O11"/>
    <mergeCell ref="J10:J11"/>
    <mergeCell ref="A290:A293"/>
    <mergeCell ref="B290:B293"/>
    <mergeCell ref="T10:T11"/>
    <mergeCell ref="Z10:Z11"/>
    <mergeCell ref="V10:V11"/>
    <mergeCell ref="W10:W11"/>
    <mergeCell ref="X10:X11"/>
    <mergeCell ref="Y10:Y11"/>
    <mergeCell ref="A4:J4"/>
    <mergeCell ref="K4:Q4"/>
    <mergeCell ref="R4:AC4"/>
    <mergeCell ref="A5:J5"/>
    <mergeCell ref="K5:Q5"/>
    <mergeCell ref="R5:AC5"/>
    <mergeCell ref="R7:AC7"/>
    <mergeCell ref="A8:AC8"/>
    <mergeCell ref="A9:A11"/>
    <mergeCell ref="B9:D10"/>
    <mergeCell ref="E9:G9"/>
    <mergeCell ref="I9:I11"/>
    <mergeCell ref="K9:K11"/>
    <mergeCell ref="R10:R11"/>
    <mergeCell ref="S10:S11"/>
    <mergeCell ref="M10:M11"/>
    <mergeCell ref="O9:AC9"/>
    <mergeCell ref="H9:H11"/>
    <mergeCell ref="U10:U11"/>
    <mergeCell ref="E10:E11"/>
    <mergeCell ref="F10:F11"/>
    <mergeCell ref="G10:G11"/>
    <mergeCell ref="L9:M9"/>
    <mergeCell ref="L10:L11"/>
    <mergeCell ref="A1:AC1"/>
    <mergeCell ref="A2:AC2"/>
    <mergeCell ref="A3:J3"/>
    <mergeCell ref="K3:Q3"/>
    <mergeCell ref="R3:AC3"/>
    <mergeCell ref="AC10:AC11"/>
    <mergeCell ref="AA10:AA11"/>
    <mergeCell ref="A6:J6"/>
    <mergeCell ref="K6:Q6"/>
    <mergeCell ref="Q10:Q11"/>
    <mergeCell ref="R6:AC6"/>
    <mergeCell ref="AB10:AB11"/>
    <mergeCell ref="A7:J7"/>
    <mergeCell ref="K7:Q7"/>
  </mergeCells>
  <pageMargins left="0.70866141732283472" right="0.70866141732283472" top="0.74803149606299213" bottom="0.74803149606299213" header="0.31496062992125984" footer="0.31496062992125984"/>
  <pageSetup paperSize="8" scale="3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Lepsényi Adrienn</cp:lastModifiedBy>
  <cp:lastPrinted>2016-07-29T10:07:03Z</cp:lastPrinted>
  <dcterms:created xsi:type="dcterms:W3CDTF">2014-07-08T06:33:44Z</dcterms:created>
  <dcterms:modified xsi:type="dcterms:W3CDTF">2022-11-11T06:44:02Z</dcterms:modified>
  <cp:category>települések</cp:category>
</cp:coreProperties>
</file>