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3. évi anyagok\2023. 02. 15\6. sz. np. a 2022.évi költségvetési rendelet módosítása\renelet mellékletei\"/>
    </mc:Choice>
  </mc:AlternateContent>
  <xr:revisionPtr revIDLastSave="0" documentId="13_ncr:1_{33F6BD0D-6DF4-4D53-B21E-BB9C538CEFE7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ruházási kiad." sheetId="1" r:id="rId1"/>
  </sheets>
  <definedNames>
    <definedName name="_xlnm.Print_Area" localSheetId="0">'beruházási kiad.'!$A$1:$E$78</definedName>
  </definedNames>
  <calcPr calcId="191029"/>
</workbook>
</file>

<file path=xl/calcChain.xml><?xml version="1.0" encoding="utf-8"?>
<calcChain xmlns="http://schemas.openxmlformats.org/spreadsheetml/2006/main">
  <c r="E19" i="1" l="1"/>
  <c r="E54" i="1" l="1"/>
  <c r="E53" i="1" l="1"/>
  <c r="E52" i="1" l="1"/>
  <c r="E20" i="1"/>
  <c r="E51" i="1"/>
  <c r="D22" i="1" l="1"/>
  <c r="C22" i="1"/>
  <c r="E21" i="1"/>
  <c r="E33" i="1"/>
  <c r="E34" i="1"/>
  <c r="E32" i="1"/>
  <c r="E31" i="1"/>
  <c r="E30" i="1"/>
  <c r="E29" i="1"/>
  <c r="E50" i="1" l="1"/>
  <c r="E18" i="1" l="1"/>
  <c r="E22" i="1" s="1"/>
  <c r="D17" i="1"/>
  <c r="C10" i="1"/>
  <c r="E27" i="1"/>
  <c r="E28" i="1" l="1"/>
  <c r="E26" i="1"/>
  <c r="E25" i="1"/>
  <c r="D35" i="1"/>
  <c r="C35" i="1"/>
  <c r="E39" i="1"/>
  <c r="D45" i="1"/>
  <c r="D61" i="1"/>
  <c r="D60" i="1"/>
  <c r="D58" i="1"/>
  <c r="D8" i="1"/>
  <c r="E9" i="1"/>
  <c r="E11" i="1"/>
  <c r="E8" i="1" l="1"/>
  <c r="D10" i="1"/>
  <c r="E46" i="1"/>
  <c r="E16" i="1"/>
  <c r="D48" i="1"/>
  <c r="D47" i="1"/>
  <c r="D42" i="1" l="1"/>
  <c r="E15" i="1"/>
  <c r="E14" i="1"/>
  <c r="D12" i="1"/>
  <c r="E12" i="1" s="1"/>
  <c r="E48" i="1"/>
  <c r="C62" i="1"/>
  <c r="D62" i="1"/>
  <c r="E61" i="1"/>
  <c r="E60" i="1"/>
  <c r="E59" i="1"/>
  <c r="E58" i="1"/>
  <c r="C56" i="1"/>
  <c r="C17" i="1"/>
  <c r="E17" i="1" s="1"/>
  <c r="C13" i="1"/>
  <c r="D13" i="1" l="1"/>
  <c r="E62" i="1"/>
  <c r="E63" i="1"/>
  <c r="D56" i="1"/>
  <c r="E35" i="1"/>
  <c r="E55" i="1"/>
  <c r="E49" i="1"/>
  <c r="C64" i="1"/>
  <c r="E13" i="1" l="1"/>
  <c r="E42" i="1" l="1"/>
  <c r="E43" i="1"/>
  <c r="E41" i="1"/>
  <c r="D64" i="1"/>
  <c r="E47" i="1"/>
  <c r="E38" i="1"/>
  <c r="E40" i="1"/>
  <c r="E44" i="1"/>
  <c r="E45" i="1"/>
  <c r="E37" i="1"/>
  <c r="E7" i="1"/>
  <c r="E10" i="1" s="1"/>
  <c r="E56" i="1" l="1"/>
  <c r="C23" i="1"/>
  <c r="D23" i="1"/>
  <c r="C65" i="1" l="1"/>
  <c r="E23" i="1"/>
  <c r="D65" i="1"/>
  <c r="E64" i="1" l="1"/>
  <c r="E65" i="1" l="1"/>
</calcChain>
</file>

<file path=xl/sharedStrings.xml><?xml version="1.0" encoding="utf-8"?>
<sst xmlns="http://schemas.openxmlformats.org/spreadsheetml/2006/main" count="77" uniqueCount="72">
  <si>
    <t>adatok eFt-ban</t>
  </si>
  <si>
    <t>Intézmény</t>
  </si>
  <si>
    <t>Cél megnevezése</t>
  </si>
  <si>
    <t>Nettó</t>
  </si>
  <si>
    <t>ÁFA</t>
  </si>
  <si>
    <t>Bruttó</t>
  </si>
  <si>
    <t>Összesen:</t>
  </si>
  <si>
    <t>Önkormányzat mindösszesen:</t>
  </si>
  <si>
    <t>Intézmények összesen:</t>
  </si>
  <si>
    <t>Általános fejlesztési tartalék</t>
  </si>
  <si>
    <t>Városi Könyvtár és Művelődési- Felnőttképzési Központ</t>
  </si>
  <si>
    <t>Városi Önkormányzat Egészségügyi Központja</t>
  </si>
  <si>
    <t>Egyéb beruházások:</t>
  </si>
  <si>
    <t>Egyéb beruházás összesen:</t>
  </si>
  <si>
    <t>Zalaszentgróti Közös Önkormányzati Hivatal</t>
  </si>
  <si>
    <t>Zalaszentgrót Város Önkormányzata</t>
  </si>
  <si>
    <t>Zalaszentgróti Napközi Otthonos Óvoda-Bölcsőde</t>
  </si>
  <si>
    <t>Aranyodi buszmegálló áthelyezés</t>
  </si>
  <si>
    <t>Nagy temető bővítés (kerítésépítés)</t>
  </si>
  <si>
    <t>Nagy temető bővítés (utak, parcellák kialakítása)</t>
  </si>
  <si>
    <t>Helyi Építési Szabályzat és Településképi Rendelet módosítása</t>
  </si>
  <si>
    <t>Nagy temető bővítés (urnafal bővítés)</t>
  </si>
  <si>
    <t>Műszaki tervezési költségek</t>
  </si>
  <si>
    <t>Porszívó (Bölcsőde)</t>
  </si>
  <si>
    <t>Napelemes közvilágítási lámpatestek beszerzése</t>
  </si>
  <si>
    <t>Óvodai játszóeszközök telepítése,TÜV vizsgálata</t>
  </si>
  <si>
    <t>Városrészi beruházások:</t>
  </si>
  <si>
    <t>Városrészi beruházások összesen:</t>
  </si>
  <si>
    <t xml:space="preserve">Beruházási kiadások 2022. évi előirányzata </t>
  </si>
  <si>
    <t>Porszívó (többfunkciós)</t>
  </si>
  <si>
    <t>Videó digitalizáló videószerkesztő szoftverrel</t>
  </si>
  <si>
    <t>Canva program</t>
  </si>
  <si>
    <t>Színpadhoz színpadszoknya és háttérfüggöny</t>
  </si>
  <si>
    <t>Házasságkötő terem sötétítő függönyök beszerz.</t>
  </si>
  <si>
    <t>TOP és egyéb pályázatok célonként:</t>
  </si>
  <si>
    <t>Hátsó előtetők fedése</t>
  </si>
  <si>
    <t>Közvilágítási hálózat bővítése</t>
  </si>
  <si>
    <t>Autó beszerzés városüzemeltetéshez</t>
  </si>
  <si>
    <t>Játszótéri elemek, közösségi terek fejlesztése</t>
  </si>
  <si>
    <t>Csáford buszforduló térkövezés, Lombos árkolás</t>
  </si>
  <si>
    <t>Zalaudvarnok kultúrház női mosdó átalakítás</t>
  </si>
  <si>
    <t>Tüskeszentpéter kultúrház előtető lépcső fölé</t>
  </si>
  <si>
    <t>TOP és egyéb pályázatok összesen:</t>
  </si>
  <si>
    <t>EFOP 1.2.11. Fecskeház program újragondolva</t>
  </si>
  <si>
    <t xml:space="preserve">Közmunka kisértékű eszközbeszerzés </t>
  </si>
  <si>
    <t>Infó kommunikációs fejl., és eszközök beszerzése</t>
  </si>
  <si>
    <t>Aranyod Víztározó u. csap.víz elvezetési munkák</t>
  </si>
  <si>
    <t>T.sz.péter-Türjei út átkötő sz. tanulm.terv kész.</t>
  </si>
  <si>
    <t>KEHOP pályázat Zgrót agglom. SZV tisztítása</t>
  </si>
  <si>
    <t>TOP 3.1.1. Zgrót fenntarth. közl.fejl. területvétel</t>
  </si>
  <si>
    <t>TOP 2.1.1-21 Önk.épületek energetikai fejl.</t>
  </si>
  <si>
    <t>EFOP-2.2.19-17-2017-00046 Járóbeteg szakellátó fejelsztése</t>
  </si>
  <si>
    <t>Önkormányzati honlap fejlesztés</t>
  </si>
  <si>
    <t>Helyi sajátosság közmunka program- kisértékű eszközök beszerzése</t>
  </si>
  <si>
    <t>Szociális közmunka program -kisértékű eszközök beszerzése</t>
  </si>
  <si>
    <t>HUMDA E CARGO pályázat-elektromos teherszáll. kerékpár beszerzése</t>
  </si>
  <si>
    <t>TOP- Plusz-2.1.1-21 Enargetikai fejlesztés a Városi Önkormányzat Egészségügyi Központjában</t>
  </si>
  <si>
    <t>LEADER HACS VP6-19.2.1-99-13-21 Rendezvény eszközbeszerzés pályázat</t>
  </si>
  <si>
    <t>TOP- Plusz-2.1.1-21 Enargetikai fejlesztés a Városi Önkormányzat Egészségügyi Központjában pályázat előkészítési munkái</t>
  </si>
  <si>
    <t>Informatikai eszköz beszerzése</t>
  </si>
  <si>
    <t xml:space="preserve"> 5. melléklet a 2022. évi költségvetésről szóló 3/2022. (II.16.) önkormányzati rendelethez</t>
  </si>
  <si>
    <t>Az 5. melléklet a Zalaszentgrót Város Önkormányzata Képviselő-testületének 11/2022. (V. 27.) önkormányzati rendelete 2. § (4) bekezdésével megállapított szöveg.</t>
  </si>
  <si>
    <t>Berendezés, számítás- és ügyviteltech.eszközök, televízió beszerzése</t>
  </si>
  <si>
    <t>Reflektorok beszerzése választás lebonyolításához</t>
  </si>
  <si>
    <t>Szerverhez légkondicionáló berendezés</t>
  </si>
  <si>
    <t>Május 1.u. lakótelkek közművesítésének tervezése</t>
  </si>
  <si>
    <t>A 5. melléklet a Zalaszentgrót Város Önkormányzata Képviselő-testületének 17/2022. (IX.30.) önkormányzati rendelete 2. § (4) bekezdésével megállapított szöveg.</t>
  </si>
  <si>
    <t>Pályázatok járulékos költségei</t>
  </si>
  <si>
    <t>A 5. melléklet a Zalaszentgrót Város Önkormányzata Képviselő-testületének 23/2022. (XII.16.) önkormányzati rendelete 2. § (4) bekezdésével megállapított szöveg.</t>
  </si>
  <si>
    <t>Batthány u.15.-karate terem hűtő-fűtő klíma beszerelése</t>
  </si>
  <si>
    <t>Efi pályázat eszközbeszerzés</t>
  </si>
  <si>
    <t>A 5. melléklet a Zalaszentgrót Város Önkormányzata Képviselő-testületének 5/2023. (II.16.) önkormányzati rendelete 2. § (4)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</si>
</sst>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#,##0\ _F_t"/>
    <numFmt numFmtId="166" formatCode="_-* #,##0_-;\-* #,##0_-;_-* &quot;-&quot;??_-;_-@_-"/>
  </numFmts>
  <fonts count="15" x14ac:knownFonts="1">
    <font>
      <sz val="10"/>
      <name val="Arial CE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3"/>
      <name val="Times New Roman"/>
      <family val="1"/>
      <charset val="238"/>
    </font>
    <font>
      <sz val="10"/>
      <color indexed="12"/>
      <name val="Arial CE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b/>
      <sz val="18"/>
      <name val="Times New Roman"/>
      <family val="1"/>
      <charset val="238"/>
    </font>
    <font>
      <sz val="10"/>
      <color rgb="FFFF0000"/>
      <name val="Arial CE"/>
      <charset val="238"/>
    </font>
    <font>
      <sz val="10"/>
      <name val="Arial CE"/>
      <charset val="238"/>
    </font>
    <font>
      <sz val="9.5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73">
    <xf numFmtId="0" fontId="0" fillId="0" borderId="0" xfId="0"/>
    <xf numFmtId="0" fontId="3" fillId="0" borderId="0" xfId="0" applyFont="1" applyAlignment="1">
      <alignment horizontal="center"/>
    </xf>
    <xf numFmtId="3" fontId="0" fillId="0" borderId="0" xfId="0" applyNumberFormat="1"/>
    <xf numFmtId="0" fontId="2" fillId="0" borderId="1" xfId="0" applyFont="1" applyBorder="1" applyAlignment="1">
      <alignment horizontal="center" wrapText="1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3" fontId="6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wrapText="1"/>
    </xf>
    <xf numFmtId="3" fontId="2" fillId="0" borderId="0" xfId="0" applyNumberFormat="1" applyFont="1" applyAlignment="1">
      <alignment horizontal="right" vertical="center" wrapText="1"/>
    </xf>
    <xf numFmtId="1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horizontal="right" wrapText="1"/>
    </xf>
    <xf numFmtId="0" fontId="0" fillId="0" borderId="1" xfId="0" applyBorder="1"/>
    <xf numFmtId="165" fontId="5" fillId="3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3" borderId="1" xfId="0" applyNumberFormat="1" applyFont="1" applyFill="1" applyBorder="1" applyAlignment="1">
      <alignment horizontal="right" vertical="center" wrapText="1"/>
    </xf>
    <xf numFmtId="0" fontId="9" fillId="0" borderId="3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wrapText="1"/>
    </xf>
    <xf numFmtId="0" fontId="4" fillId="4" borderId="1" xfId="0" applyFont="1" applyFill="1" applyBorder="1" applyAlignment="1">
      <alignment vertical="center" wrapText="1"/>
    </xf>
    <xf numFmtId="3" fontId="4" fillId="4" borderId="1" xfId="0" applyNumberFormat="1" applyFont="1" applyFill="1" applyBorder="1" applyAlignment="1">
      <alignment horizontal="right" vertical="center" wrapText="1"/>
    </xf>
    <xf numFmtId="165" fontId="4" fillId="4" borderId="1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12" fillId="0" borderId="0" xfId="0" applyFont="1"/>
    <xf numFmtId="3" fontId="5" fillId="0" borderId="1" xfId="0" applyNumberFormat="1" applyFont="1" applyBorder="1" applyAlignment="1">
      <alignment vertical="center"/>
    </xf>
    <xf numFmtId="0" fontId="8" fillId="0" borderId="0" xfId="0" applyFont="1"/>
    <xf numFmtId="0" fontId="5" fillId="0" borderId="1" xfId="0" applyFont="1" applyBorder="1" applyAlignment="1">
      <alignment vertical="center" shrinkToFit="1"/>
    </xf>
    <xf numFmtId="0" fontId="5" fillId="5" borderId="1" xfId="0" applyFont="1" applyFill="1" applyBorder="1" applyAlignment="1">
      <alignment horizontal="left" vertical="center" wrapText="1"/>
    </xf>
    <xf numFmtId="3" fontId="5" fillId="5" borderId="1" xfId="0" applyNumberFormat="1" applyFont="1" applyFill="1" applyBorder="1" applyAlignment="1">
      <alignment horizontal="right" vertical="center" wrapText="1"/>
    </xf>
    <xf numFmtId="3" fontId="12" fillId="5" borderId="0" xfId="0" applyNumberFormat="1" applyFont="1" applyFill="1" applyAlignment="1">
      <alignment vertical="center" wrapText="1"/>
    </xf>
    <xf numFmtId="0" fontId="0" fillId="5" borderId="0" xfId="0" applyFill="1"/>
    <xf numFmtId="0" fontId="4" fillId="5" borderId="1" xfId="0" applyFont="1" applyFill="1" applyBorder="1" applyAlignment="1">
      <alignment vertical="center" wrapText="1"/>
    </xf>
    <xf numFmtId="3" fontId="4" fillId="5" borderId="1" xfId="0" applyNumberFormat="1" applyFont="1" applyFill="1" applyBorder="1" applyAlignment="1">
      <alignment horizontal="right" vertical="center" wrapText="1"/>
    </xf>
    <xf numFmtId="3" fontId="0" fillId="5" borderId="0" xfId="0" applyNumberFormat="1" applyFill="1"/>
    <xf numFmtId="0" fontId="7" fillId="5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wrapText="1"/>
    </xf>
    <xf numFmtId="3" fontId="6" fillId="5" borderId="0" xfId="0" applyNumberFormat="1" applyFont="1" applyFill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166" fontId="5" fillId="5" borderId="1" xfId="1" applyNumberFormat="1" applyFont="1" applyFill="1" applyBorder="1" applyAlignment="1">
      <alignment horizontal="right" vertical="center" wrapText="1"/>
    </xf>
    <xf numFmtId="3" fontId="12" fillId="5" borderId="0" xfId="0" applyNumberFormat="1" applyFont="1" applyFill="1" applyAlignment="1">
      <alignment horizontal="left" vertical="center" wrapText="1"/>
    </xf>
    <xf numFmtId="3" fontId="12" fillId="5" borderId="0" xfId="0" applyNumberFormat="1" applyFont="1" applyFill="1" applyAlignment="1">
      <alignment horizontal="left" vertical="center" wrapText="1"/>
    </xf>
    <xf numFmtId="3" fontId="12" fillId="5" borderId="0" xfId="0" applyNumberFormat="1" applyFont="1" applyFill="1" applyBorder="1" applyAlignment="1">
      <alignment horizontal="left" vertical="center" wrapText="1"/>
    </xf>
    <xf numFmtId="3" fontId="12" fillId="5" borderId="6" xfId="0" applyNumberFormat="1" applyFont="1" applyFill="1" applyBorder="1" applyAlignment="1">
      <alignment horizontal="left" vertical="center" wrapText="1"/>
    </xf>
    <xf numFmtId="3" fontId="12" fillId="5" borderId="0" xfId="0" applyNumberFormat="1" applyFont="1" applyFill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wrapText="1"/>
    </xf>
    <xf numFmtId="0" fontId="5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M84"/>
  <sheetViews>
    <sheetView tabSelected="1" view="pageBreakPreview" topLeftCell="A55" zoomScaleNormal="100" zoomScaleSheetLayoutView="100" workbookViewId="0">
      <selection activeCell="A77" sqref="A77:E77"/>
    </sheetView>
  </sheetViews>
  <sheetFormatPr defaultRowHeight="14.25" x14ac:dyDescent="0.2"/>
  <cols>
    <col min="1" max="1" width="23.140625" style="16" customWidth="1"/>
    <col min="2" max="2" width="43.28515625" style="22" customWidth="1"/>
    <col min="3" max="3" width="12" customWidth="1"/>
    <col min="4" max="4" width="11.42578125" customWidth="1"/>
    <col min="5" max="5" width="11.85546875" customWidth="1"/>
  </cols>
  <sheetData>
    <row r="1" spans="1:11" ht="30" customHeight="1" x14ac:dyDescent="0.25">
      <c r="A1" s="64" t="s">
        <v>60</v>
      </c>
      <c r="B1" s="65"/>
      <c r="C1" s="65"/>
      <c r="D1" s="65"/>
      <c r="E1" s="65"/>
    </row>
    <row r="2" spans="1:11" ht="45.75" customHeight="1" x14ac:dyDescent="0.3">
      <c r="A2" s="66" t="s">
        <v>28</v>
      </c>
      <c r="B2" s="66"/>
      <c r="C2" s="66"/>
      <c r="D2" s="66"/>
      <c r="E2" s="66"/>
    </row>
    <row r="3" spans="1:11" ht="18" customHeight="1" x14ac:dyDescent="0.35">
      <c r="A3" s="14"/>
      <c r="B3" s="17"/>
      <c r="C3" s="1"/>
      <c r="D3" s="1"/>
      <c r="E3" s="1"/>
    </row>
    <row r="4" spans="1:11" ht="19.149999999999999" customHeight="1" x14ac:dyDescent="0.2">
      <c r="A4" s="67" t="s">
        <v>0</v>
      </c>
      <c r="B4" s="67"/>
      <c r="C4" s="67"/>
      <c r="D4" s="67"/>
      <c r="E4" s="67"/>
    </row>
    <row r="5" spans="1:11" ht="9" customHeight="1" x14ac:dyDescent="0.25">
      <c r="A5" s="15"/>
      <c r="B5" s="18"/>
      <c r="C5" s="4"/>
      <c r="D5" s="4"/>
      <c r="E5" s="4"/>
    </row>
    <row r="6" spans="1:11" ht="21" customHeight="1" x14ac:dyDescent="0.3">
      <c r="A6" s="19" t="s">
        <v>1</v>
      </c>
      <c r="B6" s="19" t="s">
        <v>2</v>
      </c>
      <c r="C6" s="3" t="s">
        <v>3</v>
      </c>
      <c r="D6" s="3" t="s">
        <v>4</v>
      </c>
      <c r="E6" s="3" t="s">
        <v>5</v>
      </c>
    </row>
    <row r="7" spans="1:11" ht="31.15" customHeight="1" x14ac:dyDescent="0.25">
      <c r="A7" s="60" t="s">
        <v>14</v>
      </c>
      <c r="B7" s="34" t="s">
        <v>62</v>
      </c>
      <c r="C7" s="32">
        <v>3810</v>
      </c>
      <c r="D7" s="32">
        <v>1027</v>
      </c>
      <c r="E7" s="32">
        <f>C7+D7</f>
        <v>4837</v>
      </c>
      <c r="F7" s="38"/>
    </row>
    <row r="8" spans="1:11" ht="18.75" customHeight="1" x14ac:dyDescent="0.25">
      <c r="A8" s="60"/>
      <c r="B8" s="34" t="s">
        <v>35</v>
      </c>
      <c r="C8" s="33">
        <v>1181</v>
      </c>
      <c r="D8" s="32">
        <f>C8*0.27</f>
        <v>318.87</v>
      </c>
      <c r="E8" s="12">
        <f t="shared" ref="E8:E9" si="0">C8+D8</f>
        <v>1499.87</v>
      </c>
      <c r="F8" s="38"/>
    </row>
    <row r="9" spans="1:11" ht="30" customHeight="1" x14ac:dyDescent="0.25">
      <c r="A9" s="60"/>
      <c r="B9" s="34" t="s">
        <v>63</v>
      </c>
      <c r="C9" s="33">
        <v>157</v>
      </c>
      <c r="D9" s="32">
        <v>43</v>
      </c>
      <c r="E9" s="12">
        <f t="shared" si="0"/>
        <v>200</v>
      </c>
      <c r="F9" s="38"/>
    </row>
    <row r="10" spans="1:11" ht="21.75" customHeight="1" x14ac:dyDescent="0.25">
      <c r="A10" s="61"/>
      <c r="B10" s="20" t="s">
        <v>6</v>
      </c>
      <c r="C10" s="28">
        <f>SUM(C7:C9)</f>
        <v>5148</v>
      </c>
      <c r="D10" s="28">
        <f>SUM(D7:D9)</f>
        <v>1388.87</v>
      </c>
      <c r="E10" s="28">
        <f>SUM(E7:E9)</f>
        <v>6536.87</v>
      </c>
    </row>
    <row r="11" spans="1:11" ht="18.75" customHeight="1" x14ac:dyDescent="0.3">
      <c r="A11" s="60" t="s">
        <v>16</v>
      </c>
      <c r="B11" s="21" t="s">
        <v>23</v>
      </c>
      <c r="C11" s="32">
        <v>36</v>
      </c>
      <c r="D11" s="32">
        <v>9</v>
      </c>
      <c r="E11" s="12">
        <f>C11+D11</f>
        <v>45</v>
      </c>
      <c r="G11" s="5"/>
      <c r="H11" s="6"/>
      <c r="I11" s="7"/>
      <c r="J11" s="7"/>
      <c r="K11" s="7"/>
    </row>
    <row r="12" spans="1:11" ht="19.149999999999999" customHeight="1" x14ac:dyDescent="0.3">
      <c r="A12" s="60"/>
      <c r="B12" s="42" t="s">
        <v>25</v>
      </c>
      <c r="C12" s="32">
        <v>700</v>
      </c>
      <c r="D12" s="32">
        <f>C12*0.27</f>
        <v>189</v>
      </c>
      <c r="E12" s="12">
        <f>C12+D12</f>
        <v>889</v>
      </c>
      <c r="F12" s="39"/>
      <c r="G12" s="5"/>
      <c r="H12" s="6"/>
      <c r="I12" s="7"/>
      <c r="J12" s="7"/>
      <c r="K12" s="7"/>
    </row>
    <row r="13" spans="1:11" ht="19.149999999999999" customHeight="1" x14ac:dyDescent="0.3">
      <c r="A13" s="61"/>
      <c r="B13" s="11" t="s">
        <v>6</v>
      </c>
      <c r="C13" s="30">
        <f>SUM(C11:C12)</f>
        <v>736</v>
      </c>
      <c r="D13" s="30">
        <f>SUM(D11:D12)</f>
        <v>198</v>
      </c>
      <c r="E13" s="30">
        <f>SUM(E11:E12)</f>
        <v>934</v>
      </c>
      <c r="G13" s="5"/>
      <c r="H13" s="6"/>
      <c r="I13" s="7"/>
      <c r="J13" s="7"/>
      <c r="K13" s="7"/>
    </row>
    <row r="14" spans="1:11" ht="18.75" customHeight="1" x14ac:dyDescent="0.3">
      <c r="A14" s="60" t="s">
        <v>10</v>
      </c>
      <c r="B14" s="21" t="s">
        <v>29</v>
      </c>
      <c r="C14" s="33">
        <v>59</v>
      </c>
      <c r="D14" s="32">
        <v>16</v>
      </c>
      <c r="E14" s="32">
        <f>C14+D14</f>
        <v>75</v>
      </c>
      <c r="G14" s="5"/>
      <c r="H14" s="8"/>
      <c r="I14" s="9"/>
      <c r="J14" s="7"/>
      <c r="K14" s="9"/>
    </row>
    <row r="15" spans="1:11" ht="18.75" customHeight="1" x14ac:dyDescent="0.3">
      <c r="A15" s="60"/>
      <c r="B15" s="21" t="s">
        <v>30</v>
      </c>
      <c r="C15" s="33">
        <v>16</v>
      </c>
      <c r="D15" s="32">
        <v>4</v>
      </c>
      <c r="E15" s="32">
        <f>C15+D15</f>
        <v>20</v>
      </c>
      <c r="G15" s="5"/>
      <c r="H15" s="8"/>
      <c r="I15" s="9"/>
      <c r="J15" s="7"/>
      <c r="K15" s="9"/>
    </row>
    <row r="16" spans="1:11" ht="18.75" customHeight="1" x14ac:dyDescent="0.3">
      <c r="A16" s="60"/>
      <c r="B16" s="21" t="s">
        <v>31</v>
      </c>
      <c r="C16" s="33">
        <v>32</v>
      </c>
      <c r="D16" s="32">
        <v>8</v>
      </c>
      <c r="E16" s="32">
        <f>C16+D16</f>
        <v>40</v>
      </c>
      <c r="G16" s="5"/>
      <c r="H16" s="8"/>
      <c r="I16" s="9"/>
      <c r="J16" s="7"/>
      <c r="K16" s="9"/>
    </row>
    <row r="17" spans="1:13" ht="21" customHeight="1" x14ac:dyDescent="0.3">
      <c r="A17" s="60"/>
      <c r="B17" s="11" t="s">
        <v>6</v>
      </c>
      <c r="C17" s="29">
        <f>SUM(C14:C16)</f>
        <v>107</v>
      </c>
      <c r="D17" s="29">
        <f>SUM(D14:D16)</f>
        <v>28</v>
      </c>
      <c r="E17" s="53">
        <f t="shared" ref="E17:E21" si="1">C17+D17</f>
        <v>135</v>
      </c>
      <c r="F17" s="2"/>
      <c r="G17" s="5"/>
      <c r="H17" s="6"/>
      <c r="I17" s="7"/>
      <c r="J17" s="7"/>
      <c r="K17" s="9"/>
    </row>
    <row r="18" spans="1:13" s="46" customFormat="1" ht="31.5" x14ac:dyDescent="0.2">
      <c r="A18" s="68" t="s">
        <v>11</v>
      </c>
      <c r="B18" s="43" t="s">
        <v>51</v>
      </c>
      <c r="C18" s="54">
        <v>198251</v>
      </c>
      <c r="D18" s="44">
        <v>53528</v>
      </c>
      <c r="E18" s="32">
        <f t="shared" si="1"/>
        <v>251779</v>
      </c>
      <c r="F18" s="58"/>
      <c r="G18" s="59"/>
      <c r="H18" s="59"/>
      <c r="I18" s="59"/>
      <c r="J18" s="59"/>
      <c r="K18" s="59"/>
      <c r="L18" s="45"/>
      <c r="M18" s="45"/>
    </row>
    <row r="19" spans="1:13" s="46" customFormat="1" ht="15.75" x14ac:dyDescent="0.2">
      <c r="A19" s="68"/>
      <c r="B19" s="43" t="s">
        <v>70</v>
      </c>
      <c r="C19" s="54">
        <v>64</v>
      </c>
      <c r="D19" s="44">
        <v>18</v>
      </c>
      <c r="E19" s="32">
        <f t="shared" si="1"/>
        <v>82</v>
      </c>
      <c r="F19" s="57"/>
      <c r="G19" s="56"/>
      <c r="H19" s="56"/>
      <c r="I19" s="56"/>
      <c r="J19" s="56"/>
      <c r="K19" s="56"/>
      <c r="L19" s="45"/>
      <c r="M19" s="45"/>
    </row>
    <row r="20" spans="1:13" s="46" customFormat="1" ht="15.75" x14ac:dyDescent="0.2">
      <c r="A20" s="68"/>
      <c r="B20" s="43" t="s">
        <v>59</v>
      </c>
      <c r="C20" s="54">
        <v>747</v>
      </c>
      <c r="D20" s="44">
        <v>202</v>
      </c>
      <c r="E20" s="32">
        <f t="shared" ref="E20" si="2">C20+D20</f>
        <v>949</v>
      </c>
      <c r="F20" s="55"/>
      <c r="G20" s="55"/>
      <c r="H20" s="55"/>
      <c r="I20" s="55"/>
      <c r="J20" s="55"/>
      <c r="K20" s="55"/>
      <c r="L20" s="45"/>
      <c r="M20" s="45"/>
    </row>
    <row r="21" spans="1:13" s="46" customFormat="1" ht="15.75" x14ac:dyDescent="0.2">
      <c r="A21" s="68"/>
      <c r="B21" s="43" t="s">
        <v>64</v>
      </c>
      <c r="C21" s="54">
        <v>451</v>
      </c>
      <c r="D21" s="44">
        <v>122</v>
      </c>
      <c r="E21" s="32">
        <f t="shared" si="1"/>
        <v>573</v>
      </c>
      <c r="F21" s="55"/>
      <c r="G21" s="55"/>
      <c r="H21" s="55"/>
      <c r="I21" s="55"/>
      <c r="J21" s="55"/>
      <c r="K21" s="55"/>
      <c r="L21" s="45"/>
      <c r="M21" s="45"/>
    </row>
    <row r="22" spans="1:13" s="46" customFormat="1" ht="21.75" customHeight="1" x14ac:dyDescent="0.3">
      <c r="A22" s="68"/>
      <c r="B22" s="47" t="s">
        <v>6</v>
      </c>
      <c r="C22" s="48">
        <f>SUM(C18:C21)</f>
        <v>199513</v>
      </c>
      <c r="D22" s="48">
        <f>SUM(D18:D21)</f>
        <v>53870</v>
      </c>
      <c r="E22" s="48">
        <f>SUM(E18:E21)</f>
        <v>253383</v>
      </c>
      <c r="F22" s="49"/>
      <c r="G22" s="50"/>
      <c r="H22" s="51"/>
      <c r="J22" s="52"/>
      <c r="K22" s="52"/>
    </row>
    <row r="23" spans="1:13" s="41" customFormat="1" ht="21" customHeight="1" x14ac:dyDescent="0.2">
      <c r="A23" s="31"/>
      <c r="B23" s="35" t="s">
        <v>8</v>
      </c>
      <c r="C23" s="36">
        <f>SUM(C10+C13+C17+C22)</f>
        <v>205504</v>
      </c>
      <c r="D23" s="36">
        <f>SUM(D10+D13+D17+D22)</f>
        <v>55484.87</v>
      </c>
      <c r="E23" s="36">
        <f>SUM(E10+E13+E17+E22)</f>
        <v>260988.87</v>
      </c>
    </row>
    <row r="24" spans="1:13" ht="19.899999999999999" customHeight="1" x14ac:dyDescent="0.2">
      <c r="A24" s="69" t="s">
        <v>15</v>
      </c>
      <c r="B24" s="11" t="s">
        <v>34</v>
      </c>
      <c r="C24" s="13"/>
      <c r="D24" s="10"/>
      <c r="E24" s="13"/>
    </row>
    <row r="25" spans="1:13" ht="19.899999999999999" customHeight="1" x14ac:dyDescent="0.2">
      <c r="A25" s="70"/>
      <c r="B25" s="21" t="s">
        <v>43</v>
      </c>
      <c r="C25" s="12">
        <v>2943</v>
      </c>
      <c r="D25" s="12">
        <v>794</v>
      </c>
      <c r="E25" s="32">
        <f t="shared" ref="E25:E27" si="3">SUM(C25:D25)</f>
        <v>3737</v>
      </c>
    </row>
    <row r="26" spans="1:13" ht="19.899999999999999" customHeight="1" x14ac:dyDescent="0.2">
      <c r="A26" s="70"/>
      <c r="B26" s="21" t="s">
        <v>48</v>
      </c>
      <c r="C26" s="12">
        <v>3891899</v>
      </c>
      <c r="D26" s="12">
        <v>10031</v>
      </c>
      <c r="E26" s="32">
        <f t="shared" si="3"/>
        <v>3901930</v>
      </c>
    </row>
    <row r="27" spans="1:13" ht="19.899999999999999" customHeight="1" x14ac:dyDescent="0.2">
      <c r="A27" s="70"/>
      <c r="B27" s="21" t="s">
        <v>50</v>
      </c>
      <c r="C27" s="12">
        <v>420</v>
      </c>
      <c r="D27" s="12">
        <v>0</v>
      </c>
      <c r="E27" s="32">
        <f t="shared" si="3"/>
        <v>420</v>
      </c>
    </row>
    <row r="28" spans="1:13" ht="19.899999999999999" customHeight="1" x14ac:dyDescent="0.2">
      <c r="A28" s="70"/>
      <c r="B28" s="21" t="s">
        <v>49</v>
      </c>
      <c r="C28" s="12">
        <v>1090</v>
      </c>
      <c r="D28" s="12">
        <v>0</v>
      </c>
      <c r="E28" s="32">
        <f t="shared" ref="E28:E34" si="4">SUM(C28:D28)</f>
        <v>1090</v>
      </c>
    </row>
    <row r="29" spans="1:13" ht="31.5" customHeight="1" x14ac:dyDescent="0.2">
      <c r="A29" s="70"/>
      <c r="B29" s="21" t="s">
        <v>53</v>
      </c>
      <c r="C29" s="12">
        <v>226</v>
      </c>
      <c r="D29" s="12">
        <v>61</v>
      </c>
      <c r="E29" s="32">
        <f t="shared" si="4"/>
        <v>287</v>
      </c>
    </row>
    <row r="30" spans="1:13" ht="32.25" customHeight="1" x14ac:dyDescent="0.2">
      <c r="A30" s="70"/>
      <c r="B30" s="21" t="s">
        <v>54</v>
      </c>
      <c r="C30" s="12">
        <v>139</v>
      </c>
      <c r="D30" s="12">
        <v>37</v>
      </c>
      <c r="E30" s="32">
        <f t="shared" si="4"/>
        <v>176</v>
      </c>
    </row>
    <row r="31" spans="1:13" ht="30.75" customHeight="1" x14ac:dyDescent="0.2">
      <c r="A31" s="70"/>
      <c r="B31" s="21" t="s">
        <v>55</v>
      </c>
      <c r="C31" s="12">
        <v>772</v>
      </c>
      <c r="D31" s="12">
        <v>209</v>
      </c>
      <c r="E31" s="32">
        <f t="shared" si="4"/>
        <v>981</v>
      </c>
    </row>
    <row r="32" spans="1:13" ht="45.75" customHeight="1" x14ac:dyDescent="0.2">
      <c r="A32" s="70"/>
      <c r="B32" s="21" t="s">
        <v>56</v>
      </c>
      <c r="C32" s="12">
        <v>15772</v>
      </c>
      <c r="D32" s="12">
        <v>4258</v>
      </c>
      <c r="E32" s="32">
        <f t="shared" si="4"/>
        <v>20030</v>
      </c>
    </row>
    <row r="33" spans="1:9" ht="50.25" customHeight="1" x14ac:dyDescent="0.2">
      <c r="A33" s="70"/>
      <c r="B33" s="21" t="s">
        <v>58</v>
      </c>
      <c r="C33" s="12">
        <v>500</v>
      </c>
      <c r="D33" s="12">
        <v>135</v>
      </c>
      <c r="E33" s="32">
        <f t="shared" si="4"/>
        <v>635</v>
      </c>
    </row>
    <row r="34" spans="1:9" ht="34.5" customHeight="1" x14ac:dyDescent="0.2">
      <c r="A34" s="70"/>
      <c r="B34" s="21" t="s">
        <v>57</v>
      </c>
      <c r="C34" s="12">
        <v>7724</v>
      </c>
      <c r="D34" s="12">
        <v>2085</v>
      </c>
      <c r="E34" s="32">
        <f t="shared" si="4"/>
        <v>9809</v>
      </c>
    </row>
    <row r="35" spans="1:9" ht="21.75" customHeight="1" x14ac:dyDescent="0.2">
      <c r="A35" s="72"/>
      <c r="B35" s="35" t="s">
        <v>42</v>
      </c>
      <c r="C35" s="37">
        <f>SUM(C25:C34)</f>
        <v>3921485</v>
      </c>
      <c r="D35" s="37">
        <f>SUM(D25:D34)</f>
        <v>17610</v>
      </c>
      <c r="E35" s="37">
        <f>SUM(E25:E34)</f>
        <v>3939095</v>
      </c>
    </row>
    <row r="36" spans="1:9" ht="18.600000000000001" customHeight="1" x14ac:dyDescent="0.2">
      <c r="A36" s="69" t="s">
        <v>15</v>
      </c>
      <c r="B36" s="11" t="s">
        <v>12</v>
      </c>
      <c r="C36" s="13"/>
      <c r="D36" s="10"/>
      <c r="E36" s="26"/>
    </row>
    <row r="37" spans="1:9" ht="18.600000000000001" customHeight="1" x14ac:dyDescent="0.2">
      <c r="A37" s="70"/>
      <c r="B37" s="21" t="s">
        <v>17</v>
      </c>
      <c r="C37" s="12">
        <v>3000</v>
      </c>
      <c r="D37" s="12">
        <v>810</v>
      </c>
      <c r="E37" s="12">
        <f>C37+D37</f>
        <v>3810</v>
      </c>
    </row>
    <row r="38" spans="1:9" ht="18.600000000000001" customHeight="1" x14ac:dyDescent="0.2">
      <c r="A38" s="70"/>
      <c r="B38" s="21" t="s">
        <v>22</v>
      </c>
      <c r="C38" s="12">
        <v>787</v>
      </c>
      <c r="D38" s="12">
        <v>213</v>
      </c>
      <c r="E38" s="12">
        <f t="shared" ref="E38:E48" si="5">C38+D38</f>
        <v>1000</v>
      </c>
    </row>
    <row r="39" spans="1:9" ht="18" customHeight="1" x14ac:dyDescent="0.2">
      <c r="A39" s="70"/>
      <c r="B39" s="21" t="s">
        <v>47</v>
      </c>
      <c r="C39" s="12">
        <v>1000</v>
      </c>
      <c r="D39" s="12">
        <v>270</v>
      </c>
      <c r="E39" s="12">
        <f t="shared" si="5"/>
        <v>1270</v>
      </c>
    </row>
    <row r="40" spans="1:9" ht="18.600000000000001" customHeight="1" x14ac:dyDescent="0.2">
      <c r="A40" s="70"/>
      <c r="B40" s="21" t="s">
        <v>18</v>
      </c>
      <c r="C40" s="12">
        <v>16000</v>
      </c>
      <c r="D40" s="12">
        <v>4320</v>
      </c>
      <c r="E40" s="12">
        <f t="shared" si="5"/>
        <v>20320</v>
      </c>
      <c r="I40" s="2"/>
    </row>
    <row r="41" spans="1:9" ht="18" customHeight="1" x14ac:dyDescent="0.2">
      <c r="A41" s="70"/>
      <c r="B41" s="42" t="s">
        <v>19</v>
      </c>
      <c r="C41" s="12">
        <v>5000</v>
      </c>
      <c r="D41" s="12">
        <v>1350</v>
      </c>
      <c r="E41" s="12">
        <f t="shared" si="5"/>
        <v>6350</v>
      </c>
      <c r="I41" s="2"/>
    </row>
    <row r="42" spans="1:9" ht="18.600000000000001" customHeight="1" x14ac:dyDescent="0.2">
      <c r="A42" s="70"/>
      <c r="B42" s="21" t="s">
        <v>21</v>
      </c>
      <c r="C42" s="12">
        <v>1120</v>
      </c>
      <c r="D42" s="32">
        <f t="shared" ref="D42" si="6">C42*0.27</f>
        <v>302.40000000000003</v>
      </c>
      <c r="E42" s="12">
        <f t="shared" si="5"/>
        <v>1422.4</v>
      </c>
      <c r="F42" s="39"/>
      <c r="I42" s="2"/>
    </row>
    <row r="43" spans="1:9" ht="18.600000000000001" customHeight="1" x14ac:dyDescent="0.2">
      <c r="A43" s="70"/>
      <c r="B43" s="21" t="s">
        <v>24</v>
      </c>
      <c r="C43" s="12">
        <v>394</v>
      </c>
      <c r="D43" s="12">
        <v>106</v>
      </c>
      <c r="E43" s="12">
        <f t="shared" si="5"/>
        <v>500</v>
      </c>
      <c r="I43" s="2"/>
    </row>
    <row r="44" spans="1:9" ht="31.5" x14ac:dyDescent="0.2">
      <c r="A44" s="70"/>
      <c r="B44" s="21" t="s">
        <v>20</v>
      </c>
      <c r="C44" s="12">
        <v>926</v>
      </c>
      <c r="D44" s="12">
        <v>0</v>
      </c>
      <c r="E44" s="12">
        <f t="shared" si="5"/>
        <v>926</v>
      </c>
      <c r="I44" s="2"/>
    </row>
    <row r="45" spans="1:9" ht="15.75" x14ac:dyDescent="0.2">
      <c r="A45" s="70"/>
      <c r="B45" s="21" t="s">
        <v>38</v>
      </c>
      <c r="C45" s="12">
        <v>3669</v>
      </c>
      <c r="D45" s="12">
        <f>C45*0.27</f>
        <v>990.63000000000011</v>
      </c>
      <c r="E45" s="12">
        <f t="shared" si="5"/>
        <v>4659.63</v>
      </c>
      <c r="F45" s="38"/>
      <c r="I45" s="2"/>
    </row>
    <row r="46" spans="1:9" ht="15.75" x14ac:dyDescent="0.2">
      <c r="A46" s="70"/>
      <c r="B46" s="21" t="s">
        <v>36</v>
      </c>
      <c r="C46" s="32">
        <v>788</v>
      </c>
      <c r="D46" s="32">
        <v>212</v>
      </c>
      <c r="E46" s="40">
        <f t="shared" ref="E46" si="7">C46+D46</f>
        <v>1000</v>
      </c>
      <c r="F46" s="39"/>
      <c r="I46" s="2"/>
    </row>
    <row r="47" spans="1:9" ht="18" customHeight="1" x14ac:dyDescent="0.2">
      <c r="A47" s="70"/>
      <c r="B47" s="21" t="s">
        <v>32</v>
      </c>
      <c r="C47" s="27">
        <v>300</v>
      </c>
      <c r="D47" s="32">
        <f>C47*0.27</f>
        <v>81</v>
      </c>
      <c r="E47" s="27">
        <f t="shared" si="5"/>
        <v>381</v>
      </c>
      <c r="F47" s="38"/>
      <c r="I47" s="2"/>
    </row>
    <row r="48" spans="1:9" ht="18" customHeight="1" x14ac:dyDescent="0.2">
      <c r="A48" s="70"/>
      <c r="B48" s="21" t="s">
        <v>33</v>
      </c>
      <c r="C48" s="27">
        <v>150</v>
      </c>
      <c r="D48" s="32">
        <f>C48*0.27</f>
        <v>40.5</v>
      </c>
      <c r="E48" s="27">
        <f t="shared" si="5"/>
        <v>190.5</v>
      </c>
      <c r="F48" s="38"/>
      <c r="I48" s="2"/>
    </row>
    <row r="49" spans="1:9" ht="18" customHeight="1" x14ac:dyDescent="0.2">
      <c r="A49" s="70"/>
      <c r="B49" s="21" t="s">
        <v>44</v>
      </c>
      <c r="C49" s="12">
        <v>273</v>
      </c>
      <c r="D49" s="12">
        <v>74</v>
      </c>
      <c r="E49" s="12">
        <f t="shared" ref="E49:E63" si="8">C49+D49</f>
        <v>347</v>
      </c>
      <c r="I49" s="2"/>
    </row>
    <row r="50" spans="1:9" ht="18" customHeight="1" x14ac:dyDescent="0.2">
      <c r="A50" s="70"/>
      <c r="B50" s="21" t="s">
        <v>52</v>
      </c>
      <c r="C50" s="12">
        <v>1300</v>
      </c>
      <c r="D50" s="12"/>
      <c r="E50" s="12">
        <f t="shared" si="8"/>
        <v>1300</v>
      </c>
      <c r="I50" s="2"/>
    </row>
    <row r="51" spans="1:9" ht="18" customHeight="1" x14ac:dyDescent="0.25">
      <c r="A51" s="70"/>
      <c r="B51" s="34" t="s">
        <v>37</v>
      </c>
      <c r="C51" s="33">
        <v>4725</v>
      </c>
      <c r="D51" s="32">
        <v>1275</v>
      </c>
      <c r="E51" s="12">
        <f t="shared" si="8"/>
        <v>6000</v>
      </c>
      <c r="I51" s="2"/>
    </row>
    <row r="52" spans="1:9" ht="29.25" customHeight="1" x14ac:dyDescent="0.25">
      <c r="A52" s="70"/>
      <c r="B52" s="34" t="s">
        <v>65</v>
      </c>
      <c r="C52" s="33">
        <v>7874</v>
      </c>
      <c r="D52" s="32">
        <v>2126</v>
      </c>
      <c r="E52" s="12">
        <f>SUM(C52:D52)</f>
        <v>10000</v>
      </c>
      <c r="I52" s="2"/>
    </row>
    <row r="53" spans="1:9" ht="17.25" customHeight="1" x14ac:dyDescent="0.25">
      <c r="A53" s="70"/>
      <c r="B53" s="34" t="s">
        <v>67</v>
      </c>
      <c r="C53" s="33">
        <v>1090</v>
      </c>
      <c r="D53" s="32"/>
      <c r="E53" s="12">
        <f>SUM(C53:D53)</f>
        <v>1090</v>
      </c>
      <c r="I53" s="2"/>
    </row>
    <row r="54" spans="1:9" ht="30.75" customHeight="1" x14ac:dyDescent="0.25">
      <c r="A54" s="70"/>
      <c r="B54" s="34" t="s">
        <v>69</v>
      </c>
      <c r="C54" s="33">
        <v>787</v>
      </c>
      <c r="D54" s="32">
        <v>213</v>
      </c>
      <c r="E54" s="12">
        <f t="shared" si="8"/>
        <v>1000</v>
      </c>
      <c r="I54" s="2"/>
    </row>
    <row r="55" spans="1:9" ht="18" customHeight="1" x14ac:dyDescent="0.2">
      <c r="A55" s="70"/>
      <c r="B55" s="42" t="s">
        <v>45</v>
      </c>
      <c r="C55" s="12">
        <v>1472</v>
      </c>
      <c r="D55" s="12">
        <v>398</v>
      </c>
      <c r="E55" s="12">
        <f t="shared" si="8"/>
        <v>1870</v>
      </c>
      <c r="I55" s="2"/>
    </row>
    <row r="56" spans="1:9" ht="18.75" customHeight="1" x14ac:dyDescent="0.2">
      <c r="A56" s="70"/>
      <c r="B56" s="35" t="s">
        <v>13</v>
      </c>
      <c r="C56" s="37">
        <f>SUM(C37:C55)</f>
        <v>50655</v>
      </c>
      <c r="D56" s="37">
        <f>SUM(D37:D55)</f>
        <v>12781.529999999999</v>
      </c>
      <c r="E56" s="37">
        <f>SUM(E37:E55)</f>
        <v>63436.53</v>
      </c>
      <c r="I56" s="2"/>
    </row>
    <row r="57" spans="1:9" ht="18.600000000000001" customHeight="1" x14ac:dyDescent="0.2">
      <c r="A57" s="70"/>
      <c r="B57" s="11" t="s">
        <v>26</v>
      </c>
      <c r="C57" s="13"/>
      <c r="D57" s="10"/>
      <c r="E57" s="26"/>
    </row>
    <row r="58" spans="1:9" ht="15.75" customHeight="1" x14ac:dyDescent="0.2">
      <c r="A58" s="70"/>
      <c r="B58" s="42" t="s">
        <v>39</v>
      </c>
      <c r="C58" s="12">
        <v>534</v>
      </c>
      <c r="D58" s="12">
        <f>C58*0.27</f>
        <v>144.18</v>
      </c>
      <c r="E58" s="12">
        <f t="shared" ref="E58:E61" si="9">C58+D58</f>
        <v>678.18000000000006</v>
      </c>
      <c r="F58" s="38"/>
      <c r="I58" s="2"/>
    </row>
    <row r="59" spans="1:9" ht="15.75" x14ac:dyDescent="0.2">
      <c r="A59" s="70"/>
      <c r="B59" s="21" t="s">
        <v>40</v>
      </c>
      <c r="C59" s="12">
        <v>1339</v>
      </c>
      <c r="D59" s="12">
        <v>361</v>
      </c>
      <c r="E59" s="12">
        <f t="shared" si="9"/>
        <v>1700</v>
      </c>
      <c r="I59" s="2"/>
    </row>
    <row r="60" spans="1:9" ht="18" customHeight="1" x14ac:dyDescent="0.2">
      <c r="A60" s="70"/>
      <c r="B60" s="21" t="s">
        <v>41</v>
      </c>
      <c r="C60" s="27">
        <v>551</v>
      </c>
      <c r="D60" s="12">
        <f>C60*0.27</f>
        <v>148.77000000000001</v>
      </c>
      <c r="E60" s="27">
        <f t="shared" si="9"/>
        <v>699.77</v>
      </c>
      <c r="F60" s="38"/>
      <c r="I60" s="2"/>
    </row>
    <row r="61" spans="1:9" ht="18" customHeight="1" x14ac:dyDescent="0.2">
      <c r="A61" s="70"/>
      <c r="B61" s="42" t="s">
        <v>46</v>
      </c>
      <c r="C61" s="12">
        <v>394</v>
      </c>
      <c r="D61" s="12">
        <f>C61*0.27</f>
        <v>106.38000000000001</v>
      </c>
      <c r="E61" s="12">
        <f t="shared" si="9"/>
        <v>500.38</v>
      </c>
      <c r="I61" s="2"/>
    </row>
    <row r="62" spans="1:9" ht="19.5" customHeight="1" x14ac:dyDescent="0.2">
      <c r="A62" s="70"/>
      <c r="B62" s="35" t="s">
        <v>27</v>
      </c>
      <c r="C62" s="37">
        <f>SUM(C58:C61)</f>
        <v>2818</v>
      </c>
      <c r="D62" s="37">
        <f>SUM(D58:D61)</f>
        <v>760.33</v>
      </c>
      <c r="E62" s="37">
        <f>SUM(E58:E61)</f>
        <v>3578.3300000000004</v>
      </c>
      <c r="I62" s="2"/>
    </row>
    <row r="63" spans="1:9" ht="18" customHeight="1" x14ac:dyDescent="0.2">
      <c r="A63" s="70"/>
      <c r="B63" s="21" t="s">
        <v>9</v>
      </c>
      <c r="C63" s="27">
        <v>2599</v>
      </c>
      <c r="D63" s="27"/>
      <c r="E63" s="12">
        <f t="shared" si="8"/>
        <v>2599</v>
      </c>
      <c r="F63" s="38"/>
    </row>
    <row r="64" spans="1:9" ht="20.45" customHeight="1" x14ac:dyDescent="0.2">
      <c r="A64" s="71"/>
      <c r="B64" s="35" t="s">
        <v>6</v>
      </c>
      <c r="C64" s="37">
        <f>SUM(C63,C62,C56,C35,)</f>
        <v>3977557</v>
      </c>
      <c r="D64" s="37">
        <f>SUM(D63,D62,D56,D35,)</f>
        <v>31151.86</v>
      </c>
      <c r="E64" s="37">
        <f>SUM(E63,E62,E56,E35,)</f>
        <v>4008708.86</v>
      </c>
    </row>
    <row r="65" spans="1:5" ht="22.9" customHeight="1" x14ac:dyDescent="0.25">
      <c r="A65" s="23"/>
      <c r="B65" s="24" t="s">
        <v>7</v>
      </c>
      <c r="C65" s="25">
        <f>SUM(C64,C23)</f>
        <v>4183061</v>
      </c>
      <c r="D65" s="25">
        <f>SUM(D64,D23)</f>
        <v>86636.73000000001</v>
      </c>
      <c r="E65" s="25">
        <f>SUM(E64,E23)</f>
        <v>4269697.7299999995</v>
      </c>
    </row>
    <row r="66" spans="1:5" ht="12.75" customHeight="1" x14ac:dyDescent="0.2"/>
    <row r="67" spans="1:5" ht="21" customHeight="1" x14ac:dyDescent="0.2"/>
    <row r="68" spans="1:5" ht="21" customHeight="1" x14ac:dyDescent="0.2"/>
    <row r="69" spans="1:5" ht="21" customHeight="1" x14ac:dyDescent="0.2"/>
    <row r="70" spans="1:5" ht="21" customHeight="1" x14ac:dyDescent="0.2"/>
    <row r="71" spans="1:5" ht="21" customHeight="1" x14ac:dyDescent="0.2"/>
    <row r="72" spans="1:5" ht="16.149999999999999" customHeight="1" x14ac:dyDescent="0.2"/>
    <row r="74" spans="1:5" ht="25.9" customHeight="1" x14ac:dyDescent="0.2">
      <c r="A74" s="62" t="s">
        <v>61</v>
      </c>
      <c r="B74" s="63"/>
      <c r="C74" s="63"/>
      <c r="D74" s="63"/>
      <c r="E74" s="63"/>
    </row>
    <row r="75" spans="1:5" ht="25.9" customHeight="1" x14ac:dyDescent="0.2">
      <c r="A75" s="62" t="s">
        <v>66</v>
      </c>
      <c r="B75" s="63"/>
      <c r="C75" s="63"/>
      <c r="D75" s="63"/>
      <c r="E75" s="63"/>
    </row>
    <row r="76" spans="1:5" ht="25.9" customHeight="1" x14ac:dyDescent="0.2">
      <c r="A76" s="62" t="s">
        <v>68</v>
      </c>
      <c r="B76" s="62"/>
      <c r="C76" s="62"/>
      <c r="D76" s="62"/>
      <c r="E76" s="62"/>
    </row>
    <row r="77" spans="1:5" ht="25.9" customHeight="1" x14ac:dyDescent="0.2">
      <c r="A77" s="62" t="s">
        <v>71</v>
      </c>
      <c r="B77" s="62"/>
      <c r="C77" s="62"/>
      <c r="D77" s="62"/>
      <c r="E77" s="62"/>
    </row>
    <row r="78" spans="1:5" ht="25.9" customHeight="1" x14ac:dyDescent="0.2">
      <c r="A78" s="62"/>
      <c r="B78" s="63"/>
      <c r="C78" s="63"/>
      <c r="D78" s="63"/>
      <c r="E78" s="63"/>
    </row>
    <row r="79" spans="1:5" ht="25.9" customHeight="1" x14ac:dyDescent="0.2">
      <c r="A79" s="62"/>
      <c r="B79" s="63"/>
      <c r="C79" s="63"/>
      <c r="D79" s="63"/>
      <c r="E79" s="63"/>
    </row>
    <row r="80" spans="1:5" ht="25.9" customHeight="1" x14ac:dyDescent="0.2">
      <c r="A80" s="62"/>
      <c r="B80" s="63"/>
      <c r="C80" s="63"/>
      <c r="D80" s="63"/>
      <c r="E80" s="63"/>
    </row>
    <row r="81" spans="1:5" ht="25.9" customHeight="1" x14ac:dyDescent="0.2">
      <c r="A81" s="62"/>
      <c r="B81" s="63"/>
      <c r="C81" s="63"/>
      <c r="D81" s="63"/>
      <c r="E81" s="63"/>
    </row>
    <row r="82" spans="1:5" ht="25.9" customHeight="1" x14ac:dyDescent="0.2">
      <c r="A82" s="62"/>
      <c r="B82" s="63"/>
      <c r="C82" s="63"/>
      <c r="D82" s="63"/>
      <c r="E82" s="63"/>
    </row>
    <row r="83" spans="1:5" ht="22.15" customHeight="1" x14ac:dyDescent="0.2">
      <c r="A83" s="62"/>
      <c r="B83" s="63"/>
      <c r="C83" s="63"/>
      <c r="D83" s="63"/>
      <c r="E83" s="63"/>
    </row>
    <row r="84" spans="1:5" ht="12.75" x14ac:dyDescent="0.2">
      <c r="A84" s="62"/>
      <c r="B84" s="63"/>
      <c r="C84" s="63"/>
      <c r="D84" s="63"/>
      <c r="E84" s="63"/>
    </row>
  </sheetData>
  <mergeCells count="21">
    <mergeCell ref="A80:E80"/>
    <mergeCell ref="A81:E81"/>
    <mergeCell ref="A82:E82"/>
    <mergeCell ref="A83:E83"/>
    <mergeCell ref="A84:E84"/>
    <mergeCell ref="A75:E75"/>
    <mergeCell ref="A76:E76"/>
    <mergeCell ref="A77:E77"/>
    <mergeCell ref="A78:E78"/>
    <mergeCell ref="A79:E79"/>
    <mergeCell ref="F18:K18"/>
    <mergeCell ref="A7:A10"/>
    <mergeCell ref="A74:E74"/>
    <mergeCell ref="A1:E1"/>
    <mergeCell ref="A2:E2"/>
    <mergeCell ref="A4:E4"/>
    <mergeCell ref="A14:A17"/>
    <mergeCell ref="A11:A13"/>
    <mergeCell ref="A18:A22"/>
    <mergeCell ref="A36:A64"/>
    <mergeCell ref="A24:A35"/>
  </mergeCells>
  <phoneticPr fontId="0" type="noConversion"/>
  <pageMargins left="1.01" right="0.59055118110236227" top="0.3" bottom="0.35433070866141736" header="0.46" footer="0.39370078740157483"/>
  <pageSetup paperSize="9" scale="75" orientation="portrait" r:id="rId1"/>
  <headerFooter alignWithMargins="0"/>
  <rowBreaks count="1" manualBreakCount="1">
    <brk id="45" max="4" man="1"/>
  </rowBreaks>
  <colBreaks count="2" manualBreakCount="2">
    <brk id="6" max="1048575" man="1"/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beruházási kiad.</vt:lpstr>
      <vt:lpstr>'beruházási kiad.'!Nyomtatási_terület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Valaki</cp:lastModifiedBy>
  <cp:lastPrinted>2022-12-05T10:22:19Z</cp:lastPrinted>
  <dcterms:created xsi:type="dcterms:W3CDTF">1997-01-17T14:02:09Z</dcterms:created>
  <dcterms:modified xsi:type="dcterms:W3CDTF">2023-02-02T08:26:04Z</dcterms:modified>
</cp:coreProperties>
</file>