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4. np.  2024. évi költségvetés\rendelet  mellékletei\"/>
    </mc:Choice>
  </mc:AlternateContent>
  <xr:revisionPtr revIDLastSave="0" documentId="13_ncr:1_{0D7771FA-1C0D-40DC-97BA-93990C3805BB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felúj.kiad." sheetId="1" r:id="rId1"/>
  </sheets>
  <definedNames>
    <definedName name="_xlnm.Print_Area" localSheetId="0">felúj.kiad.!$A$1:$E$43</definedName>
  </definedNames>
  <calcPr calcId="191029"/>
</workbook>
</file>

<file path=xl/calcChain.xml><?xml version="1.0" encoding="utf-8"?>
<calcChain xmlns="http://schemas.openxmlformats.org/spreadsheetml/2006/main">
  <c r="E42" i="1" l="1"/>
  <c r="D42" i="1"/>
  <c r="C42" i="1"/>
  <c r="E40" i="1" l="1"/>
  <c r="E39" i="1"/>
  <c r="D37" i="1"/>
  <c r="E37" i="1" s="1"/>
  <c r="E12" i="1" l="1"/>
  <c r="E15" i="1"/>
  <c r="E14" i="1"/>
  <c r="C16" i="1" l="1"/>
  <c r="D16" i="1"/>
  <c r="E16" i="1" l="1"/>
  <c r="C24" i="1"/>
  <c r="C41" i="1" s="1"/>
  <c r="D33" i="1"/>
  <c r="E33" i="1" s="1"/>
  <c r="D34" i="1"/>
  <c r="E34" i="1" s="1"/>
  <c r="D35" i="1"/>
  <c r="E35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23" i="1"/>
  <c r="E23" i="1" s="1"/>
  <c r="D21" i="1"/>
  <c r="E21" i="1" s="1"/>
  <c r="D19" i="1"/>
  <c r="E19" i="1" s="1"/>
  <c r="D18" i="1"/>
  <c r="E18" i="1" s="1"/>
  <c r="D7" i="1"/>
  <c r="E7" i="1" s="1"/>
  <c r="E8" i="1" s="1"/>
  <c r="E9" i="1" s="1"/>
  <c r="D8" i="1" l="1"/>
  <c r="D9" i="1" s="1"/>
  <c r="D24" i="1"/>
  <c r="E24" i="1" s="1"/>
  <c r="E41" i="1" s="1"/>
  <c r="E43" i="1" s="1"/>
  <c r="C8" i="1"/>
  <c r="C9" i="1" s="1"/>
  <c r="C43" i="1" s="1"/>
  <c r="D41" i="1" l="1"/>
  <c r="D43" i="1" s="1"/>
</calcChain>
</file>

<file path=xl/sharedStrings.xml><?xml version="1.0" encoding="utf-8"?>
<sst xmlns="http://schemas.openxmlformats.org/spreadsheetml/2006/main" count="47" uniqueCount="44">
  <si>
    <t>adatok eFt-ban</t>
  </si>
  <si>
    <t>Intézmény</t>
  </si>
  <si>
    <t>Cél megnevezése</t>
  </si>
  <si>
    <t>Nettó</t>
  </si>
  <si>
    <t>ÁFA</t>
  </si>
  <si>
    <t>Bruttó</t>
  </si>
  <si>
    <t>Összesen:</t>
  </si>
  <si>
    <t>Mindösszesen:</t>
  </si>
  <si>
    <t>Városi Önkormányzat Egészségügyi Központja</t>
  </si>
  <si>
    <t>Intézmények összesen:</t>
  </si>
  <si>
    <t>TOP Plusz 3.3.2-21 Zalaszentgróti Járóbeteg Szakellátó Közp. Infrastrukt.fejlesztés pályázat felújítás része</t>
  </si>
  <si>
    <t>Pályázatok</t>
  </si>
  <si>
    <t>Lakások</t>
  </si>
  <si>
    <t>Ingatlanok</t>
  </si>
  <si>
    <t>Csáford orvosi rendelő szerelvényezés</t>
  </si>
  <si>
    <t>Fürdő - Gyermekmedence</t>
  </si>
  <si>
    <t>Óvoda terasz tervezés</t>
  </si>
  <si>
    <t>VMK villamos rendszer fejlesztése</t>
  </si>
  <si>
    <t>Utak</t>
  </si>
  <si>
    <t>Útfelújítás - Mikszáth K. utca - meder nélkül</t>
  </si>
  <si>
    <t>Temető</t>
  </si>
  <si>
    <t>Kisszentgróti mosdó felújítás</t>
  </si>
  <si>
    <t>Inkubátorház ajtófelújítás</t>
  </si>
  <si>
    <t>Közműrendszer felújítási munkái</t>
  </si>
  <si>
    <t>Szennyvízvezeték rendszer felújítási munkái</t>
  </si>
  <si>
    <t>Rendkívüli helyzetből adódó azonnali feladatok</t>
  </si>
  <si>
    <t>Vízvezeték rendszer felújítási munkái</t>
  </si>
  <si>
    <t>Széchenyi út 8. statikai megerősítése</t>
  </si>
  <si>
    <t>Csapadékvíz elvezetés -Báthory u. - Bethlen u. kereszteződés</t>
  </si>
  <si>
    <t>Csapadékvíz elvezetés - Felsőaranyod rácsos áteresz</t>
  </si>
  <si>
    <t>Ívóvízhálózat rekonstrukció</t>
  </si>
  <si>
    <t>Céltartalékok</t>
  </si>
  <si>
    <t>Közműrendszer céltartaléka</t>
  </si>
  <si>
    <t>Lakásfelújítás céltartaléka</t>
  </si>
  <si>
    <t>VMK tetőszigetelés</t>
  </si>
  <si>
    <t>Zalakoppány - Művelődési ház tetőjavítás, szigetelés</t>
  </si>
  <si>
    <t>Zalaszentgrót Város Önkormányzata</t>
  </si>
  <si>
    <t>Zala Termálvölgye Egyesület LEADER HACS területére kiírt Helyi fejlesztések támogatása (VP6-19.2.1.-99-14-23)</t>
  </si>
  <si>
    <t>Zala Termálvölgye Egyesület LEADER HACS területére kiírt Helyi fejlesztések támogatása (VP6-19.2.1.-99-14-23) - önerő</t>
  </si>
  <si>
    <t>EÜ Központ szennyvízrendszer felújítása</t>
  </si>
  <si>
    <t>Önkormányzat összesen:</t>
  </si>
  <si>
    <t xml:space="preserve">Felújítási kiadások 2024. évi előirányzata </t>
  </si>
  <si>
    <t>Nagy temető ravatalozó tető felúj.</t>
  </si>
  <si>
    <t>6. melléklet a 2024. évi költségvetésről szóló 2/2024.(II.15.)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</si>
</sst>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Arial CE"/>
      <charset val="238"/>
    </font>
    <font>
      <sz val="11"/>
      <color rgb="FFC0000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b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1" fontId="3" fillId="0" borderId="1" xfId="0" applyNumberFormat="1" applyFont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wrapText="1"/>
    </xf>
    <xf numFmtId="0" fontId="5" fillId="2" borderId="0" xfId="0" applyFont="1" applyFill="1"/>
    <xf numFmtId="3" fontId="5" fillId="2" borderId="0" xfId="0" applyNumberFormat="1" applyFont="1" applyFill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164" fontId="4" fillId="0" borderId="1" xfId="1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3" borderId="0" xfId="0" applyFont="1" applyFill="1"/>
    <xf numFmtId="3" fontId="2" fillId="5" borderId="1" xfId="0" applyNumberFormat="1" applyFont="1" applyFill="1" applyBorder="1" applyAlignment="1">
      <alignment horizontal="right" vertical="center" wrapText="1"/>
    </xf>
    <xf numFmtId="3" fontId="2" fillId="5" borderId="2" xfId="0" applyNumberFormat="1" applyFont="1" applyFill="1" applyBorder="1" applyAlignment="1">
      <alignment horizontal="righ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vertical="center"/>
    </xf>
    <xf numFmtId="3" fontId="2" fillId="4" borderId="10" xfId="0" applyNumberFormat="1" applyFont="1" applyFill="1" applyBorder="1" applyAlignment="1">
      <alignment vertical="center"/>
    </xf>
    <xf numFmtId="3" fontId="2" fillId="4" borderId="1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3" fontId="2" fillId="5" borderId="1" xfId="0" applyNumberFormat="1" applyFont="1" applyFill="1" applyBorder="1" applyAlignment="1">
      <alignment vertical="center"/>
    </xf>
    <xf numFmtId="3" fontId="2" fillId="5" borderId="2" xfId="0" applyNumberFormat="1" applyFont="1" applyFill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5" borderId="12" xfId="0" applyFont="1" applyFill="1" applyBorder="1" applyAlignment="1">
      <alignment vertical="center"/>
    </xf>
    <xf numFmtId="3" fontId="2" fillId="5" borderId="10" xfId="0" applyNumberFormat="1" applyFont="1" applyFill="1" applyBorder="1" applyAlignment="1">
      <alignment vertic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L49"/>
  <sheetViews>
    <sheetView tabSelected="1" view="pageBreakPreview" zoomScaleNormal="100" zoomScaleSheetLayoutView="100" workbookViewId="0">
      <selection sqref="A1:E1"/>
    </sheetView>
  </sheetViews>
  <sheetFormatPr defaultColWidth="9.140625" defaultRowHeight="14.25" x14ac:dyDescent="0.2"/>
  <cols>
    <col min="1" max="1" width="17.85546875" style="14" customWidth="1"/>
    <col min="2" max="2" width="53.85546875" style="15" customWidth="1"/>
    <col min="3" max="5" width="9.7109375" style="15" customWidth="1"/>
    <col min="6" max="6" width="16.5703125" style="18" customWidth="1"/>
    <col min="7" max="16384" width="9.140625" style="11"/>
  </cols>
  <sheetData>
    <row r="1" spans="1:12" ht="21.75" customHeight="1" x14ac:dyDescent="0.25">
      <c r="A1" s="51" t="s">
        <v>43</v>
      </c>
      <c r="B1" s="52"/>
      <c r="C1" s="52"/>
      <c r="D1" s="52"/>
      <c r="E1" s="52"/>
    </row>
    <row r="2" spans="1:12" ht="16.5" customHeight="1" x14ac:dyDescent="0.2">
      <c r="A2" s="53" t="s">
        <v>41</v>
      </c>
      <c r="B2" s="54"/>
      <c r="C2" s="54"/>
      <c r="D2" s="54"/>
      <c r="E2" s="54"/>
    </row>
    <row r="3" spans="1:12" ht="24" customHeight="1" x14ac:dyDescent="0.2">
      <c r="A3" s="54"/>
      <c r="B3" s="54"/>
      <c r="C3" s="54"/>
      <c r="D3" s="54"/>
      <c r="E3" s="54"/>
    </row>
    <row r="4" spans="1:12" ht="19.5" customHeight="1" x14ac:dyDescent="0.25">
      <c r="A4" s="12"/>
      <c r="B4" s="12"/>
      <c r="C4" s="12"/>
      <c r="D4" s="51" t="s">
        <v>0</v>
      </c>
      <c r="E4" s="51"/>
    </row>
    <row r="5" spans="1:12" ht="5.25" customHeight="1" thickBot="1" x14ac:dyDescent="0.25">
      <c r="A5" s="12"/>
      <c r="B5" s="12"/>
      <c r="C5" s="12"/>
      <c r="D5" s="12"/>
      <c r="E5" s="12"/>
    </row>
    <row r="6" spans="1:12" ht="22.5" customHeight="1" x14ac:dyDescent="0.2">
      <c r="A6" s="30" t="s">
        <v>1</v>
      </c>
      <c r="B6" s="31" t="s">
        <v>2</v>
      </c>
      <c r="C6" s="31" t="s">
        <v>3</v>
      </c>
      <c r="D6" s="31" t="s">
        <v>4</v>
      </c>
      <c r="E6" s="32" t="s">
        <v>5</v>
      </c>
    </row>
    <row r="7" spans="1:12" ht="36" customHeight="1" x14ac:dyDescent="0.2">
      <c r="A7" s="55" t="s">
        <v>8</v>
      </c>
      <c r="B7" s="2" t="s">
        <v>10</v>
      </c>
      <c r="C7" s="7">
        <v>29973</v>
      </c>
      <c r="D7" s="7">
        <f>ROUND(C7*0.27,0)</f>
        <v>8093</v>
      </c>
      <c r="E7" s="33">
        <f>SUM(C7:D7)</f>
        <v>38066</v>
      </c>
      <c r="F7" s="19"/>
    </row>
    <row r="8" spans="1:12" ht="30.75" customHeight="1" x14ac:dyDescent="0.2">
      <c r="A8" s="55"/>
      <c r="B8" s="4" t="s">
        <v>6</v>
      </c>
      <c r="C8" s="5">
        <f>SUM(C7:C7)</f>
        <v>29973</v>
      </c>
      <c r="D8" s="5">
        <f t="shared" ref="D8:E8" si="0">SUM(D7:D7)</f>
        <v>8093</v>
      </c>
      <c r="E8" s="34">
        <f t="shared" si="0"/>
        <v>38066</v>
      </c>
      <c r="F8" s="19"/>
    </row>
    <row r="9" spans="1:12" ht="19.5" customHeight="1" x14ac:dyDescent="0.2">
      <c r="A9" s="35"/>
      <c r="B9" s="44" t="s">
        <v>9</v>
      </c>
      <c r="C9" s="38">
        <f>SUM(C8)</f>
        <v>29973</v>
      </c>
      <c r="D9" s="38">
        <f t="shared" ref="D9:E9" si="1">SUM(D8)</f>
        <v>8093</v>
      </c>
      <c r="E9" s="39">
        <f t="shared" si="1"/>
        <v>38066</v>
      </c>
      <c r="F9" s="19"/>
    </row>
    <row r="10" spans="1:12" ht="16.5" customHeight="1" x14ac:dyDescent="0.2">
      <c r="A10" s="56" t="s">
        <v>36</v>
      </c>
      <c r="B10" s="1" t="s">
        <v>23</v>
      </c>
      <c r="C10" s="24"/>
      <c r="D10" s="24"/>
      <c r="E10" s="25"/>
      <c r="F10" s="19"/>
    </row>
    <row r="11" spans="1:12" ht="16.5" customHeight="1" x14ac:dyDescent="0.2">
      <c r="A11" s="57"/>
      <c r="B11" s="1" t="s">
        <v>24</v>
      </c>
      <c r="C11" s="24"/>
      <c r="D11" s="24"/>
      <c r="E11" s="25"/>
      <c r="F11" s="19"/>
    </row>
    <row r="12" spans="1:12" ht="16.5" customHeight="1" x14ac:dyDescent="0.2">
      <c r="A12" s="57"/>
      <c r="B12" s="8" t="s">
        <v>25</v>
      </c>
      <c r="C12" s="10">
        <v>2121</v>
      </c>
      <c r="D12" s="9">
        <v>573</v>
      </c>
      <c r="E12" s="26">
        <f>C12+D12</f>
        <v>2694</v>
      </c>
      <c r="F12" s="19"/>
    </row>
    <row r="13" spans="1:12" ht="16.5" customHeight="1" x14ac:dyDescent="0.2">
      <c r="A13" s="57"/>
      <c r="B13" s="4" t="s">
        <v>26</v>
      </c>
      <c r="C13" s="3"/>
      <c r="D13" s="3"/>
      <c r="E13" s="27"/>
      <c r="F13" s="19"/>
    </row>
    <row r="14" spans="1:12" ht="16.5" customHeight="1" x14ac:dyDescent="0.2">
      <c r="A14" s="57"/>
      <c r="B14" s="8" t="s">
        <v>25</v>
      </c>
      <c r="C14" s="9">
        <v>2426</v>
      </c>
      <c r="D14" s="9">
        <v>655</v>
      </c>
      <c r="E14" s="33">
        <f>SUM(C14:D14)</f>
        <v>3081</v>
      </c>
      <c r="F14" s="19"/>
    </row>
    <row r="15" spans="1:12" ht="16.5" customHeight="1" x14ac:dyDescent="0.25">
      <c r="A15" s="57"/>
      <c r="B15" s="28" t="s">
        <v>30</v>
      </c>
      <c r="C15" s="29">
        <v>6000</v>
      </c>
      <c r="D15" s="29">
        <v>1620</v>
      </c>
      <c r="E15" s="33">
        <f>SUM(C15:D15)</f>
        <v>7620</v>
      </c>
      <c r="F15" s="19"/>
      <c r="L15" s="37"/>
    </row>
    <row r="16" spans="1:12" ht="16.5" customHeight="1" x14ac:dyDescent="0.2">
      <c r="A16" s="57"/>
      <c r="B16" s="40" t="s">
        <v>6</v>
      </c>
      <c r="C16" s="38">
        <f>SUM(C12:C15)</f>
        <v>10547</v>
      </c>
      <c r="D16" s="38">
        <f>SUM(D12:D15)</f>
        <v>2848</v>
      </c>
      <c r="E16" s="39">
        <f>SUM(E12:E15)</f>
        <v>13395</v>
      </c>
      <c r="F16" s="19"/>
    </row>
    <row r="17" spans="1:6" ht="16.5" customHeight="1" x14ac:dyDescent="0.2">
      <c r="A17" s="57"/>
      <c r="B17" s="1" t="s">
        <v>11</v>
      </c>
      <c r="C17" s="24"/>
      <c r="D17" s="24"/>
      <c r="E17" s="25"/>
      <c r="F17" s="19"/>
    </row>
    <row r="18" spans="1:6" ht="27" customHeight="1" x14ac:dyDescent="0.2">
      <c r="A18" s="57"/>
      <c r="B18" s="20" t="s">
        <v>37</v>
      </c>
      <c r="C18" s="21">
        <v>6249</v>
      </c>
      <c r="D18" s="7">
        <f>ROUND(C18*0.27,0)</f>
        <v>1687</v>
      </c>
      <c r="E18" s="33">
        <f>SUM(C18:D18)</f>
        <v>7936</v>
      </c>
      <c r="F18" s="19"/>
    </row>
    <row r="19" spans="1:6" ht="28.5" customHeight="1" x14ac:dyDescent="0.2">
      <c r="A19" s="57"/>
      <c r="B19" s="20" t="s">
        <v>38</v>
      </c>
      <c r="C19" s="10">
        <v>329</v>
      </c>
      <c r="D19" s="7">
        <f>ROUND(C19*0.27,0)</f>
        <v>89</v>
      </c>
      <c r="E19" s="33">
        <f t="shared" ref="E19:E35" si="2">SUM(C19:D19)</f>
        <v>418</v>
      </c>
      <c r="F19" s="19"/>
    </row>
    <row r="20" spans="1:6" ht="28.5" customHeight="1" x14ac:dyDescent="0.2">
      <c r="A20" s="57"/>
      <c r="B20" s="22" t="s">
        <v>12</v>
      </c>
      <c r="C20" s="10"/>
      <c r="D20" s="9"/>
      <c r="E20" s="33"/>
      <c r="F20" s="19"/>
    </row>
    <row r="21" spans="1:6" ht="16.5" customHeight="1" x14ac:dyDescent="0.2">
      <c r="A21" s="57"/>
      <c r="B21" s="8" t="s">
        <v>27</v>
      </c>
      <c r="C21" s="10">
        <v>2800</v>
      </c>
      <c r="D21" s="7">
        <f>ROUND(C21*0.27,0)</f>
        <v>756</v>
      </c>
      <c r="E21" s="33">
        <f t="shared" si="2"/>
        <v>3556</v>
      </c>
      <c r="F21" s="19"/>
    </row>
    <row r="22" spans="1:6" ht="16.5" customHeight="1" x14ac:dyDescent="0.2">
      <c r="A22" s="57"/>
      <c r="B22" s="22" t="s">
        <v>13</v>
      </c>
      <c r="C22" s="10"/>
      <c r="D22" s="9"/>
      <c r="E22" s="33"/>
      <c r="F22" s="19"/>
    </row>
    <row r="23" spans="1:6" ht="16.5" customHeight="1" x14ac:dyDescent="0.2">
      <c r="A23" s="57"/>
      <c r="B23" s="8" t="s">
        <v>14</v>
      </c>
      <c r="C23" s="3">
        <v>200</v>
      </c>
      <c r="D23" s="7">
        <f>ROUND(C23*0.27,0)</f>
        <v>54</v>
      </c>
      <c r="E23" s="33">
        <f t="shared" si="2"/>
        <v>254</v>
      </c>
      <c r="F23" s="19"/>
    </row>
    <row r="24" spans="1:6" ht="16.5" customHeight="1" x14ac:dyDescent="0.2">
      <c r="A24" s="57"/>
      <c r="B24" s="8" t="s">
        <v>39</v>
      </c>
      <c r="C24" s="9">
        <f>3121+250</f>
        <v>3371</v>
      </c>
      <c r="D24" s="7">
        <f t="shared" ref="D24:D35" si="3">ROUND(C24*0.27,0)</f>
        <v>910</v>
      </c>
      <c r="E24" s="33">
        <f t="shared" si="2"/>
        <v>4281</v>
      </c>
      <c r="F24" s="19"/>
    </row>
    <row r="25" spans="1:6" ht="16.5" customHeight="1" x14ac:dyDescent="0.2">
      <c r="A25" s="57"/>
      <c r="B25" s="8" t="s">
        <v>15</v>
      </c>
      <c r="C25" s="9">
        <v>5800</v>
      </c>
      <c r="D25" s="7">
        <f t="shared" si="3"/>
        <v>1566</v>
      </c>
      <c r="E25" s="33">
        <f t="shared" si="2"/>
        <v>7366</v>
      </c>
      <c r="F25" s="19"/>
    </row>
    <row r="26" spans="1:6" ht="16.5" customHeight="1" x14ac:dyDescent="0.2">
      <c r="A26" s="57"/>
      <c r="B26" s="8" t="s">
        <v>22</v>
      </c>
      <c r="C26" s="9">
        <v>1100</v>
      </c>
      <c r="D26" s="7">
        <f t="shared" si="3"/>
        <v>297</v>
      </c>
      <c r="E26" s="33">
        <f t="shared" si="2"/>
        <v>1397</v>
      </c>
      <c r="F26" s="19"/>
    </row>
    <row r="27" spans="1:6" ht="16.5" customHeight="1" x14ac:dyDescent="0.2">
      <c r="A27" s="57"/>
      <c r="B27" s="8" t="s">
        <v>21</v>
      </c>
      <c r="C27" s="3">
        <v>1000</v>
      </c>
      <c r="D27" s="7">
        <f t="shared" si="3"/>
        <v>270</v>
      </c>
      <c r="E27" s="33">
        <f t="shared" si="2"/>
        <v>1270</v>
      </c>
      <c r="F27" s="19"/>
    </row>
    <row r="28" spans="1:6" ht="16.5" customHeight="1" x14ac:dyDescent="0.2">
      <c r="A28" s="57"/>
      <c r="B28" s="8" t="s">
        <v>16</v>
      </c>
      <c r="C28" s="3">
        <v>1200</v>
      </c>
      <c r="D28" s="7">
        <f t="shared" si="3"/>
        <v>324</v>
      </c>
      <c r="E28" s="33">
        <f t="shared" si="2"/>
        <v>1524</v>
      </c>
      <c r="F28" s="19"/>
    </row>
    <row r="29" spans="1:6" s="13" customFormat="1" ht="16.5" customHeight="1" x14ac:dyDescent="0.2">
      <c r="A29" s="57"/>
      <c r="B29" s="8" t="s">
        <v>34</v>
      </c>
      <c r="C29" s="3">
        <v>2200</v>
      </c>
      <c r="D29" s="7">
        <f t="shared" si="3"/>
        <v>594</v>
      </c>
      <c r="E29" s="33">
        <f t="shared" si="2"/>
        <v>2794</v>
      </c>
      <c r="F29" s="19"/>
    </row>
    <row r="30" spans="1:6" ht="16.5" customHeight="1" x14ac:dyDescent="0.2">
      <c r="A30" s="57"/>
      <c r="B30" s="8" t="s">
        <v>17</v>
      </c>
      <c r="C30" s="3">
        <v>2500</v>
      </c>
      <c r="D30" s="7">
        <f t="shared" si="3"/>
        <v>675</v>
      </c>
      <c r="E30" s="33">
        <f t="shared" si="2"/>
        <v>3175</v>
      </c>
      <c r="F30" s="19"/>
    </row>
    <row r="31" spans="1:6" ht="16.5" customHeight="1" x14ac:dyDescent="0.2">
      <c r="A31" s="57"/>
      <c r="B31" s="8" t="s">
        <v>35</v>
      </c>
      <c r="C31" s="3">
        <v>1285</v>
      </c>
      <c r="D31" s="7">
        <f t="shared" si="3"/>
        <v>347</v>
      </c>
      <c r="E31" s="33">
        <f t="shared" si="2"/>
        <v>1632</v>
      </c>
    </row>
    <row r="32" spans="1:6" ht="16.5" customHeight="1" x14ac:dyDescent="0.2">
      <c r="A32" s="57"/>
      <c r="B32" s="23" t="s">
        <v>18</v>
      </c>
      <c r="C32" s="3"/>
      <c r="D32" s="3"/>
      <c r="E32" s="33"/>
    </row>
    <row r="33" spans="1:6" ht="16.5" customHeight="1" x14ac:dyDescent="0.2">
      <c r="A33" s="57"/>
      <c r="B33" s="6" t="s">
        <v>19</v>
      </c>
      <c r="C33" s="3">
        <v>13865</v>
      </c>
      <c r="D33" s="7">
        <f t="shared" si="3"/>
        <v>3744</v>
      </c>
      <c r="E33" s="33">
        <f t="shared" si="2"/>
        <v>17609</v>
      </c>
    </row>
    <row r="34" spans="1:6" ht="16.5" customHeight="1" x14ac:dyDescent="0.2">
      <c r="A34" s="57"/>
      <c r="B34" s="6" t="s">
        <v>28</v>
      </c>
      <c r="C34" s="3">
        <v>1105</v>
      </c>
      <c r="D34" s="7">
        <f t="shared" si="3"/>
        <v>298</v>
      </c>
      <c r="E34" s="33">
        <f t="shared" si="2"/>
        <v>1403</v>
      </c>
    </row>
    <row r="35" spans="1:6" ht="16.5" customHeight="1" x14ac:dyDescent="0.2">
      <c r="A35" s="57"/>
      <c r="B35" s="6" t="s">
        <v>29</v>
      </c>
      <c r="C35" s="3">
        <v>1570</v>
      </c>
      <c r="D35" s="7">
        <f t="shared" si="3"/>
        <v>424</v>
      </c>
      <c r="E35" s="33">
        <f t="shared" si="2"/>
        <v>1994</v>
      </c>
    </row>
    <row r="36" spans="1:6" ht="16.5" customHeight="1" x14ac:dyDescent="0.2">
      <c r="A36" s="57"/>
      <c r="B36" s="23" t="s">
        <v>20</v>
      </c>
      <c r="C36" s="3"/>
      <c r="D36" s="7"/>
      <c r="E36" s="33"/>
    </row>
    <row r="37" spans="1:6" ht="16.5" customHeight="1" x14ac:dyDescent="0.2">
      <c r="A37" s="57"/>
      <c r="B37" s="6" t="s">
        <v>42</v>
      </c>
      <c r="C37" s="3">
        <v>600</v>
      </c>
      <c r="D37" s="7">
        <f t="shared" ref="D37" si="4">ROUND(C37*0.27,0)</f>
        <v>162</v>
      </c>
      <c r="E37" s="33">
        <f t="shared" ref="E37:E40" si="5">SUM(C37:D37)</f>
        <v>762</v>
      </c>
    </row>
    <row r="38" spans="1:6" ht="16.5" customHeight="1" x14ac:dyDescent="0.2">
      <c r="A38" s="57"/>
      <c r="B38" s="23" t="s">
        <v>31</v>
      </c>
      <c r="C38" s="3"/>
      <c r="D38" s="7"/>
      <c r="E38" s="33"/>
    </row>
    <row r="39" spans="1:6" ht="16.5" customHeight="1" x14ac:dyDescent="0.2">
      <c r="A39" s="57"/>
      <c r="B39" s="6" t="s">
        <v>32</v>
      </c>
      <c r="C39" s="3">
        <v>36174</v>
      </c>
      <c r="D39" s="7"/>
      <c r="E39" s="33">
        <f t="shared" si="5"/>
        <v>36174</v>
      </c>
    </row>
    <row r="40" spans="1:6" ht="16.5" customHeight="1" x14ac:dyDescent="0.2">
      <c r="A40" s="57"/>
      <c r="B40" s="6" t="s">
        <v>33</v>
      </c>
      <c r="C40" s="3">
        <v>2475</v>
      </c>
      <c r="D40" s="7"/>
      <c r="E40" s="33">
        <f t="shared" si="5"/>
        <v>2475</v>
      </c>
    </row>
    <row r="41" spans="1:6" ht="16.5" customHeight="1" x14ac:dyDescent="0.2">
      <c r="A41" s="57"/>
      <c r="B41" s="45" t="s">
        <v>6</v>
      </c>
      <c r="C41" s="46">
        <f>SUM(C18:C40)</f>
        <v>83823</v>
      </c>
      <c r="D41" s="46">
        <f>SUM(D17:D40)</f>
        <v>12197</v>
      </c>
      <c r="E41" s="47">
        <f>SUM(E17:E40)</f>
        <v>96020</v>
      </c>
      <c r="F41" s="19"/>
    </row>
    <row r="42" spans="1:6" ht="16.5" customHeight="1" thickBot="1" x14ac:dyDescent="0.25">
      <c r="A42" s="48"/>
      <c r="B42" s="49" t="s">
        <v>40</v>
      </c>
      <c r="C42" s="50">
        <f>SUM(C16,C41)</f>
        <v>94370</v>
      </c>
      <c r="D42" s="50">
        <f>SUM(D16,D41)</f>
        <v>15045</v>
      </c>
      <c r="E42" s="50">
        <f>SUM(E16,E41)</f>
        <v>109415</v>
      </c>
      <c r="F42" s="19"/>
    </row>
    <row r="43" spans="1:6" ht="16.5" customHeight="1" thickBot="1" x14ac:dyDescent="0.25">
      <c r="A43" s="36"/>
      <c r="B43" s="41" t="s">
        <v>7</v>
      </c>
      <c r="C43" s="42">
        <f>SUM(C9,C16,C41)</f>
        <v>124343</v>
      </c>
      <c r="D43" s="42">
        <f>SUM(D9,D16,D41)</f>
        <v>23138</v>
      </c>
      <c r="E43" s="43">
        <f>SUM(E9,E16,E41)</f>
        <v>147481</v>
      </c>
      <c r="F43" s="19"/>
    </row>
    <row r="44" spans="1:6" ht="15" x14ac:dyDescent="0.2">
      <c r="E44" s="16"/>
    </row>
    <row r="45" spans="1:6" ht="15" x14ac:dyDescent="0.2">
      <c r="E45" s="16"/>
    </row>
    <row r="46" spans="1:6" x14ac:dyDescent="0.2">
      <c r="B46" s="17"/>
      <c r="C46" s="17"/>
      <c r="D46" s="17"/>
      <c r="E46" s="17"/>
    </row>
    <row r="47" spans="1:6" x14ac:dyDescent="0.2">
      <c r="B47" s="17"/>
      <c r="C47" s="17"/>
      <c r="D47" s="17"/>
      <c r="E47" s="17"/>
    </row>
    <row r="48" spans="1:6" x14ac:dyDescent="0.2">
      <c r="B48" s="17"/>
      <c r="C48" s="17"/>
      <c r="D48" s="17"/>
      <c r="E48" s="17"/>
    </row>
    <row r="49" spans="2:5" x14ac:dyDescent="0.2">
      <c r="B49" s="17"/>
      <c r="C49" s="17"/>
      <c r="D49" s="17"/>
      <c r="E49" s="17"/>
    </row>
  </sheetData>
  <mergeCells count="5">
    <mergeCell ref="A1:E1"/>
    <mergeCell ref="A2:E3"/>
    <mergeCell ref="D4:E4"/>
    <mergeCell ref="A7:A8"/>
    <mergeCell ref="A10:A41"/>
  </mergeCells>
  <phoneticPr fontId="0" type="noConversion"/>
  <pageMargins left="0.78" right="0.45" top="0.27559055118110237" bottom="0.23622047244094491" header="0.23622047244094491" footer="0.23622047244094491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2024-02-05T08:55:03Z</cp:lastPrinted>
  <dcterms:created xsi:type="dcterms:W3CDTF">1997-01-17T14:02:09Z</dcterms:created>
  <dcterms:modified xsi:type="dcterms:W3CDTF">2024-02-09T07:44:54Z</dcterms:modified>
</cp:coreProperties>
</file>