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userName="Lepsényi Adrienn" algorithmName="SHA-512" hashValue="qoCDYcb/vH9kIM+m9mKT74q31FlbRMe0qcgCgbpu/4Kn6Oxz/3h6eUKOmF6KS/HhaMbUpvHa9AErcCZlLcRSOg==" saltValue="yCA4IbipbWTEhufeJRcXXw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4\2_módosítások\Zgrót-SZV FP\"/>
    </mc:Choice>
  </mc:AlternateContent>
  <bookViews>
    <workbookView xWindow="-120" yWindow="-120" windowWidth="29040" windowHeight="15840" tabRatio="647" activeTab="7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Tekenye" sheetId="89" r:id="rId6"/>
    <sheet name="Türje" sheetId="88" r:id="rId7"/>
    <sheet name="VKR_összesítő" sheetId="84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9" i="84" l="1"/>
  <c r="C189" i="84"/>
  <c r="D189" i="84"/>
  <c r="E189" i="84"/>
  <c r="F189" i="84"/>
  <c r="G189" i="84"/>
  <c r="I189" i="84"/>
  <c r="L189" i="84"/>
  <c r="M189" i="84"/>
  <c r="N189" i="84"/>
  <c r="O189" i="84"/>
  <c r="A189" i="84"/>
  <c r="J35" i="88"/>
  <c r="C297" i="84" l="1"/>
  <c r="K72" i="88"/>
  <c r="K292" i="84" s="1"/>
  <c r="C188" i="84"/>
  <c r="D188" i="84"/>
  <c r="E188" i="84"/>
  <c r="F188" i="84"/>
  <c r="G188" i="84"/>
  <c r="I188" i="84"/>
  <c r="L188" i="84"/>
  <c r="M188" i="84"/>
  <c r="N188" i="84"/>
  <c r="O188" i="84"/>
  <c r="J188" i="84" s="1"/>
  <c r="A188" i="84"/>
  <c r="J34" i="88"/>
  <c r="K201" i="86" l="1"/>
  <c r="K267" i="81"/>
  <c r="K200" i="85"/>
  <c r="K201" i="82"/>
  <c r="K201" i="83" l="1"/>
  <c r="O21" i="84"/>
  <c r="O77" i="84" l="1"/>
  <c r="J77" i="84" s="1"/>
  <c r="C77" i="84"/>
  <c r="D77" i="84"/>
  <c r="E77" i="84"/>
  <c r="F77" i="84"/>
  <c r="G77" i="84"/>
  <c r="I77" i="84"/>
  <c r="L77" i="84"/>
  <c r="M77" i="84"/>
  <c r="N77" i="84"/>
  <c r="A77" i="84"/>
  <c r="J50" i="86"/>
  <c r="J70" i="81"/>
  <c r="J49" i="85"/>
  <c r="J50" i="82" l="1"/>
  <c r="J50" i="83"/>
  <c r="C17" i="84" l="1"/>
  <c r="D17" i="84"/>
  <c r="E17" i="84"/>
  <c r="F17" i="84"/>
  <c r="G17" i="84"/>
  <c r="I17" i="84"/>
  <c r="J17" i="84"/>
  <c r="L17" i="84"/>
  <c r="M17" i="84"/>
  <c r="O17" i="84"/>
  <c r="P17" i="84"/>
  <c r="Q17" i="84"/>
  <c r="R17" i="84"/>
  <c r="S17" i="84"/>
  <c r="T17" i="84"/>
  <c r="U17" i="84"/>
  <c r="V17" i="84"/>
  <c r="W17" i="84"/>
  <c r="X17" i="84"/>
  <c r="Y17" i="84"/>
  <c r="Z17" i="84"/>
  <c r="AA17" i="84"/>
  <c r="AB17" i="84"/>
  <c r="AC17" i="84"/>
  <c r="A18" i="84"/>
  <c r="A17" i="84"/>
  <c r="U18" i="84"/>
  <c r="C59" i="89" l="1"/>
  <c r="C61" i="89" s="1"/>
  <c r="C60" i="89"/>
  <c r="AC55" i="89"/>
  <c r="AB55" i="89"/>
  <c r="AA55" i="89"/>
  <c r="Z55" i="89"/>
  <c r="Y55" i="89"/>
  <c r="X55" i="89"/>
  <c r="W55" i="89"/>
  <c r="V55" i="89"/>
  <c r="U55" i="89"/>
  <c r="T55" i="89"/>
  <c r="S55" i="89"/>
  <c r="R55" i="89"/>
  <c r="Q55" i="89"/>
  <c r="P55" i="89"/>
  <c r="J12" i="89"/>
  <c r="J25" i="89" l="1"/>
  <c r="J55" i="89" s="1"/>
  <c r="B60" i="89"/>
  <c r="B61" i="89"/>
  <c r="O55" i="89"/>
  <c r="B59" i="89" s="1"/>
  <c r="C296" i="84"/>
  <c r="C247" i="84"/>
  <c r="D247" i="84"/>
  <c r="E247" i="84"/>
  <c r="F247" i="84"/>
  <c r="G247" i="84"/>
  <c r="I247" i="84"/>
  <c r="L247" i="84"/>
  <c r="M247" i="84"/>
  <c r="N247" i="84"/>
  <c r="T247" i="84"/>
  <c r="U247" i="84"/>
  <c r="V247" i="84"/>
  <c r="W247" i="84"/>
  <c r="X247" i="84"/>
  <c r="Y247" i="84"/>
  <c r="Z247" i="84"/>
  <c r="AA247" i="84"/>
  <c r="AB247" i="84"/>
  <c r="AC247" i="84"/>
  <c r="A247" i="84"/>
  <c r="A198" i="84"/>
  <c r="C198" i="84"/>
  <c r="D198" i="84"/>
  <c r="E198" i="84"/>
  <c r="F198" i="84"/>
  <c r="G198" i="84"/>
  <c r="I198" i="84"/>
  <c r="L198" i="84"/>
  <c r="M198" i="84"/>
  <c r="N198" i="84"/>
  <c r="P198" i="84"/>
  <c r="A199" i="84"/>
  <c r="C199" i="84"/>
  <c r="D199" i="84"/>
  <c r="E199" i="84"/>
  <c r="F199" i="84"/>
  <c r="G199" i="84"/>
  <c r="I199" i="84"/>
  <c r="L199" i="84"/>
  <c r="M199" i="84"/>
  <c r="N199" i="84"/>
  <c r="P199" i="84"/>
  <c r="A200" i="84"/>
  <c r="C200" i="84"/>
  <c r="D200" i="84"/>
  <c r="E200" i="84"/>
  <c r="F200" i="84"/>
  <c r="G200" i="84"/>
  <c r="I200" i="84"/>
  <c r="L200" i="84"/>
  <c r="M200" i="84"/>
  <c r="N200" i="84"/>
  <c r="P200" i="84"/>
  <c r="A201" i="84"/>
  <c r="C201" i="84"/>
  <c r="D201" i="84"/>
  <c r="E201" i="84"/>
  <c r="F201" i="84"/>
  <c r="G201" i="84"/>
  <c r="I201" i="84"/>
  <c r="L201" i="84"/>
  <c r="M201" i="84"/>
  <c r="N201" i="84"/>
  <c r="P201" i="84"/>
  <c r="Q201" i="84"/>
  <c r="R201" i="84"/>
  <c r="S201" i="84"/>
  <c r="C197" i="84"/>
  <c r="D197" i="84"/>
  <c r="E197" i="84"/>
  <c r="F197" i="84"/>
  <c r="G197" i="84"/>
  <c r="I197" i="84"/>
  <c r="L197" i="84"/>
  <c r="M197" i="84"/>
  <c r="N197" i="84"/>
  <c r="P197" i="84"/>
  <c r="A197" i="84"/>
  <c r="A152" i="84"/>
  <c r="C152" i="84"/>
  <c r="D152" i="84"/>
  <c r="E152" i="84"/>
  <c r="F152" i="84"/>
  <c r="G152" i="84"/>
  <c r="I152" i="84"/>
  <c r="L152" i="84"/>
  <c r="M152" i="84"/>
  <c r="N152" i="84"/>
  <c r="W152" i="84"/>
  <c r="A166" i="84"/>
  <c r="C166" i="84"/>
  <c r="D166" i="84"/>
  <c r="E166" i="84"/>
  <c r="F166" i="84"/>
  <c r="G166" i="84"/>
  <c r="I166" i="84"/>
  <c r="L166" i="84"/>
  <c r="M166" i="84"/>
  <c r="N166" i="84"/>
  <c r="X166" i="84"/>
  <c r="A176" i="84"/>
  <c r="C176" i="84"/>
  <c r="D176" i="84"/>
  <c r="E176" i="84"/>
  <c r="F176" i="84"/>
  <c r="G176" i="84"/>
  <c r="I176" i="84"/>
  <c r="L176" i="84"/>
  <c r="M176" i="84"/>
  <c r="N176" i="84"/>
  <c r="Y176" i="84"/>
  <c r="A186" i="84"/>
  <c r="C186" i="84"/>
  <c r="D186" i="84"/>
  <c r="E186" i="84"/>
  <c r="F186" i="84"/>
  <c r="G186" i="84"/>
  <c r="I186" i="84"/>
  <c r="L186" i="84"/>
  <c r="M186" i="84"/>
  <c r="N186" i="84"/>
  <c r="Z186" i="84"/>
  <c r="C144" i="84"/>
  <c r="D144" i="84"/>
  <c r="E144" i="84"/>
  <c r="F144" i="84"/>
  <c r="G144" i="84"/>
  <c r="I144" i="84"/>
  <c r="L144" i="84"/>
  <c r="M144" i="84"/>
  <c r="N144" i="84"/>
  <c r="T144" i="84"/>
  <c r="U144" i="84"/>
  <c r="V144" i="84"/>
  <c r="W144" i="84"/>
  <c r="X144" i="84"/>
  <c r="Y144" i="84"/>
  <c r="Z144" i="84"/>
  <c r="AA144" i="84"/>
  <c r="AB144" i="84"/>
  <c r="AC144" i="84"/>
  <c r="A144" i="84"/>
  <c r="A99" i="84"/>
  <c r="C99" i="84"/>
  <c r="D99" i="84"/>
  <c r="E99" i="84"/>
  <c r="F99" i="84"/>
  <c r="G99" i="84"/>
  <c r="I99" i="84"/>
  <c r="L99" i="84"/>
  <c r="M99" i="84"/>
  <c r="N99" i="84"/>
  <c r="P99" i="84"/>
  <c r="A113" i="84"/>
  <c r="C113" i="84"/>
  <c r="D113" i="84"/>
  <c r="E113" i="84"/>
  <c r="F113" i="84"/>
  <c r="G113" i="84"/>
  <c r="I113" i="84"/>
  <c r="L113" i="84"/>
  <c r="M113" i="84"/>
  <c r="N113" i="84"/>
  <c r="Q113" i="84"/>
  <c r="A123" i="84"/>
  <c r="C123" i="84"/>
  <c r="D123" i="84"/>
  <c r="E123" i="84"/>
  <c r="F123" i="84"/>
  <c r="G123" i="84"/>
  <c r="I123" i="84"/>
  <c r="L123" i="84"/>
  <c r="M123" i="84"/>
  <c r="N123" i="84"/>
  <c r="R123" i="84"/>
  <c r="A132" i="84"/>
  <c r="C132" i="84"/>
  <c r="D132" i="84"/>
  <c r="E132" i="84"/>
  <c r="F132" i="84"/>
  <c r="G132" i="84"/>
  <c r="I132" i="84"/>
  <c r="L132" i="84"/>
  <c r="M132" i="84"/>
  <c r="N132" i="84"/>
  <c r="S132" i="84"/>
  <c r="C98" i="84"/>
  <c r="D98" i="84"/>
  <c r="E98" i="84"/>
  <c r="F98" i="84"/>
  <c r="G98" i="84"/>
  <c r="I98" i="84"/>
  <c r="L98" i="84"/>
  <c r="M98" i="84"/>
  <c r="N98" i="84"/>
  <c r="P98" i="84"/>
  <c r="Q98" i="84"/>
  <c r="R98" i="84"/>
  <c r="S98" i="84"/>
  <c r="A98" i="84"/>
  <c r="C75" i="84"/>
  <c r="D75" i="84"/>
  <c r="E75" i="84"/>
  <c r="F75" i="84"/>
  <c r="G75" i="84"/>
  <c r="I75" i="84"/>
  <c r="L75" i="84"/>
  <c r="M75" i="84"/>
  <c r="N75" i="84"/>
  <c r="T75" i="84"/>
  <c r="U75" i="84"/>
  <c r="V75" i="84"/>
  <c r="W75" i="84"/>
  <c r="X75" i="84"/>
  <c r="Y75" i="84"/>
  <c r="Z75" i="84"/>
  <c r="AA75" i="84"/>
  <c r="AB75" i="84"/>
  <c r="AC75" i="84"/>
  <c r="A75" i="84"/>
  <c r="C62" i="84"/>
  <c r="D62" i="84"/>
  <c r="E62" i="84"/>
  <c r="F62" i="84"/>
  <c r="G62" i="84"/>
  <c r="I62" i="84"/>
  <c r="L62" i="84"/>
  <c r="M62" i="84"/>
  <c r="N62" i="84"/>
  <c r="P62" i="84"/>
  <c r="Q62" i="84"/>
  <c r="R62" i="84"/>
  <c r="S62" i="84"/>
  <c r="A62" i="84"/>
  <c r="C18" i="84"/>
  <c r="D18" i="84"/>
  <c r="E18" i="84"/>
  <c r="F18" i="84"/>
  <c r="G18" i="84"/>
  <c r="I18" i="84"/>
  <c r="L18" i="84"/>
  <c r="M18" i="84"/>
  <c r="C79" i="88"/>
  <c r="C78" i="88"/>
  <c r="J41" i="88"/>
  <c r="J40" i="88"/>
  <c r="J39" i="88"/>
  <c r="J38" i="88"/>
  <c r="J37" i="88"/>
  <c r="J36" i="88"/>
  <c r="J32" i="88"/>
  <c r="J31" i="88"/>
  <c r="J30" i="88"/>
  <c r="J29" i="88"/>
  <c r="J28" i="88"/>
  <c r="J27" i="88"/>
  <c r="J26" i="88"/>
  <c r="J25" i="88"/>
  <c r="J24" i="88"/>
  <c r="J23" i="88"/>
  <c r="J21" i="88"/>
  <c r="J20" i="88"/>
  <c r="AC12" i="88"/>
  <c r="AC72" i="88" s="1"/>
  <c r="AB12" i="88"/>
  <c r="AB72" i="88" s="1"/>
  <c r="AA12" i="88"/>
  <c r="AA72" i="88" s="1"/>
  <c r="Z12" i="88"/>
  <c r="Z72" i="88" s="1"/>
  <c r="Y12" i="88"/>
  <c r="Y72" i="88" s="1"/>
  <c r="X12" i="88"/>
  <c r="X72" i="88" s="1"/>
  <c r="W12" i="88"/>
  <c r="W72" i="88" s="1"/>
  <c r="V12" i="88"/>
  <c r="V72" i="88" s="1"/>
  <c r="U12" i="88"/>
  <c r="U72" i="88" s="1"/>
  <c r="T12" i="88"/>
  <c r="T72" i="88" s="1"/>
  <c r="S12" i="88"/>
  <c r="S72" i="88" s="1"/>
  <c r="R12" i="88"/>
  <c r="R72" i="88" s="1"/>
  <c r="Q12" i="88"/>
  <c r="Q72" i="88" s="1"/>
  <c r="P12" i="88"/>
  <c r="P72" i="88" s="1"/>
  <c r="O12" i="88"/>
  <c r="O72" i="88" s="1"/>
  <c r="B76" i="88" s="1"/>
  <c r="J157" i="86"/>
  <c r="Q211" i="84"/>
  <c r="A230" i="84"/>
  <c r="C230" i="84"/>
  <c r="D230" i="84"/>
  <c r="E230" i="84"/>
  <c r="F230" i="84"/>
  <c r="G230" i="84"/>
  <c r="I230" i="84"/>
  <c r="L230" i="84"/>
  <c r="M230" i="84"/>
  <c r="N230" i="84"/>
  <c r="C229" i="84"/>
  <c r="D229" i="84"/>
  <c r="E229" i="84"/>
  <c r="F229" i="84"/>
  <c r="G229" i="84"/>
  <c r="I229" i="84"/>
  <c r="L229" i="84"/>
  <c r="M229" i="84"/>
  <c r="N229" i="84"/>
  <c r="A229" i="84"/>
  <c r="C228" i="84"/>
  <c r="D228" i="84"/>
  <c r="E228" i="84"/>
  <c r="F228" i="84"/>
  <c r="G228" i="84"/>
  <c r="I228" i="84"/>
  <c r="L228" i="84"/>
  <c r="M228" i="84"/>
  <c r="N228" i="84"/>
  <c r="A228" i="84"/>
  <c r="A218" i="84"/>
  <c r="C218" i="84"/>
  <c r="D218" i="84"/>
  <c r="E218" i="84"/>
  <c r="F218" i="84"/>
  <c r="G218" i="84"/>
  <c r="I218" i="84"/>
  <c r="L218" i="84"/>
  <c r="M218" i="84"/>
  <c r="N218" i="84"/>
  <c r="A219" i="84"/>
  <c r="C219" i="84"/>
  <c r="D219" i="84"/>
  <c r="E219" i="84"/>
  <c r="F219" i="84"/>
  <c r="G219" i="84"/>
  <c r="I219" i="84"/>
  <c r="L219" i="84"/>
  <c r="M219" i="84"/>
  <c r="N219" i="84"/>
  <c r="A220" i="84"/>
  <c r="C220" i="84"/>
  <c r="D220" i="84"/>
  <c r="E220" i="84"/>
  <c r="F220" i="84"/>
  <c r="G220" i="84"/>
  <c r="I220" i="84"/>
  <c r="L220" i="84"/>
  <c r="M220" i="84"/>
  <c r="N220" i="84"/>
  <c r="A221" i="84"/>
  <c r="C221" i="84"/>
  <c r="D221" i="84"/>
  <c r="E221" i="84"/>
  <c r="F221" i="84"/>
  <c r="G221" i="84"/>
  <c r="I221" i="84"/>
  <c r="L221" i="84"/>
  <c r="M221" i="84"/>
  <c r="N221" i="84"/>
  <c r="A222" i="84"/>
  <c r="C222" i="84"/>
  <c r="D222" i="84"/>
  <c r="E222" i="84"/>
  <c r="F222" i="84"/>
  <c r="G222" i="84"/>
  <c r="I222" i="84"/>
  <c r="L222" i="84"/>
  <c r="M222" i="84"/>
  <c r="N222" i="84"/>
  <c r="A223" i="84"/>
  <c r="C223" i="84"/>
  <c r="D223" i="84"/>
  <c r="E223" i="84"/>
  <c r="F223" i="84"/>
  <c r="G223" i="84"/>
  <c r="I223" i="84"/>
  <c r="L223" i="84"/>
  <c r="M223" i="84"/>
  <c r="N223" i="84"/>
  <c r="A224" i="84"/>
  <c r="C224" i="84"/>
  <c r="D224" i="84"/>
  <c r="E224" i="84"/>
  <c r="F224" i="84"/>
  <c r="G224" i="84"/>
  <c r="I224" i="84"/>
  <c r="L224" i="84"/>
  <c r="M224" i="84"/>
  <c r="N224" i="84"/>
  <c r="A225" i="84"/>
  <c r="C225" i="84"/>
  <c r="D225" i="84"/>
  <c r="E225" i="84"/>
  <c r="F225" i="84"/>
  <c r="G225" i="84"/>
  <c r="I225" i="84"/>
  <c r="L225" i="84"/>
  <c r="M225" i="84"/>
  <c r="N225" i="84"/>
  <c r="A226" i="84"/>
  <c r="C226" i="84"/>
  <c r="D226" i="84"/>
  <c r="E226" i="84"/>
  <c r="F226" i="84"/>
  <c r="G226" i="84"/>
  <c r="I226" i="84"/>
  <c r="L226" i="84"/>
  <c r="M226" i="84"/>
  <c r="N226" i="84"/>
  <c r="A227" i="84"/>
  <c r="C227" i="84"/>
  <c r="D227" i="84"/>
  <c r="E227" i="84"/>
  <c r="F227" i="84"/>
  <c r="G227" i="84"/>
  <c r="I227" i="84"/>
  <c r="L227" i="84"/>
  <c r="M227" i="84"/>
  <c r="N227" i="84"/>
  <c r="C217" i="84"/>
  <c r="D217" i="84"/>
  <c r="E217" i="84"/>
  <c r="F217" i="84"/>
  <c r="G217" i="84"/>
  <c r="I217" i="84"/>
  <c r="L217" i="84"/>
  <c r="M217" i="84"/>
  <c r="N217" i="84"/>
  <c r="A217" i="84"/>
  <c r="A210" i="84"/>
  <c r="C210" i="84"/>
  <c r="D210" i="84"/>
  <c r="E210" i="84"/>
  <c r="F210" i="84"/>
  <c r="G210" i="84"/>
  <c r="I210" i="84"/>
  <c r="L210" i="84"/>
  <c r="M210" i="84"/>
  <c r="N210" i="84"/>
  <c r="C209" i="84"/>
  <c r="D209" i="84"/>
  <c r="E209" i="84"/>
  <c r="F209" i="84"/>
  <c r="G209" i="84"/>
  <c r="I209" i="84"/>
  <c r="L209" i="84"/>
  <c r="M209" i="84"/>
  <c r="N209" i="84"/>
  <c r="A209" i="84"/>
  <c r="A208" i="84"/>
  <c r="C208" i="84"/>
  <c r="D208" i="84"/>
  <c r="E208" i="84"/>
  <c r="F208" i="84"/>
  <c r="G208" i="84"/>
  <c r="I208" i="84"/>
  <c r="L208" i="84"/>
  <c r="M208" i="84"/>
  <c r="N208" i="84"/>
  <c r="C207" i="84"/>
  <c r="D207" i="84"/>
  <c r="E207" i="84"/>
  <c r="F207" i="84"/>
  <c r="G207" i="84"/>
  <c r="I207" i="84"/>
  <c r="L207" i="84"/>
  <c r="M207" i="84"/>
  <c r="N207" i="84"/>
  <c r="A207" i="84"/>
  <c r="J184" i="81"/>
  <c r="J185" i="81"/>
  <c r="J186" i="81"/>
  <c r="J193" i="81"/>
  <c r="J194" i="81"/>
  <c r="J195" i="81"/>
  <c r="J196" i="81"/>
  <c r="J197" i="81"/>
  <c r="J198" i="81"/>
  <c r="J199" i="81"/>
  <c r="J200" i="81"/>
  <c r="J201" i="81"/>
  <c r="J202" i="81"/>
  <c r="J203" i="81"/>
  <c r="J204" i="81"/>
  <c r="J205" i="81"/>
  <c r="J206" i="81"/>
  <c r="R217" i="84"/>
  <c r="R218" i="84"/>
  <c r="R219" i="84"/>
  <c r="R220" i="84"/>
  <c r="R221" i="84"/>
  <c r="R222" i="84"/>
  <c r="R223" i="84"/>
  <c r="R224" i="84"/>
  <c r="R225" i="84"/>
  <c r="R226" i="84"/>
  <c r="R227" i="84"/>
  <c r="R228" i="84"/>
  <c r="R229" i="84"/>
  <c r="R230" i="84"/>
  <c r="J154" i="83"/>
  <c r="J155" i="83"/>
  <c r="J156" i="83"/>
  <c r="J162" i="83"/>
  <c r="J163" i="83"/>
  <c r="J164" i="83"/>
  <c r="J165" i="83"/>
  <c r="J166" i="83"/>
  <c r="J167" i="83"/>
  <c r="J168" i="83"/>
  <c r="J169" i="83"/>
  <c r="J170" i="83"/>
  <c r="J171" i="83"/>
  <c r="J172" i="83"/>
  <c r="J173" i="83"/>
  <c r="J174" i="83"/>
  <c r="J175" i="83"/>
  <c r="J157" i="83"/>
  <c r="J154" i="82"/>
  <c r="J155" i="82"/>
  <c r="J156" i="82"/>
  <c r="J162" i="82"/>
  <c r="J163" i="82"/>
  <c r="J164" i="82"/>
  <c r="J165" i="82"/>
  <c r="J166" i="82"/>
  <c r="J167" i="82"/>
  <c r="J168" i="82"/>
  <c r="J169" i="82"/>
  <c r="J170" i="82"/>
  <c r="J171" i="82"/>
  <c r="J172" i="82"/>
  <c r="J173" i="82"/>
  <c r="J174" i="82"/>
  <c r="J175" i="82"/>
  <c r="J157" i="82"/>
  <c r="J158" i="82"/>
  <c r="J159" i="82"/>
  <c r="J160" i="82"/>
  <c r="J161" i="82"/>
  <c r="J176" i="82"/>
  <c r="J177" i="82"/>
  <c r="J153" i="85"/>
  <c r="J154" i="85"/>
  <c r="J155" i="85"/>
  <c r="J161" i="85"/>
  <c r="J162" i="85"/>
  <c r="J163" i="85"/>
  <c r="J164" i="85"/>
  <c r="J165" i="85"/>
  <c r="J166" i="85"/>
  <c r="J167" i="85"/>
  <c r="J168" i="85"/>
  <c r="J169" i="85"/>
  <c r="J170" i="85"/>
  <c r="J171" i="85"/>
  <c r="J172" i="85"/>
  <c r="J173" i="85"/>
  <c r="J174" i="85"/>
  <c r="J169" i="86"/>
  <c r="J170" i="86"/>
  <c r="J171" i="86"/>
  <c r="J172" i="86"/>
  <c r="J173" i="86"/>
  <c r="J174" i="86"/>
  <c r="J175" i="86"/>
  <c r="J154" i="86"/>
  <c r="J155" i="86"/>
  <c r="J156" i="86"/>
  <c r="J162" i="86"/>
  <c r="J163" i="86"/>
  <c r="J164" i="86"/>
  <c r="J165" i="86"/>
  <c r="J166" i="86"/>
  <c r="J167" i="86"/>
  <c r="J168" i="86"/>
  <c r="J12" i="88" l="1"/>
  <c r="J42" i="88" s="1"/>
  <c r="J72" i="88" s="1"/>
  <c r="J247" i="84"/>
  <c r="B78" i="88"/>
  <c r="B79" i="88"/>
  <c r="AC18" i="84"/>
  <c r="AA18" i="84"/>
  <c r="Y18" i="84"/>
  <c r="W18" i="84"/>
  <c r="S18" i="84"/>
  <c r="Q18" i="84"/>
  <c r="O18" i="84"/>
  <c r="J197" i="84"/>
  <c r="AB18" i="84"/>
  <c r="Z18" i="84"/>
  <c r="X18" i="84"/>
  <c r="V18" i="84"/>
  <c r="T18" i="84"/>
  <c r="R18" i="84"/>
  <c r="P18" i="84"/>
  <c r="J18" i="84"/>
  <c r="J200" i="84"/>
  <c r="J201" i="84"/>
  <c r="J199" i="84"/>
  <c r="J198" i="84"/>
  <c r="J144" i="84"/>
  <c r="J186" i="84"/>
  <c r="J166" i="84"/>
  <c r="J176" i="84"/>
  <c r="J152" i="84"/>
  <c r="J132" i="84"/>
  <c r="J123" i="84"/>
  <c r="J113" i="84"/>
  <c r="J99" i="84"/>
  <c r="J98" i="84"/>
  <c r="J75" i="84"/>
  <c r="J62" i="84"/>
  <c r="J220" i="84"/>
  <c r="J226" i="84"/>
  <c r="J229" i="84"/>
  <c r="J228" i="84"/>
  <c r="J227" i="84"/>
  <c r="J222" i="84"/>
  <c r="J219" i="84"/>
  <c r="J224" i="84"/>
  <c r="J221" i="84"/>
  <c r="J218" i="84"/>
  <c r="J217" i="84"/>
  <c r="J230" i="84"/>
  <c r="J225" i="84"/>
  <c r="J223" i="84"/>
  <c r="Q207" i="84"/>
  <c r="Q208" i="84"/>
  <c r="Q209" i="84"/>
  <c r="Q210" i="84"/>
  <c r="C202" i="84"/>
  <c r="D202" i="84"/>
  <c r="E202" i="84"/>
  <c r="F202" i="84"/>
  <c r="G202" i="84"/>
  <c r="I202" i="84"/>
  <c r="L202" i="84"/>
  <c r="M202" i="84"/>
  <c r="N202" i="84"/>
  <c r="A202" i="84"/>
  <c r="J183" i="81"/>
  <c r="J152" i="85"/>
  <c r="J153" i="82"/>
  <c r="J153" i="83"/>
  <c r="J153" i="86"/>
  <c r="C22" i="84"/>
  <c r="D22" i="84"/>
  <c r="E22" i="84"/>
  <c r="F22" i="84"/>
  <c r="G22" i="84"/>
  <c r="I22" i="84"/>
  <c r="L22" i="84"/>
  <c r="M22" i="84"/>
  <c r="N22" i="84"/>
  <c r="P22" i="84"/>
  <c r="A22" i="84"/>
  <c r="J16" i="81"/>
  <c r="L214" i="84"/>
  <c r="M214" i="84"/>
  <c r="N214" i="84"/>
  <c r="L196" i="84"/>
  <c r="M196" i="84"/>
  <c r="L195" i="84"/>
  <c r="M195" i="84"/>
  <c r="P12" i="86" l="1"/>
  <c r="Q12" i="86"/>
  <c r="J210" i="84"/>
  <c r="J209" i="84"/>
  <c r="J208" i="84"/>
  <c r="J207" i="84"/>
  <c r="J22" i="84"/>
  <c r="A194" i="84"/>
  <c r="C194" i="84"/>
  <c r="D194" i="84"/>
  <c r="E194" i="84"/>
  <c r="F194" i="84"/>
  <c r="G194" i="84"/>
  <c r="I194" i="84"/>
  <c r="L194" i="84"/>
  <c r="M194" i="84"/>
  <c r="N194" i="84"/>
  <c r="A213" i="84"/>
  <c r="C213" i="84"/>
  <c r="D213" i="84"/>
  <c r="E213" i="84"/>
  <c r="F213" i="84"/>
  <c r="G213" i="84"/>
  <c r="I213" i="84"/>
  <c r="L213" i="84"/>
  <c r="M213" i="84"/>
  <c r="N213" i="84"/>
  <c r="Q213" i="84"/>
  <c r="Q212" i="84"/>
  <c r="C212" i="84"/>
  <c r="D212" i="84"/>
  <c r="E212" i="84"/>
  <c r="F212" i="84"/>
  <c r="G212" i="84"/>
  <c r="I212" i="84"/>
  <c r="L212" i="84"/>
  <c r="M212" i="84"/>
  <c r="N212" i="84"/>
  <c r="A212" i="84"/>
  <c r="P86" i="84"/>
  <c r="R115" i="84"/>
  <c r="J58" i="82"/>
  <c r="J212" i="84" l="1"/>
  <c r="J213" i="84"/>
  <c r="X162" i="84"/>
  <c r="J162" i="84" s="1"/>
  <c r="X163" i="84"/>
  <c r="J163" i="84" s="1"/>
  <c r="X164" i="84"/>
  <c r="J164" i="84" s="1"/>
  <c r="C162" i="84"/>
  <c r="D162" i="84"/>
  <c r="E162" i="84"/>
  <c r="F162" i="84"/>
  <c r="G162" i="84"/>
  <c r="I162" i="84"/>
  <c r="L162" i="84"/>
  <c r="M162" i="84"/>
  <c r="N162" i="84"/>
  <c r="C163" i="84"/>
  <c r="D163" i="84"/>
  <c r="E163" i="84"/>
  <c r="F163" i="84"/>
  <c r="G163" i="84"/>
  <c r="I163" i="84"/>
  <c r="L163" i="84"/>
  <c r="M163" i="84"/>
  <c r="N163" i="84"/>
  <c r="C164" i="84"/>
  <c r="D164" i="84"/>
  <c r="E164" i="84"/>
  <c r="F164" i="84"/>
  <c r="G164" i="84"/>
  <c r="I164" i="84"/>
  <c r="L164" i="84"/>
  <c r="M164" i="84"/>
  <c r="N164" i="84"/>
  <c r="A162" i="84"/>
  <c r="A163" i="84"/>
  <c r="A164" i="84"/>
  <c r="J123" i="86"/>
  <c r="J122" i="86"/>
  <c r="J121" i="86"/>
  <c r="J147" i="81"/>
  <c r="J150" i="81"/>
  <c r="J149" i="81"/>
  <c r="J148" i="81"/>
  <c r="J122" i="85"/>
  <c r="J121" i="85"/>
  <c r="J120" i="85"/>
  <c r="J123" i="82"/>
  <c r="J122" i="82"/>
  <c r="J121" i="82"/>
  <c r="J123" i="83"/>
  <c r="J122" i="83"/>
  <c r="J121" i="83"/>
  <c r="Q107" i="84"/>
  <c r="J107" i="84" s="1"/>
  <c r="Q108" i="84"/>
  <c r="J108" i="84" s="1"/>
  <c r="Q109" i="84"/>
  <c r="J109" i="84" s="1"/>
  <c r="C107" i="84"/>
  <c r="D107" i="84"/>
  <c r="E107" i="84"/>
  <c r="F107" i="84"/>
  <c r="G107" i="84"/>
  <c r="I107" i="84"/>
  <c r="L107" i="84"/>
  <c r="M107" i="84"/>
  <c r="N107" i="84"/>
  <c r="C108" i="84"/>
  <c r="D108" i="84"/>
  <c r="E108" i="84"/>
  <c r="F108" i="84"/>
  <c r="G108" i="84"/>
  <c r="I108" i="84"/>
  <c r="L108" i="84"/>
  <c r="M108" i="84"/>
  <c r="N108" i="84"/>
  <c r="C109" i="84"/>
  <c r="D109" i="84"/>
  <c r="E109" i="84"/>
  <c r="F109" i="84"/>
  <c r="G109" i="84"/>
  <c r="I109" i="84"/>
  <c r="L109" i="84"/>
  <c r="M109" i="84"/>
  <c r="N109" i="84"/>
  <c r="A107" i="84"/>
  <c r="A108" i="84"/>
  <c r="A109" i="84"/>
  <c r="J79" i="86"/>
  <c r="J78" i="86"/>
  <c r="J77" i="86"/>
  <c r="J100" i="81"/>
  <c r="J99" i="81"/>
  <c r="J98" i="81"/>
  <c r="J78" i="85"/>
  <c r="J77" i="85"/>
  <c r="J76" i="85"/>
  <c r="J79" i="82"/>
  <c r="J78" i="82"/>
  <c r="J77" i="82"/>
  <c r="J78" i="83"/>
  <c r="J79" i="83"/>
  <c r="J77" i="83"/>
  <c r="P78" i="84"/>
  <c r="J78" i="84" s="1"/>
  <c r="C78" i="84"/>
  <c r="D78" i="84"/>
  <c r="E78" i="84"/>
  <c r="F78" i="84"/>
  <c r="G78" i="84"/>
  <c r="I78" i="84"/>
  <c r="L78" i="84"/>
  <c r="M78" i="84"/>
  <c r="N78" i="84"/>
  <c r="A78" i="84"/>
  <c r="J51" i="86"/>
  <c r="J71" i="81"/>
  <c r="J50" i="85"/>
  <c r="J51" i="82"/>
  <c r="J51" i="83"/>
  <c r="W146" i="84"/>
  <c r="W145" i="84"/>
  <c r="C122" i="84"/>
  <c r="D122" i="84"/>
  <c r="E122" i="84"/>
  <c r="F122" i="84"/>
  <c r="G122" i="84"/>
  <c r="I122" i="84"/>
  <c r="L122" i="84"/>
  <c r="M122" i="84"/>
  <c r="N122" i="84"/>
  <c r="A122" i="84"/>
  <c r="R122" i="84"/>
  <c r="J122" i="84" s="1"/>
  <c r="J88" i="86"/>
  <c r="J112" i="81"/>
  <c r="J87" i="85"/>
  <c r="J88" i="82"/>
  <c r="J88" i="83"/>
  <c r="C181" i="84"/>
  <c r="D181" i="84"/>
  <c r="E181" i="84"/>
  <c r="F181" i="84"/>
  <c r="G181" i="84"/>
  <c r="I181" i="84"/>
  <c r="L181" i="84"/>
  <c r="M181" i="84"/>
  <c r="N181" i="84"/>
  <c r="C182" i="84"/>
  <c r="D182" i="84"/>
  <c r="E182" i="84"/>
  <c r="F182" i="84"/>
  <c r="G182" i="84"/>
  <c r="I182" i="84"/>
  <c r="L182" i="84"/>
  <c r="M182" i="84"/>
  <c r="N182" i="84"/>
  <c r="C183" i="84"/>
  <c r="D183" i="84"/>
  <c r="E183" i="84"/>
  <c r="F183" i="84"/>
  <c r="G183" i="84"/>
  <c r="I183" i="84"/>
  <c r="L183" i="84"/>
  <c r="M183" i="84"/>
  <c r="N183" i="84"/>
  <c r="C184" i="84"/>
  <c r="D184" i="84"/>
  <c r="E184" i="84"/>
  <c r="F184" i="84"/>
  <c r="G184" i="84"/>
  <c r="I184" i="84"/>
  <c r="L184" i="84"/>
  <c r="M184" i="84"/>
  <c r="N184" i="84"/>
  <c r="C185" i="84"/>
  <c r="D185" i="84"/>
  <c r="E185" i="84"/>
  <c r="F185" i="84"/>
  <c r="G185" i="84"/>
  <c r="I185" i="84"/>
  <c r="L185" i="84"/>
  <c r="M185" i="84"/>
  <c r="N185" i="84"/>
  <c r="A181" i="84"/>
  <c r="A182" i="84"/>
  <c r="A183" i="84"/>
  <c r="A184" i="84"/>
  <c r="A185" i="84"/>
  <c r="Z181" i="84"/>
  <c r="J181" i="84" s="1"/>
  <c r="Z182" i="84"/>
  <c r="J182" i="84" s="1"/>
  <c r="Z183" i="84"/>
  <c r="J183" i="84" s="1"/>
  <c r="Z184" i="84"/>
  <c r="J184" i="84" s="1"/>
  <c r="Z185" i="84"/>
  <c r="J185" i="84" s="1"/>
  <c r="J142" i="86"/>
  <c r="J141" i="86"/>
  <c r="J140" i="86"/>
  <c r="J139" i="86"/>
  <c r="J138" i="86"/>
  <c r="J169" i="81"/>
  <c r="J168" i="81"/>
  <c r="J167" i="81"/>
  <c r="J166" i="81"/>
  <c r="J165" i="81"/>
  <c r="J141" i="85"/>
  <c r="J140" i="85"/>
  <c r="J139" i="85"/>
  <c r="J138" i="85"/>
  <c r="J137" i="85"/>
  <c r="J142" i="82"/>
  <c r="J141" i="82"/>
  <c r="J140" i="82"/>
  <c r="J139" i="82"/>
  <c r="J138" i="82"/>
  <c r="J142" i="83"/>
  <c r="J141" i="83"/>
  <c r="J140" i="83"/>
  <c r="J139" i="83"/>
  <c r="J138" i="83"/>
  <c r="S127" i="84"/>
  <c r="J127" i="84" s="1"/>
  <c r="S128" i="84"/>
  <c r="J128" i="84" s="1"/>
  <c r="S129" i="84"/>
  <c r="J129" i="84" s="1"/>
  <c r="S130" i="84"/>
  <c r="J130" i="84" s="1"/>
  <c r="S131" i="84"/>
  <c r="J131" i="84" s="1"/>
  <c r="C127" i="84"/>
  <c r="D127" i="84"/>
  <c r="E127" i="84"/>
  <c r="F127" i="84"/>
  <c r="G127" i="84"/>
  <c r="I127" i="84"/>
  <c r="L127" i="84"/>
  <c r="M127" i="84"/>
  <c r="N127" i="84"/>
  <c r="C128" i="84"/>
  <c r="D128" i="84"/>
  <c r="E128" i="84"/>
  <c r="F128" i="84"/>
  <c r="G128" i="84"/>
  <c r="I128" i="84"/>
  <c r="L128" i="84"/>
  <c r="M128" i="84"/>
  <c r="N128" i="84"/>
  <c r="C129" i="84"/>
  <c r="D129" i="84"/>
  <c r="E129" i="84"/>
  <c r="F129" i="84"/>
  <c r="G129" i="84"/>
  <c r="I129" i="84"/>
  <c r="L129" i="84"/>
  <c r="M129" i="84"/>
  <c r="N129" i="84"/>
  <c r="C130" i="84"/>
  <c r="D130" i="84"/>
  <c r="E130" i="84"/>
  <c r="F130" i="84"/>
  <c r="G130" i="84"/>
  <c r="I130" i="84"/>
  <c r="L130" i="84"/>
  <c r="M130" i="84"/>
  <c r="N130" i="84"/>
  <c r="C131" i="84"/>
  <c r="D131" i="84"/>
  <c r="E131" i="84"/>
  <c r="F131" i="84"/>
  <c r="G131" i="84"/>
  <c r="I131" i="84"/>
  <c r="L131" i="84"/>
  <c r="M131" i="84"/>
  <c r="N131" i="84"/>
  <c r="A127" i="84"/>
  <c r="A128" i="84"/>
  <c r="A129" i="84"/>
  <c r="A130" i="84"/>
  <c r="A131" i="84"/>
  <c r="J96" i="86"/>
  <c r="J95" i="86"/>
  <c r="J94" i="86"/>
  <c r="J93" i="86"/>
  <c r="J92" i="86"/>
  <c r="J120" i="81"/>
  <c r="J119" i="81"/>
  <c r="J118" i="81"/>
  <c r="J117" i="81"/>
  <c r="J116" i="81"/>
  <c r="J95" i="85"/>
  <c r="J94" i="85"/>
  <c r="J93" i="85"/>
  <c r="J92" i="85"/>
  <c r="J91" i="85"/>
  <c r="J96" i="82"/>
  <c r="J95" i="82"/>
  <c r="J94" i="82"/>
  <c r="J93" i="82"/>
  <c r="J92" i="82"/>
  <c r="J96" i="83"/>
  <c r="J95" i="83"/>
  <c r="J94" i="83"/>
  <c r="J93" i="83"/>
  <c r="J92" i="83"/>
  <c r="Y171" i="84"/>
  <c r="J171" i="84" s="1"/>
  <c r="Y172" i="84"/>
  <c r="J172" i="84" s="1"/>
  <c r="Y173" i="84"/>
  <c r="J173" i="84" s="1"/>
  <c r="Y174" i="84"/>
  <c r="J174" i="84" s="1"/>
  <c r="Y175" i="84"/>
  <c r="J175" i="84" s="1"/>
  <c r="C171" i="84"/>
  <c r="D171" i="84"/>
  <c r="E171" i="84"/>
  <c r="F171" i="84"/>
  <c r="G171" i="84"/>
  <c r="I171" i="84"/>
  <c r="L171" i="84"/>
  <c r="M171" i="84"/>
  <c r="N171" i="84"/>
  <c r="C172" i="84"/>
  <c r="D172" i="84"/>
  <c r="E172" i="84"/>
  <c r="F172" i="84"/>
  <c r="G172" i="84"/>
  <c r="I172" i="84"/>
  <c r="L172" i="84"/>
  <c r="M172" i="84"/>
  <c r="N172" i="84"/>
  <c r="C173" i="84"/>
  <c r="D173" i="84"/>
  <c r="E173" i="84"/>
  <c r="F173" i="84"/>
  <c r="G173" i="84"/>
  <c r="I173" i="84"/>
  <c r="L173" i="84"/>
  <c r="M173" i="84"/>
  <c r="N173" i="84"/>
  <c r="C174" i="84"/>
  <c r="D174" i="84"/>
  <c r="E174" i="84"/>
  <c r="F174" i="84"/>
  <c r="G174" i="84"/>
  <c r="I174" i="84"/>
  <c r="L174" i="84"/>
  <c r="M174" i="84"/>
  <c r="N174" i="84"/>
  <c r="C175" i="84"/>
  <c r="D175" i="84"/>
  <c r="E175" i="84"/>
  <c r="F175" i="84"/>
  <c r="G175" i="84"/>
  <c r="I175" i="84"/>
  <c r="L175" i="84"/>
  <c r="M175" i="84"/>
  <c r="N175" i="84"/>
  <c r="C177" i="84"/>
  <c r="D177" i="84"/>
  <c r="E177" i="84"/>
  <c r="F177" i="84"/>
  <c r="G177" i="84"/>
  <c r="I177" i="84"/>
  <c r="L177" i="84"/>
  <c r="M177" i="84"/>
  <c r="N177" i="84"/>
  <c r="A171" i="84"/>
  <c r="A172" i="84"/>
  <c r="A173" i="84"/>
  <c r="A174" i="84"/>
  <c r="A175" i="84"/>
  <c r="J133" i="86"/>
  <c r="J132" i="86"/>
  <c r="J131" i="86"/>
  <c r="J130" i="86"/>
  <c r="J129" i="86"/>
  <c r="J160" i="81"/>
  <c r="J159" i="81"/>
  <c r="J158" i="81"/>
  <c r="J157" i="81"/>
  <c r="J156" i="81"/>
  <c r="J132" i="85"/>
  <c r="J131" i="85"/>
  <c r="J130" i="85"/>
  <c r="J129" i="85"/>
  <c r="J128" i="85"/>
  <c r="J133" i="82"/>
  <c r="J132" i="82"/>
  <c r="J131" i="82"/>
  <c r="J130" i="82"/>
  <c r="J129" i="82"/>
  <c r="J133" i="83"/>
  <c r="J132" i="83"/>
  <c r="J131" i="83"/>
  <c r="J130" i="83"/>
  <c r="J129" i="83"/>
  <c r="C117" i="84"/>
  <c r="D117" i="84"/>
  <c r="E117" i="84"/>
  <c r="F117" i="84"/>
  <c r="G117" i="84"/>
  <c r="I117" i="84"/>
  <c r="L117" i="84"/>
  <c r="M117" i="84"/>
  <c r="N117" i="84"/>
  <c r="C118" i="84"/>
  <c r="D118" i="84"/>
  <c r="E118" i="84"/>
  <c r="F118" i="84"/>
  <c r="G118" i="84"/>
  <c r="I118" i="84"/>
  <c r="L118" i="84"/>
  <c r="M118" i="84"/>
  <c r="N118" i="84"/>
  <c r="C119" i="84"/>
  <c r="D119" i="84"/>
  <c r="E119" i="84"/>
  <c r="F119" i="84"/>
  <c r="G119" i="84"/>
  <c r="I119" i="84"/>
  <c r="L119" i="84"/>
  <c r="M119" i="84"/>
  <c r="N119" i="84"/>
  <c r="C120" i="84"/>
  <c r="D120" i="84"/>
  <c r="E120" i="84"/>
  <c r="F120" i="84"/>
  <c r="G120" i="84"/>
  <c r="I120" i="84"/>
  <c r="L120" i="84"/>
  <c r="M120" i="84"/>
  <c r="N120" i="84"/>
  <c r="C121" i="84"/>
  <c r="D121" i="84"/>
  <c r="E121" i="84"/>
  <c r="F121" i="84"/>
  <c r="G121" i="84"/>
  <c r="I121" i="84"/>
  <c r="L121" i="84"/>
  <c r="M121" i="84"/>
  <c r="N121" i="84"/>
  <c r="A117" i="84"/>
  <c r="A118" i="84"/>
  <c r="A119" i="84"/>
  <c r="A120" i="84"/>
  <c r="A121" i="84"/>
  <c r="R117" i="84"/>
  <c r="J117" i="84" s="1"/>
  <c r="R118" i="84"/>
  <c r="J118" i="84" s="1"/>
  <c r="R119" i="84"/>
  <c r="J119" i="84" s="1"/>
  <c r="R120" i="84"/>
  <c r="J120" i="84" s="1"/>
  <c r="R121" i="84"/>
  <c r="J121" i="84" s="1"/>
  <c r="J87" i="86"/>
  <c r="J86" i="86"/>
  <c r="J85" i="86"/>
  <c r="J84" i="86"/>
  <c r="J83" i="86"/>
  <c r="J111" i="81"/>
  <c r="J110" i="81"/>
  <c r="J109" i="81"/>
  <c r="J108" i="81"/>
  <c r="J107" i="81"/>
  <c r="J86" i="85"/>
  <c r="J85" i="85"/>
  <c r="J84" i="85"/>
  <c r="J83" i="85"/>
  <c r="J82" i="85"/>
  <c r="J87" i="82"/>
  <c r="J86" i="82"/>
  <c r="J85" i="82"/>
  <c r="J84" i="82"/>
  <c r="J83" i="82"/>
  <c r="J87" i="83"/>
  <c r="J86" i="83"/>
  <c r="J85" i="83"/>
  <c r="J84" i="83"/>
  <c r="J83" i="83"/>
  <c r="R116" i="84"/>
  <c r="J116" i="84" s="1"/>
  <c r="C116" i="84"/>
  <c r="D116" i="84"/>
  <c r="E116" i="84"/>
  <c r="F116" i="84"/>
  <c r="G116" i="84"/>
  <c r="I116" i="84"/>
  <c r="L116" i="84"/>
  <c r="M116" i="84"/>
  <c r="N116" i="84"/>
  <c r="A116" i="84"/>
  <c r="J82" i="86"/>
  <c r="J106" i="81"/>
  <c r="J81" i="85"/>
  <c r="J82" i="82"/>
  <c r="J82" i="83"/>
  <c r="C170" i="84"/>
  <c r="D170" i="84"/>
  <c r="E170" i="84"/>
  <c r="F170" i="84"/>
  <c r="G170" i="84"/>
  <c r="I170" i="84"/>
  <c r="L170" i="84"/>
  <c r="M170" i="84"/>
  <c r="N170" i="84"/>
  <c r="A170" i="84"/>
  <c r="Y170" i="84"/>
  <c r="Q110" i="84" l="1"/>
  <c r="Q111" i="84"/>
  <c r="J111" i="84" s="1"/>
  <c r="Q112" i="84"/>
  <c r="Q106" i="84"/>
  <c r="J106" i="84" s="1"/>
  <c r="C106" i="84"/>
  <c r="D106" i="84"/>
  <c r="E106" i="84"/>
  <c r="F106" i="84"/>
  <c r="G106" i="84"/>
  <c r="I106" i="84"/>
  <c r="L106" i="84"/>
  <c r="M106" i="84"/>
  <c r="N106" i="84"/>
  <c r="A106" i="84"/>
  <c r="J76" i="86"/>
  <c r="J97" i="81"/>
  <c r="J75" i="85"/>
  <c r="J76" i="82"/>
  <c r="J76" i="83"/>
  <c r="X153" i="84"/>
  <c r="J153" i="84" s="1"/>
  <c r="X154" i="84"/>
  <c r="J154" i="84" s="1"/>
  <c r="X155" i="84"/>
  <c r="J155" i="84" s="1"/>
  <c r="X156" i="84"/>
  <c r="J156" i="84" s="1"/>
  <c r="X157" i="84"/>
  <c r="J157" i="84" s="1"/>
  <c r="C153" i="84"/>
  <c r="D153" i="84"/>
  <c r="E153" i="84"/>
  <c r="F153" i="84"/>
  <c r="G153" i="84"/>
  <c r="I153" i="84"/>
  <c r="L153" i="84"/>
  <c r="M153" i="84"/>
  <c r="N153" i="84"/>
  <c r="C154" i="84"/>
  <c r="D154" i="84"/>
  <c r="E154" i="84"/>
  <c r="F154" i="84"/>
  <c r="G154" i="84"/>
  <c r="I154" i="84"/>
  <c r="L154" i="84"/>
  <c r="M154" i="84"/>
  <c r="N154" i="84"/>
  <c r="C155" i="84"/>
  <c r="D155" i="84"/>
  <c r="E155" i="84"/>
  <c r="F155" i="84"/>
  <c r="G155" i="84"/>
  <c r="I155" i="84"/>
  <c r="L155" i="84"/>
  <c r="M155" i="84"/>
  <c r="N155" i="84"/>
  <c r="C156" i="84"/>
  <c r="D156" i="84"/>
  <c r="E156" i="84"/>
  <c r="F156" i="84"/>
  <c r="G156" i="84"/>
  <c r="I156" i="84"/>
  <c r="L156" i="84"/>
  <c r="M156" i="84"/>
  <c r="N156" i="84"/>
  <c r="C157" i="84"/>
  <c r="D157" i="84"/>
  <c r="E157" i="84"/>
  <c r="F157" i="84"/>
  <c r="G157" i="84"/>
  <c r="I157" i="84"/>
  <c r="L157" i="84"/>
  <c r="M157" i="84"/>
  <c r="N157" i="84"/>
  <c r="A153" i="84"/>
  <c r="A154" i="84"/>
  <c r="A155" i="84"/>
  <c r="A156" i="84"/>
  <c r="A157" i="84"/>
  <c r="J119" i="86"/>
  <c r="J118" i="86"/>
  <c r="J117" i="86"/>
  <c r="J116" i="86"/>
  <c r="J115" i="86"/>
  <c r="J143" i="81"/>
  <c r="J142" i="81"/>
  <c r="J141" i="81"/>
  <c r="J140" i="81"/>
  <c r="J139" i="81"/>
  <c r="J118" i="85"/>
  <c r="J117" i="85"/>
  <c r="J116" i="85"/>
  <c r="J115" i="85"/>
  <c r="J114" i="85"/>
  <c r="J119" i="82"/>
  <c r="J118" i="82"/>
  <c r="J117" i="82"/>
  <c r="J116" i="82"/>
  <c r="J115" i="82"/>
  <c r="J119" i="83"/>
  <c r="J118" i="83"/>
  <c r="J117" i="83"/>
  <c r="J116" i="83"/>
  <c r="J115" i="83"/>
  <c r="Q100" i="84"/>
  <c r="J100" i="84" s="1"/>
  <c r="Q101" i="84"/>
  <c r="J101" i="84" s="1"/>
  <c r="Q102" i="84"/>
  <c r="J102" i="84" s="1"/>
  <c r="Q103" i="84"/>
  <c r="J103" i="84" s="1"/>
  <c r="Q104" i="84"/>
  <c r="J104" i="84" s="1"/>
  <c r="C100" i="84"/>
  <c r="D100" i="84"/>
  <c r="E100" i="84"/>
  <c r="F100" i="84"/>
  <c r="G100" i="84"/>
  <c r="I100" i="84"/>
  <c r="L100" i="84"/>
  <c r="M100" i="84"/>
  <c r="N100" i="84"/>
  <c r="C101" i="84"/>
  <c r="D101" i="84"/>
  <c r="E101" i="84"/>
  <c r="F101" i="84"/>
  <c r="G101" i="84"/>
  <c r="I101" i="84"/>
  <c r="L101" i="84"/>
  <c r="M101" i="84"/>
  <c r="N101" i="84"/>
  <c r="C102" i="84"/>
  <c r="D102" i="84"/>
  <c r="E102" i="84"/>
  <c r="F102" i="84"/>
  <c r="G102" i="84"/>
  <c r="I102" i="84"/>
  <c r="L102" i="84"/>
  <c r="M102" i="84"/>
  <c r="N102" i="84"/>
  <c r="C103" i="84"/>
  <c r="D103" i="84"/>
  <c r="E103" i="84"/>
  <c r="F103" i="84"/>
  <c r="G103" i="84"/>
  <c r="I103" i="84"/>
  <c r="L103" i="84"/>
  <c r="M103" i="84"/>
  <c r="N103" i="84"/>
  <c r="C104" i="84"/>
  <c r="D104" i="84"/>
  <c r="E104" i="84"/>
  <c r="F104" i="84"/>
  <c r="G104" i="84"/>
  <c r="I104" i="84"/>
  <c r="L104" i="84"/>
  <c r="M104" i="84"/>
  <c r="N104" i="84"/>
  <c r="A100" i="84"/>
  <c r="A101" i="84"/>
  <c r="A102" i="84"/>
  <c r="A103" i="84"/>
  <c r="A104" i="84"/>
  <c r="J74" i="86"/>
  <c r="J73" i="86"/>
  <c r="J72" i="86"/>
  <c r="J71" i="86"/>
  <c r="J70" i="86"/>
  <c r="J95" i="81"/>
  <c r="J94" i="81"/>
  <c r="J93" i="81"/>
  <c r="J92" i="81"/>
  <c r="J91" i="81"/>
  <c r="J73" i="85"/>
  <c r="J72" i="85"/>
  <c r="J71" i="85"/>
  <c r="J70" i="85"/>
  <c r="J69" i="85"/>
  <c r="J74" i="82"/>
  <c r="J73" i="82"/>
  <c r="J72" i="82"/>
  <c r="J71" i="82"/>
  <c r="J70" i="82"/>
  <c r="J74" i="83"/>
  <c r="J73" i="83"/>
  <c r="J72" i="83"/>
  <c r="J71" i="83"/>
  <c r="J70" i="83"/>
  <c r="C180" i="84"/>
  <c r="D180" i="84"/>
  <c r="E180" i="84"/>
  <c r="F180" i="84"/>
  <c r="G180" i="84"/>
  <c r="I180" i="84"/>
  <c r="L180" i="84"/>
  <c r="M180" i="84"/>
  <c r="N180" i="84"/>
  <c r="A180" i="84"/>
  <c r="Z180" i="84"/>
  <c r="J180" i="84" s="1"/>
  <c r="J137" i="86"/>
  <c r="J164" i="81"/>
  <c r="J136" i="85"/>
  <c r="J137" i="82"/>
  <c r="J137" i="83"/>
  <c r="C179" i="84"/>
  <c r="D179" i="84"/>
  <c r="E179" i="84"/>
  <c r="F179" i="84"/>
  <c r="G179" i="84"/>
  <c r="I179" i="84"/>
  <c r="L179" i="84"/>
  <c r="M179" i="84"/>
  <c r="N179" i="84"/>
  <c r="A179" i="84"/>
  <c r="Z179" i="84"/>
  <c r="J179" i="84" s="1"/>
  <c r="J136" i="86"/>
  <c r="J163" i="81"/>
  <c r="J135" i="85"/>
  <c r="J136" i="82"/>
  <c r="J136" i="83"/>
  <c r="C178" i="84"/>
  <c r="D178" i="84"/>
  <c r="E178" i="84"/>
  <c r="F178" i="84"/>
  <c r="G178" i="84"/>
  <c r="I178" i="84"/>
  <c r="L178" i="84"/>
  <c r="M178" i="84"/>
  <c r="N178" i="84"/>
  <c r="A178" i="84"/>
  <c r="Z178" i="84"/>
  <c r="J178" i="84" s="1"/>
  <c r="J135" i="86"/>
  <c r="J162" i="81"/>
  <c r="J134" i="85"/>
  <c r="J135" i="82"/>
  <c r="J135" i="83"/>
  <c r="X159" i="84"/>
  <c r="J159" i="84" s="1"/>
  <c r="X160" i="84"/>
  <c r="J160" i="84" s="1"/>
  <c r="C159" i="84"/>
  <c r="D159" i="84"/>
  <c r="E159" i="84"/>
  <c r="F159" i="84"/>
  <c r="G159" i="84"/>
  <c r="I159" i="84"/>
  <c r="L159" i="84"/>
  <c r="M159" i="84"/>
  <c r="N159" i="84"/>
  <c r="C160" i="84"/>
  <c r="D160" i="84"/>
  <c r="E160" i="84"/>
  <c r="F160" i="84"/>
  <c r="G160" i="84"/>
  <c r="I160" i="84"/>
  <c r="L160" i="84"/>
  <c r="M160" i="84"/>
  <c r="N160" i="84"/>
  <c r="A159" i="84"/>
  <c r="A160" i="84"/>
  <c r="J146" i="81"/>
  <c r="J145" i="81"/>
  <c r="C111" i="84"/>
  <c r="D111" i="84"/>
  <c r="E111" i="84"/>
  <c r="F111" i="84"/>
  <c r="G111" i="84"/>
  <c r="I111" i="84"/>
  <c r="L111" i="84"/>
  <c r="M111" i="84"/>
  <c r="N111" i="84"/>
  <c r="C112" i="84"/>
  <c r="D112" i="84"/>
  <c r="E112" i="84"/>
  <c r="F112" i="84"/>
  <c r="G112" i="84"/>
  <c r="I112" i="84"/>
  <c r="J112" i="84"/>
  <c r="L112" i="84"/>
  <c r="M112" i="84"/>
  <c r="N112" i="84"/>
  <c r="A111" i="84"/>
  <c r="A112" i="84"/>
  <c r="A110" i="84"/>
  <c r="C110" i="84"/>
  <c r="D110" i="84"/>
  <c r="E110" i="84"/>
  <c r="F110" i="84"/>
  <c r="G110" i="84"/>
  <c r="I110" i="84"/>
  <c r="L110" i="84"/>
  <c r="M110" i="84"/>
  <c r="N110" i="84"/>
  <c r="J110" i="84"/>
  <c r="J103" i="81"/>
  <c r="J102" i="81"/>
  <c r="J101" i="81"/>
  <c r="A177" i="84"/>
  <c r="Z177" i="84"/>
  <c r="J177" i="84" s="1"/>
  <c r="J134" i="86"/>
  <c r="J161" i="81"/>
  <c r="J133" i="85"/>
  <c r="J134" i="82"/>
  <c r="J134" i="83"/>
  <c r="C169" i="84"/>
  <c r="D169" i="84"/>
  <c r="E169" i="84"/>
  <c r="F169" i="84"/>
  <c r="G169" i="84"/>
  <c r="I169" i="84"/>
  <c r="L169" i="84"/>
  <c r="M169" i="84"/>
  <c r="N169" i="84"/>
  <c r="A169" i="84"/>
  <c r="Y169" i="84"/>
  <c r="J169" i="84" s="1"/>
  <c r="J127" i="86"/>
  <c r="J154" i="81"/>
  <c r="J126" i="85"/>
  <c r="J127" i="82"/>
  <c r="J127" i="83"/>
  <c r="C150" i="84"/>
  <c r="D150" i="84"/>
  <c r="E150" i="84"/>
  <c r="F150" i="84"/>
  <c r="G150" i="84"/>
  <c r="I150" i="84"/>
  <c r="L150" i="84"/>
  <c r="M150" i="84"/>
  <c r="N150" i="84"/>
  <c r="C151" i="84"/>
  <c r="D151" i="84"/>
  <c r="E151" i="84"/>
  <c r="F151" i="84"/>
  <c r="G151" i="84"/>
  <c r="I151" i="84"/>
  <c r="L151" i="84"/>
  <c r="M151" i="84"/>
  <c r="N151" i="84"/>
  <c r="A151" i="84"/>
  <c r="W151" i="84"/>
  <c r="J114" i="86"/>
  <c r="J138" i="81"/>
  <c r="J113" i="85"/>
  <c r="J114" i="82"/>
  <c r="J114" i="83"/>
  <c r="P87" i="84"/>
  <c r="W150" i="84"/>
  <c r="J150" i="84" s="1"/>
  <c r="A150" i="84"/>
  <c r="J113" i="86"/>
  <c r="J137" i="81"/>
  <c r="J112" i="85"/>
  <c r="J113" i="82"/>
  <c r="J113" i="83"/>
  <c r="C149" i="84"/>
  <c r="D149" i="84"/>
  <c r="E149" i="84"/>
  <c r="F149" i="84"/>
  <c r="G149" i="84"/>
  <c r="I149" i="84"/>
  <c r="L149" i="84"/>
  <c r="M149" i="84"/>
  <c r="N149" i="84"/>
  <c r="A149" i="84"/>
  <c r="W149" i="84"/>
  <c r="J149" i="84" s="1"/>
  <c r="J112" i="86"/>
  <c r="J136" i="81"/>
  <c r="J111" i="85"/>
  <c r="J112" i="82"/>
  <c r="J112" i="83"/>
  <c r="C233" i="84"/>
  <c r="J159" i="86"/>
  <c r="J158" i="86"/>
  <c r="J189" i="81"/>
  <c r="J188" i="81"/>
  <c r="J158" i="85"/>
  <c r="J157" i="85"/>
  <c r="J159" i="83"/>
  <c r="J158" i="83"/>
  <c r="P194" i="84"/>
  <c r="Q214" i="84"/>
  <c r="J214" i="84" s="1"/>
  <c r="J145" i="86"/>
  <c r="J175" i="81"/>
  <c r="J144" i="85"/>
  <c r="J145" i="82"/>
  <c r="J145" i="83"/>
  <c r="P192" i="84"/>
  <c r="J192" i="84" s="1"/>
  <c r="R236" i="84"/>
  <c r="J236" i="84" s="1"/>
  <c r="R235" i="84"/>
  <c r="R234" i="84"/>
  <c r="J234" i="84" s="1"/>
  <c r="R233" i="84"/>
  <c r="R232" i="84"/>
  <c r="J232" i="84" s="1"/>
  <c r="R231" i="84"/>
  <c r="C231" i="84"/>
  <c r="D231" i="84"/>
  <c r="E231" i="84"/>
  <c r="F231" i="84"/>
  <c r="G231" i="84"/>
  <c r="I231" i="84"/>
  <c r="L231" i="84"/>
  <c r="M231" i="84"/>
  <c r="N231" i="84"/>
  <c r="C232" i="84"/>
  <c r="D232" i="84"/>
  <c r="E232" i="84"/>
  <c r="F232" i="84"/>
  <c r="G232" i="84"/>
  <c r="I232" i="84"/>
  <c r="L232" i="84"/>
  <c r="M232" i="84"/>
  <c r="N232" i="84"/>
  <c r="D233" i="84"/>
  <c r="E233" i="84"/>
  <c r="F233" i="84"/>
  <c r="G233" i="84"/>
  <c r="I233" i="84"/>
  <c r="L233" i="84"/>
  <c r="M233" i="84"/>
  <c r="N233" i="84"/>
  <c r="C234" i="84"/>
  <c r="D234" i="84"/>
  <c r="E234" i="84"/>
  <c r="F234" i="84"/>
  <c r="G234" i="84"/>
  <c r="I234" i="84"/>
  <c r="L234" i="84"/>
  <c r="M234" i="84"/>
  <c r="N234" i="84"/>
  <c r="C235" i="84"/>
  <c r="D235" i="84"/>
  <c r="E235" i="84"/>
  <c r="F235" i="84"/>
  <c r="G235" i="84"/>
  <c r="I235" i="84"/>
  <c r="L235" i="84"/>
  <c r="M235" i="84"/>
  <c r="N235" i="84"/>
  <c r="C236" i="84"/>
  <c r="D236" i="84"/>
  <c r="E236" i="84"/>
  <c r="F236" i="84"/>
  <c r="G236" i="84"/>
  <c r="I236" i="84"/>
  <c r="L236" i="84"/>
  <c r="M236" i="84"/>
  <c r="N236" i="84"/>
  <c r="C192" i="84"/>
  <c r="D192" i="84"/>
  <c r="E192" i="84"/>
  <c r="F192" i="84"/>
  <c r="G192" i="84"/>
  <c r="I192" i="84"/>
  <c r="L192" i="84"/>
  <c r="M192" i="84"/>
  <c r="N192" i="84"/>
  <c r="A231" i="84"/>
  <c r="A232" i="84"/>
  <c r="A233" i="84"/>
  <c r="A234" i="84"/>
  <c r="A235" i="84"/>
  <c r="A236" i="84"/>
  <c r="A192" i="84"/>
  <c r="J181" i="86"/>
  <c r="J180" i="86"/>
  <c r="J179" i="86"/>
  <c r="J178" i="86"/>
  <c r="J177" i="86"/>
  <c r="J176" i="86"/>
  <c r="J144" i="86"/>
  <c r="J180" i="85"/>
  <c r="J179" i="85"/>
  <c r="J178" i="85"/>
  <c r="J177" i="85"/>
  <c r="J176" i="85"/>
  <c r="J175" i="85"/>
  <c r="J143" i="85"/>
  <c r="J181" i="82"/>
  <c r="J180" i="82"/>
  <c r="J179" i="82"/>
  <c r="J178" i="82"/>
  <c r="J144" i="82"/>
  <c r="J181" i="83"/>
  <c r="J180" i="83"/>
  <c r="J179" i="83"/>
  <c r="J178" i="83"/>
  <c r="J177" i="83"/>
  <c r="J176" i="83"/>
  <c r="J144" i="83"/>
  <c r="J173" i="81"/>
  <c r="J208" i="81"/>
  <c r="J209" i="81"/>
  <c r="J210" i="81"/>
  <c r="C50" i="84"/>
  <c r="D50" i="84"/>
  <c r="E50" i="84"/>
  <c r="F50" i="84"/>
  <c r="G50" i="84"/>
  <c r="I50" i="84"/>
  <c r="L50" i="84"/>
  <c r="M50" i="84"/>
  <c r="N50" i="84"/>
  <c r="P50" i="84"/>
  <c r="A50" i="84"/>
  <c r="J25" i="86"/>
  <c r="J45" i="81"/>
  <c r="J24" i="85"/>
  <c r="J25" i="82"/>
  <c r="J194" i="84" l="1"/>
  <c r="J151" i="84"/>
  <c r="J235" i="84"/>
  <c r="J233" i="84"/>
  <c r="J231" i="84"/>
  <c r="J50" i="84"/>
  <c r="J25" i="83"/>
  <c r="C23" i="84"/>
  <c r="D23" i="84"/>
  <c r="E23" i="84"/>
  <c r="F23" i="84"/>
  <c r="G23" i="84"/>
  <c r="I23" i="84"/>
  <c r="L23" i="84"/>
  <c r="M23" i="84"/>
  <c r="N23" i="84"/>
  <c r="P23" i="84"/>
  <c r="C24" i="84"/>
  <c r="D24" i="84"/>
  <c r="E24" i="84"/>
  <c r="F24" i="84"/>
  <c r="G24" i="84"/>
  <c r="I24" i="84"/>
  <c r="L24" i="84"/>
  <c r="M24" i="84"/>
  <c r="N24" i="84"/>
  <c r="P24" i="84"/>
  <c r="A23" i="84"/>
  <c r="A24" i="84"/>
  <c r="J18" i="81"/>
  <c r="J17" i="81"/>
  <c r="P12" i="85"/>
  <c r="Q12" i="85"/>
  <c r="R12" i="85"/>
  <c r="S12" i="85"/>
  <c r="T12" i="85"/>
  <c r="U12" i="85"/>
  <c r="V12" i="85"/>
  <c r="W12" i="85"/>
  <c r="X12" i="85"/>
  <c r="Y12" i="85"/>
  <c r="Z12" i="85"/>
  <c r="AA12" i="85"/>
  <c r="AB12" i="85"/>
  <c r="AC12" i="85"/>
  <c r="P12" i="83"/>
  <c r="Q12" i="83"/>
  <c r="R12" i="83"/>
  <c r="S12" i="83"/>
  <c r="T12" i="83"/>
  <c r="U12" i="83"/>
  <c r="V12" i="83"/>
  <c r="W12" i="83"/>
  <c r="X12" i="83"/>
  <c r="Y12" i="83"/>
  <c r="Z12" i="83"/>
  <c r="AA12" i="83"/>
  <c r="AB12" i="83"/>
  <c r="AC12" i="83"/>
  <c r="J24" i="84" l="1"/>
  <c r="J23" i="84"/>
  <c r="J198" i="85"/>
  <c r="J200" i="86"/>
  <c r="J199" i="83"/>
  <c r="O201" i="83" l="1"/>
  <c r="P49" i="84" l="1"/>
  <c r="P27" i="84"/>
  <c r="A215" i="84" l="1"/>
  <c r="A216" i="84"/>
  <c r="A237" i="84"/>
  <c r="A238" i="84"/>
  <c r="J135" i="81"/>
  <c r="Q88" i="84" l="1"/>
  <c r="R88" i="84"/>
  <c r="S88" i="84"/>
  <c r="T134" i="84"/>
  <c r="U134" i="84"/>
  <c r="V134" i="84"/>
  <c r="W134" i="84"/>
  <c r="X134" i="84"/>
  <c r="Y134" i="84"/>
  <c r="Z134" i="84"/>
  <c r="AA134" i="84"/>
  <c r="AB134" i="84"/>
  <c r="AC134" i="84"/>
  <c r="Q89" i="84"/>
  <c r="R89" i="84"/>
  <c r="S89" i="84"/>
  <c r="T135" i="84"/>
  <c r="U135" i="84"/>
  <c r="V135" i="84"/>
  <c r="W135" i="84"/>
  <c r="X135" i="84"/>
  <c r="Y135" i="84"/>
  <c r="Z135" i="84"/>
  <c r="AA135" i="84"/>
  <c r="AB135" i="84"/>
  <c r="AC135" i="84"/>
  <c r="Q90" i="84"/>
  <c r="R90" i="84"/>
  <c r="S90" i="84"/>
  <c r="T136" i="84"/>
  <c r="U136" i="84"/>
  <c r="V136" i="84"/>
  <c r="W136" i="84"/>
  <c r="X136" i="84"/>
  <c r="Y136" i="84"/>
  <c r="Z136" i="84"/>
  <c r="AA136" i="84"/>
  <c r="AB136" i="84"/>
  <c r="AC136" i="84"/>
  <c r="Q91" i="84"/>
  <c r="R91" i="84"/>
  <c r="S91" i="84"/>
  <c r="T137" i="84"/>
  <c r="U137" i="84"/>
  <c r="V137" i="84"/>
  <c r="W137" i="84"/>
  <c r="X137" i="84"/>
  <c r="Y137" i="84"/>
  <c r="Z137" i="84"/>
  <c r="AA137" i="84"/>
  <c r="AB137" i="84"/>
  <c r="AC137" i="84"/>
  <c r="Q92" i="84"/>
  <c r="R92" i="84"/>
  <c r="S92" i="84"/>
  <c r="T138" i="84"/>
  <c r="U138" i="84"/>
  <c r="V138" i="84"/>
  <c r="W138" i="84"/>
  <c r="X138" i="84"/>
  <c r="Y138" i="84"/>
  <c r="Z138" i="84"/>
  <c r="AA138" i="84"/>
  <c r="AB138" i="84"/>
  <c r="AC138" i="84"/>
  <c r="Q93" i="84"/>
  <c r="R93" i="84"/>
  <c r="S93" i="84"/>
  <c r="T139" i="84"/>
  <c r="U139" i="84"/>
  <c r="V139" i="84"/>
  <c r="W139" i="84"/>
  <c r="X139" i="84"/>
  <c r="Y139" i="84"/>
  <c r="Z139" i="84"/>
  <c r="AA139" i="84"/>
  <c r="AB139" i="84"/>
  <c r="AC139" i="84"/>
  <c r="Q94" i="84"/>
  <c r="R94" i="84"/>
  <c r="S94" i="84"/>
  <c r="T140" i="84"/>
  <c r="U140" i="84"/>
  <c r="V140" i="84"/>
  <c r="W140" i="84"/>
  <c r="X140" i="84"/>
  <c r="Y140" i="84"/>
  <c r="Z140" i="84"/>
  <c r="AA140" i="84"/>
  <c r="AB140" i="84"/>
  <c r="AC140" i="84"/>
  <c r="Q95" i="84"/>
  <c r="R95" i="84"/>
  <c r="S95" i="84"/>
  <c r="T141" i="84"/>
  <c r="U141" i="84"/>
  <c r="V141" i="84"/>
  <c r="W141" i="84"/>
  <c r="X141" i="84"/>
  <c r="Y141" i="84"/>
  <c r="Z141" i="84"/>
  <c r="AA141" i="84"/>
  <c r="AB141" i="84"/>
  <c r="AC141" i="84"/>
  <c r="Q96" i="84"/>
  <c r="R96" i="84"/>
  <c r="S96" i="84"/>
  <c r="T142" i="84"/>
  <c r="U142" i="84"/>
  <c r="V142" i="84"/>
  <c r="W142" i="84"/>
  <c r="X142" i="84"/>
  <c r="Y142" i="84"/>
  <c r="Z142" i="84"/>
  <c r="AA142" i="84"/>
  <c r="AB142" i="84"/>
  <c r="AC142" i="84"/>
  <c r="Q97" i="84"/>
  <c r="R97" i="84"/>
  <c r="S97" i="84"/>
  <c r="T143" i="84"/>
  <c r="U143" i="84"/>
  <c r="V143" i="84"/>
  <c r="W143" i="84"/>
  <c r="X143" i="84"/>
  <c r="Y143" i="84"/>
  <c r="Z143" i="84"/>
  <c r="AA143" i="84"/>
  <c r="AB143" i="84"/>
  <c r="AC143" i="84"/>
  <c r="P89" i="84"/>
  <c r="P90" i="84"/>
  <c r="P91" i="84"/>
  <c r="P92" i="84"/>
  <c r="P93" i="84"/>
  <c r="P94" i="84"/>
  <c r="P95" i="84"/>
  <c r="P96" i="84"/>
  <c r="P97" i="84"/>
  <c r="P88" i="84"/>
  <c r="C96" i="84"/>
  <c r="D96" i="84"/>
  <c r="E96" i="84"/>
  <c r="F96" i="84"/>
  <c r="G96" i="84"/>
  <c r="I96" i="84"/>
  <c r="L96" i="84"/>
  <c r="M96" i="84"/>
  <c r="N96" i="84"/>
  <c r="C142" i="84"/>
  <c r="D142" i="84"/>
  <c r="E142" i="84"/>
  <c r="F142" i="84"/>
  <c r="G142" i="84"/>
  <c r="I142" i="84"/>
  <c r="L142" i="84"/>
  <c r="M142" i="84"/>
  <c r="N142" i="84"/>
  <c r="C97" i="84"/>
  <c r="D97" i="84"/>
  <c r="E97" i="84"/>
  <c r="F97" i="84"/>
  <c r="G97" i="84"/>
  <c r="I97" i="84"/>
  <c r="L97" i="84"/>
  <c r="M97" i="84"/>
  <c r="N97" i="84"/>
  <c r="C143" i="84"/>
  <c r="D143" i="84"/>
  <c r="E143" i="84"/>
  <c r="F143" i="84"/>
  <c r="G143" i="84"/>
  <c r="I143" i="84"/>
  <c r="L143" i="84"/>
  <c r="M143" i="84"/>
  <c r="N143" i="84"/>
  <c r="A142" i="84"/>
  <c r="A97" i="84"/>
  <c r="A143" i="84"/>
  <c r="A96" i="84"/>
  <c r="C94" i="84"/>
  <c r="D94" i="84"/>
  <c r="E94" i="84"/>
  <c r="F94" i="84"/>
  <c r="G94" i="84"/>
  <c r="I94" i="84"/>
  <c r="L94" i="84"/>
  <c r="M94" i="84"/>
  <c r="N94" i="84"/>
  <c r="C140" i="84"/>
  <c r="D140" i="84"/>
  <c r="E140" i="84"/>
  <c r="F140" i="84"/>
  <c r="G140" i="84"/>
  <c r="I140" i="84"/>
  <c r="L140" i="84"/>
  <c r="M140" i="84"/>
  <c r="N140" i="84"/>
  <c r="C95" i="84"/>
  <c r="D95" i="84"/>
  <c r="E95" i="84"/>
  <c r="F95" i="84"/>
  <c r="G95" i="84"/>
  <c r="I95" i="84"/>
  <c r="L95" i="84"/>
  <c r="M95" i="84"/>
  <c r="N95" i="84"/>
  <c r="C141" i="84"/>
  <c r="D141" i="84"/>
  <c r="E141" i="84"/>
  <c r="F141" i="84"/>
  <c r="G141" i="84"/>
  <c r="I141" i="84"/>
  <c r="L141" i="84"/>
  <c r="M141" i="84"/>
  <c r="N141" i="84"/>
  <c r="A140" i="84"/>
  <c r="A95" i="84"/>
  <c r="A141" i="84"/>
  <c r="A94" i="84"/>
  <c r="C92" i="84"/>
  <c r="D92" i="84"/>
  <c r="E92" i="84"/>
  <c r="F92" i="84"/>
  <c r="G92" i="84"/>
  <c r="I92" i="84"/>
  <c r="L92" i="84"/>
  <c r="M92" i="84"/>
  <c r="N92" i="84"/>
  <c r="C138" i="84"/>
  <c r="D138" i="84"/>
  <c r="E138" i="84"/>
  <c r="F138" i="84"/>
  <c r="G138" i="84"/>
  <c r="I138" i="84"/>
  <c r="L138" i="84"/>
  <c r="M138" i="84"/>
  <c r="N138" i="84"/>
  <c r="C93" i="84"/>
  <c r="D93" i="84"/>
  <c r="E93" i="84"/>
  <c r="F93" i="84"/>
  <c r="G93" i="84"/>
  <c r="I93" i="84"/>
  <c r="L93" i="84"/>
  <c r="M93" i="84"/>
  <c r="N93" i="84"/>
  <c r="C139" i="84"/>
  <c r="D139" i="84"/>
  <c r="E139" i="84"/>
  <c r="F139" i="84"/>
  <c r="G139" i="84"/>
  <c r="I139" i="84"/>
  <c r="L139" i="84"/>
  <c r="M139" i="84"/>
  <c r="N139" i="84"/>
  <c r="A138" i="84"/>
  <c r="A93" i="84"/>
  <c r="A139" i="84"/>
  <c r="A92" i="84"/>
  <c r="C90" i="84"/>
  <c r="D90" i="84"/>
  <c r="E90" i="84"/>
  <c r="F90" i="84"/>
  <c r="G90" i="84"/>
  <c r="I90" i="84"/>
  <c r="L90" i="84"/>
  <c r="M90" i="84"/>
  <c r="N90" i="84"/>
  <c r="C136" i="84"/>
  <c r="D136" i="84"/>
  <c r="E136" i="84"/>
  <c r="F136" i="84"/>
  <c r="G136" i="84"/>
  <c r="I136" i="84"/>
  <c r="L136" i="84"/>
  <c r="M136" i="84"/>
  <c r="N136" i="84"/>
  <c r="C91" i="84"/>
  <c r="D91" i="84"/>
  <c r="E91" i="84"/>
  <c r="F91" i="84"/>
  <c r="G91" i="84"/>
  <c r="I91" i="84"/>
  <c r="L91" i="84"/>
  <c r="M91" i="84"/>
  <c r="N91" i="84"/>
  <c r="C137" i="84"/>
  <c r="D137" i="84"/>
  <c r="E137" i="84"/>
  <c r="F137" i="84"/>
  <c r="G137" i="84"/>
  <c r="I137" i="84"/>
  <c r="L137" i="84"/>
  <c r="M137" i="84"/>
  <c r="N137" i="84"/>
  <c r="A136" i="84"/>
  <c r="A91" i="84"/>
  <c r="A137" i="84"/>
  <c r="A90" i="84"/>
  <c r="C88" i="84"/>
  <c r="D88" i="84"/>
  <c r="E88" i="84"/>
  <c r="F88" i="84"/>
  <c r="G88" i="84"/>
  <c r="I88" i="84"/>
  <c r="L88" i="84"/>
  <c r="M88" i="84"/>
  <c r="N88" i="84"/>
  <c r="C134" i="84"/>
  <c r="D134" i="84"/>
  <c r="E134" i="84"/>
  <c r="F134" i="84"/>
  <c r="G134" i="84"/>
  <c r="I134" i="84"/>
  <c r="L134" i="84"/>
  <c r="M134" i="84"/>
  <c r="N134" i="84"/>
  <c r="C89" i="84"/>
  <c r="D89" i="84"/>
  <c r="E89" i="84"/>
  <c r="F89" i="84"/>
  <c r="G89" i="84"/>
  <c r="I89" i="84"/>
  <c r="L89" i="84"/>
  <c r="M89" i="84"/>
  <c r="N89" i="84"/>
  <c r="C135" i="84"/>
  <c r="D135" i="84"/>
  <c r="E135" i="84"/>
  <c r="F135" i="84"/>
  <c r="G135" i="84"/>
  <c r="I135" i="84"/>
  <c r="L135" i="84"/>
  <c r="M135" i="84"/>
  <c r="N135" i="84"/>
  <c r="A134" i="84"/>
  <c r="A89" i="84"/>
  <c r="A135" i="84"/>
  <c r="A88" i="84"/>
  <c r="Z168" i="84"/>
  <c r="Y167" i="84"/>
  <c r="Y168" i="84"/>
  <c r="X161" i="84"/>
  <c r="X165" i="84"/>
  <c r="J165" i="84" s="1"/>
  <c r="W148" i="84"/>
  <c r="C148" i="84"/>
  <c r="D148" i="84"/>
  <c r="E148" i="84"/>
  <c r="F148" i="84"/>
  <c r="G148" i="84"/>
  <c r="I148" i="84"/>
  <c r="L148" i="84"/>
  <c r="M148" i="84"/>
  <c r="N148" i="84"/>
  <c r="C161" i="84"/>
  <c r="D161" i="84"/>
  <c r="E161" i="84"/>
  <c r="F161" i="84"/>
  <c r="G161" i="84"/>
  <c r="I161" i="84"/>
  <c r="L161" i="84"/>
  <c r="M161" i="84"/>
  <c r="N161" i="84"/>
  <c r="C165" i="84"/>
  <c r="D165" i="84"/>
  <c r="E165" i="84"/>
  <c r="F165" i="84"/>
  <c r="G165" i="84"/>
  <c r="I165" i="84"/>
  <c r="L165" i="84"/>
  <c r="M165" i="84"/>
  <c r="N165" i="84"/>
  <c r="C167" i="84"/>
  <c r="D167" i="84"/>
  <c r="E167" i="84"/>
  <c r="F167" i="84"/>
  <c r="G167" i="84"/>
  <c r="I167" i="84"/>
  <c r="L167" i="84"/>
  <c r="M167" i="84"/>
  <c r="N167" i="84"/>
  <c r="C168" i="84"/>
  <c r="D168" i="84"/>
  <c r="E168" i="84"/>
  <c r="F168" i="84"/>
  <c r="G168" i="84"/>
  <c r="I168" i="84"/>
  <c r="L168" i="84"/>
  <c r="M168" i="84"/>
  <c r="N168" i="84"/>
  <c r="A148" i="84"/>
  <c r="A161" i="84"/>
  <c r="A165" i="84"/>
  <c r="A167" i="84"/>
  <c r="A168" i="84"/>
  <c r="W147" i="84"/>
  <c r="T133" i="84"/>
  <c r="C146" i="84"/>
  <c r="D146" i="84"/>
  <c r="E146" i="84"/>
  <c r="F146" i="84"/>
  <c r="G146" i="84"/>
  <c r="I146" i="84"/>
  <c r="L146" i="84"/>
  <c r="M146" i="84"/>
  <c r="N146" i="84"/>
  <c r="C133" i="84"/>
  <c r="D133" i="84"/>
  <c r="E133" i="84"/>
  <c r="F133" i="84"/>
  <c r="G133" i="84"/>
  <c r="I133" i="84"/>
  <c r="L133" i="84"/>
  <c r="M133" i="84"/>
  <c r="N133" i="84"/>
  <c r="C147" i="84"/>
  <c r="D147" i="84"/>
  <c r="E147" i="84"/>
  <c r="F147" i="84"/>
  <c r="G147" i="84"/>
  <c r="I147" i="84"/>
  <c r="L147" i="84"/>
  <c r="M147" i="84"/>
  <c r="N147" i="84"/>
  <c r="A133" i="84"/>
  <c r="A147" i="84"/>
  <c r="A146" i="84"/>
  <c r="J110" i="86"/>
  <c r="J97" i="86"/>
  <c r="J109" i="86"/>
  <c r="J109" i="85"/>
  <c r="J96" i="85"/>
  <c r="J108" i="85"/>
  <c r="J110" i="82"/>
  <c r="J97" i="82"/>
  <c r="J109" i="82"/>
  <c r="J110" i="83"/>
  <c r="J97" i="83"/>
  <c r="J109" i="83"/>
  <c r="C145" i="84"/>
  <c r="D145" i="84"/>
  <c r="E145" i="84"/>
  <c r="F145" i="84"/>
  <c r="G145" i="84"/>
  <c r="I145" i="84"/>
  <c r="L145" i="84"/>
  <c r="M145" i="84"/>
  <c r="N145" i="84"/>
  <c r="A145" i="84"/>
  <c r="S126" i="84"/>
  <c r="C126" i="84"/>
  <c r="D126" i="84"/>
  <c r="E126" i="84"/>
  <c r="F126" i="84"/>
  <c r="G126" i="84"/>
  <c r="I126" i="84"/>
  <c r="L126" i="84"/>
  <c r="M126" i="84"/>
  <c r="N126" i="84"/>
  <c r="A126" i="84"/>
  <c r="S125" i="84"/>
  <c r="C125" i="84"/>
  <c r="D125" i="84"/>
  <c r="E125" i="84"/>
  <c r="F125" i="84"/>
  <c r="G125" i="84"/>
  <c r="I125" i="84"/>
  <c r="L125" i="84"/>
  <c r="M125" i="84"/>
  <c r="N125" i="84"/>
  <c r="A125" i="84"/>
  <c r="S124" i="84"/>
  <c r="C124" i="84"/>
  <c r="D124" i="84"/>
  <c r="E124" i="84"/>
  <c r="F124" i="84"/>
  <c r="G124" i="84"/>
  <c r="I124" i="84"/>
  <c r="L124" i="84"/>
  <c r="M124" i="84"/>
  <c r="N124" i="84"/>
  <c r="A124" i="84"/>
  <c r="N115" i="84"/>
  <c r="M115" i="84"/>
  <c r="L115" i="84"/>
  <c r="I115" i="84"/>
  <c r="G115" i="84"/>
  <c r="F115" i="84"/>
  <c r="E115" i="84"/>
  <c r="D115" i="84"/>
  <c r="C115" i="84"/>
  <c r="A115" i="84"/>
  <c r="J81" i="86"/>
  <c r="J80" i="85"/>
  <c r="J81" i="82"/>
  <c r="J81" i="83"/>
  <c r="R114" i="84"/>
  <c r="C114" i="84"/>
  <c r="D114" i="84"/>
  <c r="E114" i="84"/>
  <c r="F114" i="84"/>
  <c r="G114" i="84"/>
  <c r="I114" i="84"/>
  <c r="L114" i="84"/>
  <c r="M114" i="84"/>
  <c r="N114" i="84"/>
  <c r="A114" i="84"/>
  <c r="Q105" i="84"/>
  <c r="J161" i="84" l="1"/>
  <c r="J170" i="84"/>
  <c r="J89" i="84"/>
  <c r="J88" i="84"/>
  <c r="J91" i="84"/>
  <c r="J90" i="84"/>
  <c r="J93" i="84"/>
  <c r="J92" i="84"/>
  <c r="J95" i="84"/>
  <c r="J94" i="84"/>
  <c r="J97" i="84"/>
  <c r="J96" i="84"/>
  <c r="J167" i="84"/>
  <c r="J148" i="84"/>
  <c r="J124" i="84"/>
  <c r="J125" i="84"/>
  <c r="J126" i="84"/>
  <c r="J114" i="84"/>
  <c r="J115" i="84"/>
  <c r="J145" i="84"/>
  <c r="J147" i="84"/>
  <c r="J133" i="84"/>
  <c r="J146" i="84"/>
  <c r="J168" i="84"/>
  <c r="J135" i="84"/>
  <c r="J134" i="84"/>
  <c r="J137" i="84"/>
  <c r="J136" i="84"/>
  <c r="J139" i="84"/>
  <c r="J138" i="84"/>
  <c r="J141" i="84"/>
  <c r="J140" i="84"/>
  <c r="J143" i="84"/>
  <c r="J142" i="84"/>
  <c r="C87" i="84"/>
  <c r="D87" i="84"/>
  <c r="E87" i="84"/>
  <c r="F87" i="84"/>
  <c r="G87" i="84"/>
  <c r="I87" i="84"/>
  <c r="L87" i="84"/>
  <c r="M87" i="84"/>
  <c r="N87" i="84"/>
  <c r="C105" i="84"/>
  <c r="D105" i="84"/>
  <c r="E105" i="84"/>
  <c r="F105" i="84"/>
  <c r="G105" i="84"/>
  <c r="I105" i="84"/>
  <c r="L105" i="84"/>
  <c r="M105" i="84"/>
  <c r="N105" i="84"/>
  <c r="A87" i="84"/>
  <c r="A105" i="84"/>
  <c r="J75" i="86"/>
  <c r="J59" i="86"/>
  <c r="J74" i="85"/>
  <c r="J58" i="85"/>
  <c r="J75" i="82"/>
  <c r="J59" i="82"/>
  <c r="J75" i="83"/>
  <c r="J59" i="83"/>
  <c r="C86" i="84"/>
  <c r="D86" i="84"/>
  <c r="E86" i="84"/>
  <c r="F86" i="84"/>
  <c r="G86" i="84"/>
  <c r="I86" i="84"/>
  <c r="L86" i="84"/>
  <c r="M86" i="84"/>
  <c r="N86" i="84"/>
  <c r="A86" i="84"/>
  <c r="P85" i="84"/>
  <c r="C85" i="84"/>
  <c r="D85" i="84"/>
  <c r="E85" i="84"/>
  <c r="F85" i="84"/>
  <c r="G85" i="84"/>
  <c r="I85" i="84"/>
  <c r="L85" i="84"/>
  <c r="M85" i="84"/>
  <c r="N85" i="84"/>
  <c r="A85" i="84"/>
  <c r="J57" i="86"/>
  <c r="J56" i="85"/>
  <c r="J57" i="82"/>
  <c r="J57" i="83"/>
  <c r="P83" i="84"/>
  <c r="P84" i="84"/>
  <c r="P82" i="84"/>
  <c r="C84" i="84"/>
  <c r="D84" i="84"/>
  <c r="E84" i="84"/>
  <c r="F84" i="84"/>
  <c r="G84" i="84"/>
  <c r="I84" i="84"/>
  <c r="L84" i="84"/>
  <c r="M84" i="84"/>
  <c r="N84" i="84"/>
  <c r="A84" i="84"/>
  <c r="C83" i="84"/>
  <c r="D83" i="84"/>
  <c r="E83" i="84"/>
  <c r="F83" i="84"/>
  <c r="G83" i="84"/>
  <c r="I83" i="84"/>
  <c r="L83" i="84"/>
  <c r="M83" i="84"/>
  <c r="N83" i="84"/>
  <c r="A83" i="84"/>
  <c r="N82" i="84"/>
  <c r="M82" i="84"/>
  <c r="L82" i="84"/>
  <c r="I82" i="84"/>
  <c r="G82" i="84"/>
  <c r="F82" i="84"/>
  <c r="E82" i="84"/>
  <c r="D82" i="84"/>
  <c r="C82" i="84"/>
  <c r="A82" i="84"/>
  <c r="C81" i="84"/>
  <c r="D81" i="84"/>
  <c r="E81" i="84"/>
  <c r="F81" i="84"/>
  <c r="G81" i="84"/>
  <c r="I81" i="84"/>
  <c r="L81" i="84"/>
  <c r="M81" i="84"/>
  <c r="N81" i="84"/>
  <c r="P81" i="84"/>
  <c r="C158" i="84"/>
  <c r="D158" i="84"/>
  <c r="E158" i="84"/>
  <c r="F158" i="84"/>
  <c r="G158" i="84"/>
  <c r="I158" i="84"/>
  <c r="L158" i="84"/>
  <c r="M158" i="84"/>
  <c r="N158" i="84"/>
  <c r="X158" i="84"/>
  <c r="A81" i="84"/>
  <c r="A158" i="84"/>
  <c r="P80" i="84"/>
  <c r="P79" i="84"/>
  <c r="C79" i="84"/>
  <c r="D79" i="84"/>
  <c r="E79" i="84"/>
  <c r="F79" i="84"/>
  <c r="G79" i="84"/>
  <c r="I79" i="84"/>
  <c r="L79" i="84"/>
  <c r="M79" i="84"/>
  <c r="N79" i="84"/>
  <c r="A79" i="84"/>
  <c r="C80" i="84"/>
  <c r="D80" i="84"/>
  <c r="E80" i="84"/>
  <c r="F80" i="84"/>
  <c r="G80" i="84"/>
  <c r="I80" i="84"/>
  <c r="L80" i="84"/>
  <c r="M80" i="84"/>
  <c r="N80" i="84"/>
  <c r="A80" i="84"/>
  <c r="Q52" i="84"/>
  <c r="R52" i="84"/>
  <c r="S52" i="84"/>
  <c r="Q53" i="84"/>
  <c r="R53" i="84"/>
  <c r="S53" i="84"/>
  <c r="T65" i="84"/>
  <c r="U65" i="84"/>
  <c r="V65" i="84"/>
  <c r="W65" i="84"/>
  <c r="X65" i="84"/>
  <c r="Y65" i="84"/>
  <c r="Z65" i="84"/>
  <c r="AA65" i="84"/>
  <c r="AB65" i="84"/>
  <c r="AC65" i="84"/>
  <c r="T66" i="84"/>
  <c r="U66" i="84"/>
  <c r="V66" i="84"/>
  <c r="W66" i="84"/>
  <c r="X66" i="84"/>
  <c r="Y66" i="84"/>
  <c r="Z66" i="84"/>
  <c r="AA66" i="84"/>
  <c r="AB66" i="84"/>
  <c r="AC66" i="84"/>
  <c r="Q54" i="84"/>
  <c r="R54" i="84"/>
  <c r="S54" i="84"/>
  <c r="Q55" i="84"/>
  <c r="R55" i="84"/>
  <c r="S55" i="84"/>
  <c r="T67" i="84"/>
  <c r="U67" i="84"/>
  <c r="V67" i="84"/>
  <c r="W67" i="84"/>
  <c r="X67" i="84"/>
  <c r="Y67" i="84"/>
  <c r="Z67" i="84"/>
  <c r="AA67" i="84"/>
  <c r="AB67" i="84"/>
  <c r="AC67" i="84"/>
  <c r="T68" i="84"/>
  <c r="U68" i="84"/>
  <c r="V68" i="84"/>
  <c r="W68" i="84"/>
  <c r="X68" i="84"/>
  <c r="Y68" i="84"/>
  <c r="Z68" i="84"/>
  <c r="AA68" i="84"/>
  <c r="AB68" i="84"/>
  <c r="AC68" i="84"/>
  <c r="Q56" i="84"/>
  <c r="R56" i="84"/>
  <c r="S56" i="84"/>
  <c r="Q57" i="84"/>
  <c r="R57" i="84"/>
  <c r="S57" i="84"/>
  <c r="T69" i="84"/>
  <c r="U69" i="84"/>
  <c r="V69" i="84"/>
  <c r="W69" i="84"/>
  <c r="X69" i="84"/>
  <c r="Y69" i="84"/>
  <c r="Z69" i="84"/>
  <c r="AA69" i="84"/>
  <c r="AB69" i="84"/>
  <c r="AC69" i="84"/>
  <c r="T70" i="84"/>
  <c r="U70" i="84"/>
  <c r="V70" i="84"/>
  <c r="W70" i="84"/>
  <c r="X70" i="84"/>
  <c r="Y70" i="84"/>
  <c r="Z70" i="84"/>
  <c r="AA70" i="84"/>
  <c r="AB70" i="84"/>
  <c r="AC70" i="84"/>
  <c r="Q58" i="84"/>
  <c r="R58" i="84"/>
  <c r="S58" i="84"/>
  <c r="Q59" i="84"/>
  <c r="R59" i="84"/>
  <c r="S59" i="84"/>
  <c r="T71" i="84"/>
  <c r="U71" i="84"/>
  <c r="V71" i="84"/>
  <c r="W71" i="84"/>
  <c r="X71" i="84"/>
  <c r="Y71" i="84"/>
  <c r="Z71" i="84"/>
  <c r="AA71" i="84"/>
  <c r="AB71" i="84"/>
  <c r="AC71" i="84"/>
  <c r="T72" i="84"/>
  <c r="U72" i="84"/>
  <c r="V72" i="84"/>
  <c r="W72" i="84"/>
  <c r="X72" i="84"/>
  <c r="Y72" i="84"/>
  <c r="Z72" i="84"/>
  <c r="AA72" i="84"/>
  <c r="AB72" i="84"/>
  <c r="AC72" i="84"/>
  <c r="Q60" i="84"/>
  <c r="R60" i="84"/>
  <c r="S60" i="84"/>
  <c r="Q61" i="84"/>
  <c r="R61" i="84"/>
  <c r="S61" i="84"/>
  <c r="T73" i="84"/>
  <c r="U73" i="84"/>
  <c r="V73" i="84"/>
  <c r="W73" i="84"/>
  <c r="X73" i="84"/>
  <c r="Y73" i="84"/>
  <c r="Z73" i="84"/>
  <c r="AA73" i="84"/>
  <c r="AB73" i="84"/>
  <c r="AC73" i="84"/>
  <c r="T74" i="84"/>
  <c r="U74" i="84"/>
  <c r="V74" i="84"/>
  <c r="W74" i="84"/>
  <c r="X74" i="84"/>
  <c r="Y74" i="84"/>
  <c r="Z74" i="84"/>
  <c r="AA74" i="84"/>
  <c r="AB74" i="84"/>
  <c r="AC74" i="84"/>
  <c r="P53" i="84"/>
  <c r="P54" i="84"/>
  <c r="P55" i="84"/>
  <c r="P56" i="84"/>
  <c r="P57" i="84"/>
  <c r="P58" i="84"/>
  <c r="P59" i="84"/>
  <c r="P60" i="84"/>
  <c r="P61" i="84"/>
  <c r="P52" i="84"/>
  <c r="C60" i="84"/>
  <c r="D60" i="84"/>
  <c r="E60" i="84"/>
  <c r="F60" i="84"/>
  <c r="G60" i="84"/>
  <c r="I60" i="84"/>
  <c r="L60" i="84"/>
  <c r="M60" i="84"/>
  <c r="N60" i="84"/>
  <c r="C61" i="84"/>
  <c r="D61" i="84"/>
  <c r="E61" i="84"/>
  <c r="F61" i="84"/>
  <c r="G61" i="84"/>
  <c r="I61" i="84"/>
  <c r="L61" i="84"/>
  <c r="M61" i="84"/>
  <c r="N61" i="84"/>
  <c r="C73" i="84"/>
  <c r="D73" i="84"/>
  <c r="E73" i="84"/>
  <c r="F73" i="84"/>
  <c r="G73" i="84"/>
  <c r="I73" i="84"/>
  <c r="L73" i="84"/>
  <c r="M73" i="84"/>
  <c r="N73" i="84"/>
  <c r="C74" i="84"/>
  <c r="D74" i="84"/>
  <c r="E74" i="84"/>
  <c r="F74" i="84"/>
  <c r="G74" i="84"/>
  <c r="I74" i="84"/>
  <c r="L74" i="84"/>
  <c r="M74" i="84"/>
  <c r="N74" i="84"/>
  <c r="A61" i="84"/>
  <c r="A73" i="84"/>
  <c r="A74" i="84"/>
  <c r="A60" i="84"/>
  <c r="C58" i="84"/>
  <c r="D58" i="84"/>
  <c r="E58" i="84"/>
  <c r="F58" i="84"/>
  <c r="G58" i="84"/>
  <c r="I58" i="84"/>
  <c r="L58" i="84"/>
  <c r="M58" i="84"/>
  <c r="N58" i="84"/>
  <c r="C59" i="84"/>
  <c r="D59" i="84"/>
  <c r="E59" i="84"/>
  <c r="F59" i="84"/>
  <c r="G59" i="84"/>
  <c r="I59" i="84"/>
  <c r="L59" i="84"/>
  <c r="M59" i="84"/>
  <c r="N59" i="84"/>
  <c r="C71" i="84"/>
  <c r="D71" i="84"/>
  <c r="E71" i="84"/>
  <c r="F71" i="84"/>
  <c r="G71" i="84"/>
  <c r="I71" i="84"/>
  <c r="L71" i="84"/>
  <c r="M71" i="84"/>
  <c r="N71" i="84"/>
  <c r="C72" i="84"/>
  <c r="D72" i="84"/>
  <c r="E72" i="84"/>
  <c r="F72" i="84"/>
  <c r="G72" i="84"/>
  <c r="I72" i="84"/>
  <c r="L72" i="84"/>
  <c r="M72" i="84"/>
  <c r="N72" i="84"/>
  <c r="A59" i="84"/>
  <c r="A71" i="84"/>
  <c r="A72" i="84"/>
  <c r="A58" i="84"/>
  <c r="C56" i="84"/>
  <c r="D56" i="84"/>
  <c r="E56" i="84"/>
  <c r="F56" i="84"/>
  <c r="G56" i="84"/>
  <c r="I56" i="84"/>
  <c r="L56" i="84"/>
  <c r="M56" i="84"/>
  <c r="N56" i="84"/>
  <c r="C57" i="84"/>
  <c r="D57" i="84"/>
  <c r="E57" i="84"/>
  <c r="F57" i="84"/>
  <c r="G57" i="84"/>
  <c r="I57" i="84"/>
  <c r="L57" i="84"/>
  <c r="M57" i="84"/>
  <c r="N57" i="84"/>
  <c r="C69" i="84"/>
  <c r="D69" i="84"/>
  <c r="E69" i="84"/>
  <c r="F69" i="84"/>
  <c r="G69" i="84"/>
  <c r="I69" i="84"/>
  <c r="L69" i="84"/>
  <c r="M69" i="84"/>
  <c r="N69" i="84"/>
  <c r="C70" i="84"/>
  <c r="D70" i="84"/>
  <c r="E70" i="84"/>
  <c r="F70" i="84"/>
  <c r="G70" i="84"/>
  <c r="I70" i="84"/>
  <c r="L70" i="84"/>
  <c r="M70" i="84"/>
  <c r="N70" i="84"/>
  <c r="A57" i="84"/>
  <c r="A69" i="84"/>
  <c r="A70" i="84"/>
  <c r="A56" i="84"/>
  <c r="C54" i="84"/>
  <c r="D54" i="84"/>
  <c r="E54" i="84"/>
  <c r="F54" i="84"/>
  <c r="G54" i="84"/>
  <c r="I54" i="84"/>
  <c r="L54" i="84"/>
  <c r="M54" i="84"/>
  <c r="N54" i="84"/>
  <c r="C55" i="84"/>
  <c r="D55" i="84"/>
  <c r="E55" i="84"/>
  <c r="F55" i="84"/>
  <c r="G55" i="84"/>
  <c r="I55" i="84"/>
  <c r="L55" i="84"/>
  <c r="M55" i="84"/>
  <c r="N55" i="84"/>
  <c r="C67" i="84"/>
  <c r="D67" i="84"/>
  <c r="E67" i="84"/>
  <c r="F67" i="84"/>
  <c r="G67" i="84"/>
  <c r="I67" i="84"/>
  <c r="L67" i="84"/>
  <c r="M67" i="84"/>
  <c r="N67" i="84"/>
  <c r="C68" i="84"/>
  <c r="D68" i="84"/>
  <c r="E68" i="84"/>
  <c r="F68" i="84"/>
  <c r="G68" i="84"/>
  <c r="I68" i="84"/>
  <c r="L68" i="84"/>
  <c r="M68" i="84"/>
  <c r="N68" i="84"/>
  <c r="A55" i="84"/>
  <c r="A67" i="84"/>
  <c r="A68" i="84"/>
  <c r="A54" i="84"/>
  <c r="C52" i="84"/>
  <c r="D52" i="84"/>
  <c r="E52" i="84"/>
  <c r="F52" i="84"/>
  <c r="G52" i="84"/>
  <c r="I52" i="84"/>
  <c r="L52" i="84"/>
  <c r="M52" i="84"/>
  <c r="N52" i="84"/>
  <c r="C53" i="84"/>
  <c r="D53" i="84"/>
  <c r="E53" i="84"/>
  <c r="F53" i="84"/>
  <c r="G53" i="84"/>
  <c r="I53" i="84"/>
  <c r="L53" i="84"/>
  <c r="M53" i="84"/>
  <c r="N53" i="84"/>
  <c r="C65" i="84"/>
  <c r="D65" i="84"/>
  <c r="E65" i="84"/>
  <c r="F65" i="84"/>
  <c r="G65" i="84"/>
  <c r="I65" i="84"/>
  <c r="L65" i="84"/>
  <c r="M65" i="84"/>
  <c r="N65" i="84"/>
  <c r="C66" i="84"/>
  <c r="D66" i="84"/>
  <c r="E66" i="84"/>
  <c r="F66" i="84"/>
  <c r="G66" i="84"/>
  <c r="I66" i="84"/>
  <c r="L66" i="84"/>
  <c r="M66" i="84"/>
  <c r="N66" i="84"/>
  <c r="A53" i="84"/>
  <c r="A65" i="84"/>
  <c r="A66" i="84"/>
  <c r="A52" i="84"/>
  <c r="Q63" i="84"/>
  <c r="S64" i="84"/>
  <c r="C63" i="84"/>
  <c r="D63" i="84"/>
  <c r="E63" i="84"/>
  <c r="F63" i="84"/>
  <c r="G63" i="84"/>
  <c r="I63" i="84"/>
  <c r="L63" i="84"/>
  <c r="M63" i="84"/>
  <c r="N63" i="84"/>
  <c r="C64" i="84"/>
  <c r="D64" i="84"/>
  <c r="E64" i="84"/>
  <c r="F64" i="84"/>
  <c r="G64" i="84"/>
  <c r="I64" i="84"/>
  <c r="L64" i="84"/>
  <c r="M64" i="84"/>
  <c r="N64" i="84"/>
  <c r="A63" i="84"/>
  <c r="A64" i="84"/>
  <c r="J38" i="86"/>
  <c r="J37" i="86"/>
  <c r="J37" i="85"/>
  <c r="J36" i="85"/>
  <c r="J38" i="82"/>
  <c r="J37" i="82"/>
  <c r="J38" i="83"/>
  <c r="J37" i="83"/>
  <c r="P51" i="84"/>
  <c r="C51" i="84"/>
  <c r="D51" i="84"/>
  <c r="E51" i="84"/>
  <c r="F51" i="84"/>
  <c r="G51" i="84"/>
  <c r="I51" i="84"/>
  <c r="L51" i="84"/>
  <c r="M51" i="84"/>
  <c r="N51" i="84"/>
  <c r="A51" i="84"/>
  <c r="J26" i="86"/>
  <c r="J25" i="85"/>
  <c r="J26" i="82"/>
  <c r="J26" i="83"/>
  <c r="C270" i="84"/>
  <c r="D270" i="84"/>
  <c r="E270" i="84"/>
  <c r="F270" i="84"/>
  <c r="G270" i="84"/>
  <c r="I270" i="84"/>
  <c r="L270" i="84"/>
  <c r="M270" i="84"/>
  <c r="N270" i="84"/>
  <c r="AC270" i="84"/>
  <c r="C269" i="84"/>
  <c r="D269" i="84"/>
  <c r="E269" i="84"/>
  <c r="F269" i="84"/>
  <c r="G269" i="84"/>
  <c r="I269" i="84"/>
  <c r="L269" i="84"/>
  <c r="M269" i="84"/>
  <c r="N269" i="84"/>
  <c r="T269" i="84"/>
  <c r="U269" i="84"/>
  <c r="V269" i="84"/>
  <c r="W269" i="84"/>
  <c r="X269" i="84"/>
  <c r="Y269" i="84"/>
  <c r="Z269" i="84"/>
  <c r="AA269" i="84"/>
  <c r="AB269" i="84"/>
  <c r="AC269" i="84"/>
  <c r="A269" i="84"/>
  <c r="A270" i="84"/>
  <c r="C267" i="84"/>
  <c r="D267" i="84"/>
  <c r="E267" i="84"/>
  <c r="F267" i="84"/>
  <c r="G267" i="84"/>
  <c r="I267" i="84"/>
  <c r="L267" i="84"/>
  <c r="M267" i="84"/>
  <c r="N267" i="84"/>
  <c r="X267" i="84"/>
  <c r="C265" i="84"/>
  <c r="D265" i="84"/>
  <c r="E265" i="84"/>
  <c r="F265" i="84"/>
  <c r="G265" i="84"/>
  <c r="I265" i="84"/>
  <c r="L265" i="84"/>
  <c r="M265" i="84"/>
  <c r="N265" i="84"/>
  <c r="U265" i="84"/>
  <c r="C266" i="84"/>
  <c r="D266" i="84"/>
  <c r="E266" i="84"/>
  <c r="F266" i="84"/>
  <c r="G266" i="84"/>
  <c r="I266" i="84"/>
  <c r="L266" i="84"/>
  <c r="M266" i="84"/>
  <c r="N266" i="84"/>
  <c r="V266" i="84"/>
  <c r="C264" i="84"/>
  <c r="D264" i="84"/>
  <c r="E264" i="84"/>
  <c r="F264" i="84"/>
  <c r="G264" i="84"/>
  <c r="I264" i="84"/>
  <c r="L264" i="84"/>
  <c r="M264" i="84"/>
  <c r="N264" i="84"/>
  <c r="T264" i="84"/>
  <c r="U264" i="84"/>
  <c r="V264" i="84"/>
  <c r="W264" i="84"/>
  <c r="X264" i="84"/>
  <c r="Y264" i="84"/>
  <c r="Z264" i="84"/>
  <c r="AA264" i="84"/>
  <c r="AB264" i="84"/>
  <c r="AC264" i="84"/>
  <c r="A267" i="84"/>
  <c r="A265" i="84"/>
  <c r="A266" i="84"/>
  <c r="A264" i="84"/>
  <c r="J158" i="84" l="1"/>
  <c r="J65" i="84"/>
  <c r="J52" i="84"/>
  <c r="J67" i="84"/>
  <c r="J54" i="84"/>
  <c r="J69" i="84"/>
  <c r="J56" i="84"/>
  <c r="J71" i="84"/>
  <c r="J58" i="84"/>
  <c r="J73" i="84"/>
  <c r="J60" i="84"/>
  <c r="J82" i="84"/>
  <c r="J265" i="84"/>
  <c r="J270" i="84"/>
  <c r="J51" i="84"/>
  <c r="J64" i="84"/>
  <c r="J79" i="84"/>
  <c r="J81" i="84"/>
  <c r="J84" i="84"/>
  <c r="J85" i="84"/>
  <c r="J86" i="84"/>
  <c r="J105" i="84"/>
  <c r="J87" i="84"/>
  <c r="J264" i="84"/>
  <c r="J266" i="84"/>
  <c r="J267" i="84"/>
  <c r="J269" i="84"/>
  <c r="J63" i="84"/>
  <c r="J66" i="84"/>
  <c r="J53" i="84"/>
  <c r="J68" i="84"/>
  <c r="J55" i="84"/>
  <c r="J70" i="84"/>
  <c r="J57" i="84"/>
  <c r="J72" i="84"/>
  <c r="J59" i="84"/>
  <c r="J74" i="84"/>
  <c r="J61" i="84"/>
  <c r="J80" i="84"/>
  <c r="J83" i="84"/>
  <c r="C262" i="84"/>
  <c r="D262" i="84"/>
  <c r="E262" i="84"/>
  <c r="F262" i="84"/>
  <c r="G262" i="84"/>
  <c r="I262" i="84"/>
  <c r="L262" i="84"/>
  <c r="M262" i="84"/>
  <c r="N262" i="84"/>
  <c r="V262" i="84"/>
  <c r="W262" i="84"/>
  <c r="X262" i="84"/>
  <c r="Y262" i="84"/>
  <c r="C261" i="84"/>
  <c r="D261" i="84"/>
  <c r="E261" i="84"/>
  <c r="F261" i="84"/>
  <c r="G261" i="84"/>
  <c r="I261" i="84"/>
  <c r="L261" i="84"/>
  <c r="M261" i="84"/>
  <c r="N261" i="84"/>
  <c r="T261" i="84"/>
  <c r="U261" i="84"/>
  <c r="V261" i="84"/>
  <c r="W261" i="84"/>
  <c r="X261" i="84"/>
  <c r="Y261" i="84"/>
  <c r="Z261" i="84"/>
  <c r="AA261" i="84"/>
  <c r="AB261" i="84"/>
  <c r="AC261" i="84"/>
  <c r="A261" i="84"/>
  <c r="A262" i="84"/>
  <c r="Q202" i="84"/>
  <c r="T242" i="84"/>
  <c r="U242" i="84"/>
  <c r="V242" i="84"/>
  <c r="W242" i="84"/>
  <c r="X242" i="84"/>
  <c r="Y242" i="84"/>
  <c r="Z242" i="84"/>
  <c r="AA242" i="84"/>
  <c r="AB242" i="84"/>
  <c r="AC242" i="84"/>
  <c r="Q203" i="84"/>
  <c r="T243" i="84"/>
  <c r="U243" i="84"/>
  <c r="V243" i="84"/>
  <c r="W243" i="84"/>
  <c r="X243" i="84"/>
  <c r="Y243" i="84"/>
  <c r="Z243" i="84"/>
  <c r="AA243" i="84"/>
  <c r="AB243" i="84"/>
  <c r="AC243" i="84"/>
  <c r="Q204" i="84"/>
  <c r="T244" i="84"/>
  <c r="U244" i="84"/>
  <c r="V244" i="84"/>
  <c r="W244" i="84"/>
  <c r="X244" i="84"/>
  <c r="Y244" i="84"/>
  <c r="Z244" i="84"/>
  <c r="AA244" i="84"/>
  <c r="AB244" i="84"/>
  <c r="AC244" i="84"/>
  <c r="Q205" i="84"/>
  <c r="T245" i="84"/>
  <c r="U245" i="84"/>
  <c r="V245" i="84"/>
  <c r="W245" i="84"/>
  <c r="X245" i="84"/>
  <c r="Y245" i="84"/>
  <c r="Z245" i="84"/>
  <c r="AA245" i="84"/>
  <c r="AB245" i="84"/>
  <c r="AC245" i="84"/>
  <c r="Q206" i="84"/>
  <c r="T246" i="84"/>
  <c r="U246" i="84"/>
  <c r="V246" i="84"/>
  <c r="W246" i="84"/>
  <c r="X246" i="84"/>
  <c r="Y246" i="84"/>
  <c r="Z246" i="84"/>
  <c r="AA246" i="84"/>
  <c r="AB246" i="84"/>
  <c r="AC246" i="84"/>
  <c r="AA256" i="84"/>
  <c r="Z256" i="84"/>
  <c r="J199" i="85"/>
  <c r="J200" i="82"/>
  <c r="J200" i="83"/>
  <c r="Y255" i="84"/>
  <c r="X254" i="84"/>
  <c r="V253" i="84"/>
  <c r="V252" i="84"/>
  <c r="U249" i="84"/>
  <c r="U250" i="84"/>
  <c r="U251" i="84"/>
  <c r="U248" i="84"/>
  <c r="T241" i="84"/>
  <c r="T240" i="84"/>
  <c r="S239" i="84"/>
  <c r="S238" i="84"/>
  <c r="R237" i="84"/>
  <c r="C237" i="84"/>
  <c r="D237" i="84"/>
  <c r="E237" i="84"/>
  <c r="F237" i="84"/>
  <c r="G237" i="84"/>
  <c r="I237" i="84"/>
  <c r="L237" i="84"/>
  <c r="M237" i="84"/>
  <c r="N237" i="84"/>
  <c r="Q216" i="84"/>
  <c r="C206" i="84"/>
  <c r="D206" i="84"/>
  <c r="E206" i="84"/>
  <c r="F206" i="84"/>
  <c r="G206" i="84"/>
  <c r="I206" i="84"/>
  <c r="L206" i="84"/>
  <c r="M206" i="84"/>
  <c r="N206" i="84"/>
  <c r="C246" i="84"/>
  <c r="D246" i="84"/>
  <c r="E246" i="84"/>
  <c r="F246" i="84"/>
  <c r="G246" i="84"/>
  <c r="I246" i="84"/>
  <c r="L246" i="84"/>
  <c r="M246" i="84"/>
  <c r="N246" i="84"/>
  <c r="C205" i="84"/>
  <c r="D205" i="84"/>
  <c r="E205" i="84"/>
  <c r="F205" i="84"/>
  <c r="G205" i="84"/>
  <c r="I205" i="84"/>
  <c r="L205" i="84"/>
  <c r="M205" i="84"/>
  <c r="N205" i="84"/>
  <c r="C245" i="84"/>
  <c r="D245" i="84"/>
  <c r="E245" i="84"/>
  <c r="F245" i="84"/>
  <c r="G245" i="84"/>
  <c r="I245" i="84"/>
  <c r="L245" i="84"/>
  <c r="M245" i="84"/>
  <c r="N245" i="84"/>
  <c r="C204" i="84"/>
  <c r="D204" i="84"/>
  <c r="E204" i="84"/>
  <c r="F204" i="84"/>
  <c r="G204" i="84"/>
  <c r="I204" i="84"/>
  <c r="L204" i="84"/>
  <c r="M204" i="84"/>
  <c r="N204" i="84"/>
  <c r="C244" i="84"/>
  <c r="D244" i="84"/>
  <c r="E244" i="84"/>
  <c r="F244" i="84"/>
  <c r="G244" i="84"/>
  <c r="I244" i="84"/>
  <c r="L244" i="84"/>
  <c r="M244" i="84"/>
  <c r="N244" i="84"/>
  <c r="C203" i="84"/>
  <c r="D203" i="84"/>
  <c r="E203" i="84"/>
  <c r="F203" i="84"/>
  <c r="G203" i="84"/>
  <c r="I203" i="84"/>
  <c r="L203" i="84"/>
  <c r="M203" i="84"/>
  <c r="N203" i="84"/>
  <c r="C243" i="84"/>
  <c r="D243" i="84"/>
  <c r="E243" i="84"/>
  <c r="F243" i="84"/>
  <c r="G243" i="84"/>
  <c r="I243" i="84"/>
  <c r="L243" i="84"/>
  <c r="M243" i="84"/>
  <c r="N243" i="84"/>
  <c r="C242" i="84"/>
  <c r="D242" i="84"/>
  <c r="E242" i="84"/>
  <c r="F242" i="84"/>
  <c r="G242" i="84"/>
  <c r="I242" i="84"/>
  <c r="L242" i="84"/>
  <c r="M242" i="84"/>
  <c r="N242" i="84"/>
  <c r="C252" i="84"/>
  <c r="D252" i="84"/>
  <c r="E252" i="84"/>
  <c r="F252" i="84"/>
  <c r="G252" i="84"/>
  <c r="I252" i="84"/>
  <c r="L252" i="84"/>
  <c r="M252" i="84"/>
  <c r="N252" i="84"/>
  <c r="C253" i="84"/>
  <c r="D253" i="84"/>
  <c r="E253" i="84"/>
  <c r="F253" i="84"/>
  <c r="G253" i="84"/>
  <c r="I253" i="84"/>
  <c r="L253" i="84"/>
  <c r="M253" i="84"/>
  <c r="N253" i="84"/>
  <c r="C254" i="84"/>
  <c r="D254" i="84"/>
  <c r="E254" i="84"/>
  <c r="F254" i="84"/>
  <c r="G254" i="84"/>
  <c r="I254" i="84"/>
  <c r="L254" i="84"/>
  <c r="M254" i="84"/>
  <c r="N254" i="84"/>
  <c r="C255" i="84"/>
  <c r="D255" i="84"/>
  <c r="E255" i="84"/>
  <c r="F255" i="84"/>
  <c r="G255" i="84"/>
  <c r="I255" i="84"/>
  <c r="L255" i="84"/>
  <c r="M255" i="84"/>
  <c r="N255" i="84"/>
  <c r="C256" i="84"/>
  <c r="D256" i="84"/>
  <c r="E256" i="84"/>
  <c r="F256" i="84"/>
  <c r="G256" i="84"/>
  <c r="I256" i="84"/>
  <c r="L256" i="84"/>
  <c r="M256" i="84"/>
  <c r="N256" i="84"/>
  <c r="C251" i="84"/>
  <c r="D251" i="84"/>
  <c r="E251" i="84"/>
  <c r="F251" i="84"/>
  <c r="G251" i="84"/>
  <c r="I251" i="84"/>
  <c r="L251" i="84"/>
  <c r="M251" i="84"/>
  <c r="N251" i="84"/>
  <c r="C249" i="84"/>
  <c r="D249" i="84"/>
  <c r="E249" i="84"/>
  <c r="F249" i="84"/>
  <c r="G249" i="84"/>
  <c r="I249" i="84"/>
  <c r="L249" i="84"/>
  <c r="M249" i="84"/>
  <c r="N249" i="84"/>
  <c r="C250" i="84"/>
  <c r="D250" i="84"/>
  <c r="E250" i="84"/>
  <c r="F250" i="84"/>
  <c r="G250" i="84"/>
  <c r="I250" i="84"/>
  <c r="L250" i="84"/>
  <c r="M250" i="84"/>
  <c r="N250" i="84"/>
  <c r="C248" i="84"/>
  <c r="D248" i="84"/>
  <c r="E248" i="84"/>
  <c r="F248" i="84"/>
  <c r="G248" i="84"/>
  <c r="I248" i="84"/>
  <c r="L248" i="84"/>
  <c r="M248" i="84"/>
  <c r="N248" i="84"/>
  <c r="C241" i="84"/>
  <c r="D241" i="84"/>
  <c r="E241" i="84"/>
  <c r="F241" i="84"/>
  <c r="G241" i="84"/>
  <c r="I241" i="84"/>
  <c r="L241" i="84"/>
  <c r="M241" i="84"/>
  <c r="N241" i="84"/>
  <c r="C240" i="84"/>
  <c r="D240" i="84"/>
  <c r="E240" i="84"/>
  <c r="F240" i="84"/>
  <c r="G240" i="84"/>
  <c r="I240" i="84"/>
  <c r="L240" i="84"/>
  <c r="M240" i="84"/>
  <c r="N240" i="84"/>
  <c r="C239" i="84"/>
  <c r="D239" i="84"/>
  <c r="E239" i="84"/>
  <c r="F239" i="84"/>
  <c r="G239" i="84"/>
  <c r="I239" i="84"/>
  <c r="L239" i="84"/>
  <c r="M239" i="84"/>
  <c r="N239" i="84"/>
  <c r="A240" i="84"/>
  <c r="A239" i="84"/>
  <c r="C238" i="84"/>
  <c r="D238" i="84"/>
  <c r="E238" i="84"/>
  <c r="F238" i="84"/>
  <c r="G238" i="84"/>
  <c r="I238" i="84"/>
  <c r="L238" i="84"/>
  <c r="M238" i="84"/>
  <c r="N238" i="84"/>
  <c r="A246" i="84"/>
  <c r="A206" i="84"/>
  <c r="A245" i="84"/>
  <c r="A205" i="84"/>
  <c r="A244" i="84"/>
  <c r="A204" i="84"/>
  <c r="A243" i="84"/>
  <c r="A203" i="84"/>
  <c r="A242" i="84"/>
  <c r="A252" i="84"/>
  <c r="A255" i="84"/>
  <c r="A256" i="84"/>
  <c r="A253" i="84"/>
  <c r="A254" i="84"/>
  <c r="A251" i="84"/>
  <c r="A250" i="84"/>
  <c r="A249" i="84"/>
  <c r="A248" i="84"/>
  <c r="A241" i="84"/>
  <c r="C216" i="84"/>
  <c r="D216" i="84"/>
  <c r="E216" i="84"/>
  <c r="F216" i="84"/>
  <c r="G216" i="84"/>
  <c r="I216" i="84"/>
  <c r="L216" i="84"/>
  <c r="M216" i="84"/>
  <c r="N216" i="84"/>
  <c r="C215" i="84"/>
  <c r="D215" i="84"/>
  <c r="E215" i="84"/>
  <c r="F215" i="84"/>
  <c r="G215" i="84"/>
  <c r="I215" i="84"/>
  <c r="L215" i="84"/>
  <c r="M215" i="84"/>
  <c r="N215" i="84"/>
  <c r="Q215" i="84"/>
  <c r="E214" i="84"/>
  <c r="F214" i="84"/>
  <c r="G214" i="84"/>
  <c r="I214" i="84"/>
  <c r="A214" i="84"/>
  <c r="P196" i="84"/>
  <c r="P195" i="84"/>
  <c r="E195" i="84"/>
  <c r="F195" i="84"/>
  <c r="G195" i="84"/>
  <c r="I195" i="84"/>
  <c r="N195" i="84"/>
  <c r="E196" i="84"/>
  <c r="F196" i="84"/>
  <c r="G196" i="84"/>
  <c r="I196" i="84"/>
  <c r="N196" i="84"/>
  <c r="A196" i="84"/>
  <c r="A195" i="84"/>
  <c r="C190" i="84"/>
  <c r="D190" i="84"/>
  <c r="E190" i="84"/>
  <c r="F190" i="84"/>
  <c r="G190" i="84"/>
  <c r="I190" i="84"/>
  <c r="L190" i="84"/>
  <c r="M190" i="84"/>
  <c r="N190" i="84"/>
  <c r="P190" i="84"/>
  <c r="C191" i="84"/>
  <c r="D191" i="84"/>
  <c r="E191" i="84"/>
  <c r="F191" i="84"/>
  <c r="G191" i="84"/>
  <c r="I191" i="84"/>
  <c r="L191" i="84"/>
  <c r="M191" i="84"/>
  <c r="N191" i="84"/>
  <c r="P191" i="84"/>
  <c r="C193" i="84"/>
  <c r="D193" i="84"/>
  <c r="E193" i="84"/>
  <c r="F193" i="84"/>
  <c r="G193" i="84"/>
  <c r="I193" i="84"/>
  <c r="L193" i="84"/>
  <c r="M193" i="84"/>
  <c r="N193" i="84"/>
  <c r="P193" i="84"/>
  <c r="A191" i="84"/>
  <c r="A193" i="84"/>
  <c r="A190" i="84"/>
  <c r="C49" i="84"/>
  <c r="D49" i="84"/>
  <c r="E49" i="84"/>
  <c r="F49" i="84"/>
  <c r="G49" i="84"/>
  <c r="I49" i="84"/>
  <c r="L49" i="84"/>
  <c r="M49" i="84"/>
  <c r="N49" i="84"/>
  <c r="A49" i="84"/>
  <c r="C211" i="84"/>
  <c r="D211" i="84"/>
  <c r="E211" i="84"/>
  <c r="F211" i="84"/>
  <c r="G211" i="84"/>
  <c r="I211" i="84"/>
  <c r="L211" i="84"/>
  <c r="M211" i="84"/>
  <c r="N211" i="84"/>
  <c r="A211" i="84"/>
  <c r="J206" i="84" l="1"/>
  <c r="J205" i="84"/>
  <c r="J204" i="84"/>
  <c r="J203" i="84"/>
  <c r="J202" i="84"/>
  <c r="J211" i="84"/>
  <c r="J195" i="84"/>
  <c r="J196" i="84"/>
  <c r="J49" i="84"/>
  <c r="J193" i="84"/>
  <c r="J252" i="84"/>
  <c r="J190" i="84"/>
  <c r="J255" i="84"/>
  <c r="J254" i="84"/>
  <c r="J253" i="84"/>
  <c r="J191" i="84"/>
  <c r="J215" i="84"/>
  <c r="J216" i="84"/>
  <c r="J238" i="84"/>
  <c r="J239" i="84"/>
  <c r="J240" i="84"/>
  <c r="J241" i="84"/>
  <c r="J248" i="84"/>
  <c r="J250" i="84"/>
  <c r="J249" i="84"/>
  <c r="J251" i="84"/>
  <c r="J256" i="84"/>
  <c r="J242" i="84"/>
  <c r="J243" i="84"/>
  <c r="J244" i="84"/>
  <c r="J245" i="84"/>
  <c r="J246" i="84"/>
  <c r="J237" i="84"/>
  <c r="J261" i="84"/>
  <c r="J262" i="84"/>
  <c r="J156" i="85"/>
  <c r="C31" i="84" l="1"/>
  <c r="D31" i="84"/>
  <c r="E31" i="84"/>
  <c r="F31" i="84"/>
  <c r="G31" i="84"/>
  <c r="I31" i="84"/>
  <c r="L31" i="84"/>
  <c r="M31" i="84"/>
  <c r="N31" i="84"/>
  <c r="P31" i="84"/>
  <c r="Q31" i="84"/>
  <c r="R31" i="84"/>
  <c r="S31" i="84"/>
  <c r="C32" i="84"/>
  <c r="D32" i="84"/>
  <c r="E32" i="84"/>
  <c r="F32" i="84"/>
  <c r="G32" i="84"/>
  <c r="I32" i="84"/>
  <c r="L32" i="84"/>
  <c r="M32" i="84"/>
  <c r="N32" i="84"/>
  <c r="P32" i="84"/>
  <c r="Q32" i="84"/>
  <c r="R32" i="84"/>
  <c r="S32" i="84"/>
  <c r="C33" i="84"/>
  <c r="D33" i="84"/>
  <c r="E33" i="84"/>
  <c r="F33" i="84"/>
  <c r="G33" i="84"/>
  <c r="I33" i="84"/>
  <c r="L33" i="84"/>
  <c r="M33" i="84"/>
  <c r="N33" i="84"/>
  <c r="P33" i="84"/>
  <c r="Q33" i="84"/>
  <c r="R33" i="84"/>
  <c r="S33" i="84"/>
  <c r="C34" i="84"/>
  <c r="D34" i="84"/>
  <c r="E34" i="84"/>
  <c r="F34" i="84"/>
  <c r="G34" i="84"/>
  <c r="I34" i="84"/>
  <c r="L34" i="84"/>
  <c r="M34" i="84"/>
  <c r="N34" i="84"/>
  <c r="P34" i="84"/>
  <c r="Q34" i="84"/>
  <c r="R34" i="84"/>
  <c r="S34" i="84"/>
  <c r="C35" i="84"/>
  <c r="D35" i="84"/>
  <c r="E35" i="84"/>
  <c r="F35" i="84"/>
  <c r="G35" i="84"/>
  <c r="I35" i="84"/>
  <c r="L35" i="84"/>
  <c r="M35" i="84"/>
  <c r="N35" i="84"/>
  <c r="P35" i="84"/>
  <c r="Q35" i="84"/>
  <c r="R35" i="84"/>
  <c r="S35" i="84"/>
  <c r="C36" i="84"/>
  <c r="D36" i="84"/>
  <c r="E36" i="84"/>
  <c r="F36" i="84"/>
  <c r="G36" i="84"/>
  <c r="I36" i="84"/>
  <c r="L36" i="84"/>
  <c r="M36" i="84"/>
  <c r="N36" i="84"/>
  <c r="P36" i="84"/>
  <c r="Q36" i="84"/>
  <c r="R36" i="84"/>
  <c r="S36" i="84"/>
  <c r="C37" i="84"/>
  <c r="D37" i="84"/>
  <c r="E37" i="84"/>
  <c r="F37" i="84"/>
  <c r="G37" i="84"/>
  <c r="I37" i="84"/>
  <c r="L37" i="84"/>
  <c r="M37" i="84"/>
  <c r="N37" i="84"/>
  <c r="P37" i="84"/>
  <c r="Q37" i="84"/>
  <c r="R37" i="84"/>
  <c r="S37" i="84"/>
  <c r="C38" i="84"/>
  <c r="D38" i="84"/>
  <c r="E38" i="84"/>
  <c r="F38" i="84"/>
  <c r="G38" i="84"/>
  <c r="I38" i="84"/>
  <c r="L38" i="84"/>
  <c r="M38" i="84"/>
  <c r="N38" i="84"/>
  <c r="P38" i="84"/>
  <c r="Q38" i="84"/>
  <c r="R38" i="84"/>
  <c r="S38" i="84"/>
  <c r="C39" i="84"/>
  <c r="D39" i="84"/>
  <c r="E39" i="84"/>
  <c r="F39" i="84"/>
  <c r="G39" i="84"/>
  <c r="I39" i="84"/>
  <c r="L39" i="84"/>
  <c r="M39" i="84"/>
  <c r="N39" i="84"/>
  <c r="P39" i="84"/>
  <c r="Q39" i="84"/>
  <c r="R39" i="84"/>
  <c r="S39" i="84"/>
  <c r="C40" i="84"/>
  <c r="D40" i="84"/>
  <c r="E40" i="84"/>
  <c r="F40" i="84"/>
  <c r="G40" i="84"/>
  <c r="I40" i="84"/>
  <c r="L40" i="84"/>
  <c r="M40" i="84"/>
  <c r="N40" i="84"/>
  <c r="P40" i="84"/>
  <c r="Q40" i="84"/>
  <c r="R40" i="84"/>
  <c r="S40" i="84"/>
  <c r="C41" i="84"/>
  <c r="D41" i="84"/>
  <c r="E41" i="84"/>
  <c r="F41" i="84"/>
  <c r="G41" i="84"/>
  <c r="I41" i="84"/>
  <c r="L41" i="84"/>
  <c r="M41" i="84"/>
  <c r="N41" i="84"/>
  <c r="T41" i="84"/>
  <c r="U41" i="84"/>
  <c r="V41" i="84"/>
  <c r="W41" i="84"/>
  <c r="X41" i="84"/>
  <c r="Y41" i="84"/>
  <c r="Z41" i="84"/>
  <c r="AA41" i="84"/>
  <c r="AB41" i="84"/>
  <c r="AC41" i="84"/>
  <c r="C42" i="84"/>
  <c r="D42" i="84"/>
  <c r="E42" i="84"/>
  <c r="F42" i="84"/>
  <c r="G42" i="84"/>
  <c r="I42" i="84"/>
  <c r="L42" i="84"/>
  <c r="M42" i="84"/>
  <c r="N42" i="84"/>
  <c r="T42" i="84"/>
  <c r="U42" i="84"/>
  <c r="V42" i="84"/>
  <c r="W42" i="84"/>
  <c r="X42" i="84"/>
  <c r="Y42" i="84"/>
  <c r="Z42" i="84"/>
  <c r="AA42" i="84"/>
  <c r="AB42" i="84"/>
  <c r="AC42" i="84"/>
  <c r="C43" i="84"/>
  <c r="D43" i="84"/>
  <c r="E43" i="84"/>
  <c r="F43" i="84"/>
  <c r="G43" i="84"/>
  <c r="I43" i="84"/>
  <c r="L43" i="84"/>
  <c r="M43" i="84"/>
  <c r="N43" i="84"/>
  <c r="T43" i="84"/>
  <c r="U43" i="84"/>
  <c r="V43" i="84"/>
  <c r="W43" i="84"/>
  <c r="X43" i="84"/>
  <c r="Y43" i="84"/>
  <c r="Z43" i="84"/>
  <c r="AA43" i="84"/>
  <c r="AB43" i="84"/>
  <c r="AC43" i="84"/>
  <c r="C44" i="84"/>
  <c r="D44" i="84"/>
  <c r="E44" i="84"/>
  <c r="F44" i="84"/>
  <c r="G44" i="84"/>
  <c r="I44" i="84"/>
  <c r="L44" i="84"/>
  <c r="M44" i="84"/>
  <c r="N44" i="84"/>
  <c r="T44" i="84"/>
  <c r="U44" i="84"/>
  <c r="V44" i="84"/>
  <c r="W44" i="84"/>
  <c r="X44" i="84"/>
  <c r="Y44" i="84"/>
  <c r="Z44" i="84"/>
  <c r="AA44" i="84"/>
  <c r="AB44" i="84"/>
  <c r="AC44" i="84"/>
  <c r="C45" i="84"/>
  <c r="D45" i="84"/>
  <c r="E45" i="84"/>
  <c r="F45" i="84"/>
  <c r="G45" i="84"/>
  <c r="I45" i="84"/>
  <c r="L45" i="84"/>
  <c r="M45" i="84"/>
  <c r="N45" i="84"/>
  <c r="T45" i="84"/>
  <c r="U45" i="84"/>
  <c r="V45" i="84"/>
  <c r="W45" i="84"/>
  <c r="X45" i="84"/>
  <c r="Y45" i="84"/>
  <c r="Z45" i="84"/>
  <c r="AA45" i="84"/>
  <c r="AB45" i="84"/>
  <c r="AC45" i="84"/>
  <c r="A37" i="84"/>
  <c r="A38" i="84"/>
  <c r="A39" i="84"/>
  <c r="A40" i="84"/>
  <c r="A41" i="84"/>
  <c r="A42" i="84"/>
  <c r="A43" i="84"/>
  <c r="A44" i="84"/>
  <c r="A45" i="84"/>
  <c r="A32" i="84"/>
  <c r="A33" i="84"/>
  <c r="A34" i="84"/>
  <c r="A35" i="84"/>
  <c r="A36" i="84"/>
  <c r="A31" i="84"/>
  <c r="C26" i="84"/>
  <c r="D26" i="84"/>
  <c r="E26" i="84"/>
  <c r="F26" i="84"/>
  <c r="G26" i="84"/>
  <c r="I26" i="84"/>
  <c r="L26" i="84"/>
  <c r="M26" i="84"/>
  <c r="N26" i="84"/>
  <c r="P26" i="84"/>
  <c r="A26" i="84"/>
  <c r="J44" i="84" l="1"/>
  <c r="J42" i="84"/>
  <c r="J40" i="84"/>
  <c r="J38" i="84"/>
  <c r="J36" i="84"/>
  <c r="J34" i="84"/>
  <c r="J32" i="84"/>
  <c r="J26" i="84"/>
  <c r="J45" i="84"/>
  <c r="J43" i="84"/>
  <c r="J41" i="84"/>
  <c r="J39" i="84"/>
  <c r="J37" i="84"/>
  <c r="J35" i="84"/>
  <c r="J33" i="84"/>
  <c r="J31" i="84"/>
  <c r="C25" i="84"/>
  <c r="D25" i="84"/>
  <c r="E25" i="84"/>
  <c r="F25" i="84"/>
  <c r="G25" i="84"/>
  <c r="I25" i="84"/>
  <c r="L25" i="84"/>
  <c r="M25" i="84"/>
  <c r="N25" i="84"/>
  <c r="P25" i="84"/>
  <c r="A25" i="84"/>
  <c r="P30" i="84"/>
  <c r="P28" i="84"/>
  <c r="P29" i="84"/>
  <c r="C30" i="84"/>
  <c r="D30" i="84"/>
  <c r="E30" i="84"/>
  <c r="F30" i="84"/>
  <c r="G30" i="84"/>
  <c r="I30" i="84"/>
  <c r="L30" i="84"/>
  <c r="M30" i="84"/>
  <c r="N30" i="84"/>
  <c r="A30" i="84"/>
  <c r="C29" i="84"/>
  <c r="D29" i="84"/>
  <c r="E29" i="84"/>
  <c r="F29" i="84"/>
  <c r="G29" i="84"/>
  <c r="I29" i="84"/>
  <c r="L29" i="84"/>
  <c r="M29" i="84"/>
  <c r="N29" i="84"/>
  <c r="A29" i="84"/>
  <c r="C28" i="84"/>
  <c r="D28" i="84"/>
  <c r="E28" i="84"/>
  <c r="F28" i="84"/>
  <c r="G28" i="84"/>
  <c r="I28" i="84"/>
  <c r="L28" i="84"/>
  <c r="M28" i="84"/>
  <c r="N28" i="84"/>
  <c r="A28" i="84"/>
  <c r="C27" i="84"/>
  <c r="D27" i="84"/>
  <c r="E27" i="84"/>
  <c r="F27" i="84"/>
  <c r="G27" i="84"/>
  <c r="I27" i="84"/>
  <c r="L27" i="84"/>
  <c r="M27" i="84"/>
  <c r="N27" i="84"/>
  <c r="A27" i="84"/>
  <c r="C21" i="84"/>
  <c r="D21" i="84"/>
  <c r="E21" i="84"/>
  <c r="F21" i="84"/>
  <c r="G21" i="84"/>
  <c r="I21" i="84"/>
  <c r="L21" i="84"/>
  <c r="M21" i="84"/>
  <c r="N21" i="84"/>
  <c r="A21" i="84"/>
  <c r="C12" i="84"/>
  <c r="D12" i="84"/>
  <c r="E12" i="84"/>
  <c r="F12" i="84"/>
  <c r="G12" i="84"/>
  <c r="I12" i="84"/>
  <c r="L12" i="84"/>
  <c r="M12" i="84"/>
  <c r="C13" i="84"/>
  <c r="D13" i="84"/>
  <c r="E13" i="84"/>
  <c r="F13" i="84"/>
  <c r="G13" i="84"/>
  <c r="I13" i="84"/>
  <c r="L13" i="84"/>
  <c r="M13" i="84"/>
  <c r="C14" i="84"/>
  <c r="D14" i="84"/>
  <c r="E14" i="84"/>
  <c r="F14" i="84"/>
  <c r="G14" i="84"/>
  <c r="I14" i="84"/>
  <c r="L14" i="84"/>
  <c r="M14" i="84"/>
  <c r="C15" i="84"/>
  <c r="D15" i="84"/>
  <c r="E15" i="84"/>
  <c r="F15" i="84"/>
  <c r="G15" i="84"/>
  <c r="I15" i="84"/>
  <c r="L15" i="84"/>
  <c r="M15" i="84"/>
  <c r="C16" i="84"/>
  <c r="D16" i="84"/>
  <c r="E16" i="84"/>
  <c r="F16" i="84"/>
  <c r="G16" i="84"/>
  <c r="I16" i="84"/>
  <c r="L16" i="84"/>
  <c r="M16" i="84"/>
  <c r="A16" i="84"/>
  <c r="A15" i="84"/>
  <c r="A14" i="84"/>
  <c r="A13" i="84"/>
  <c r="A12" i="84"/>
  <c r="J28" i="84" l="1"/>
  <c r="J30" i="84"/>
  <c r="J21" i="84"/>
  <c r="J27" i="84"/>
  <c r="J29" i="84"/>
  <c r="J25" i="84"/>
  <c r="J212" i="81"/>
  <c r="J171" i="81"/>
  <c r="J207" i="81" l="1"/>
  <c r="J24" i="86" l="1"/>
  <c r="J23" i="85"/>
  <c r="J24" i="82"/>
  <c r="J24" i="83"/>
  <c r="J44" i="81"/>
  <c r="J15" i="86"/>
  <c r="J15" i="85"/>
  <c r="J15" i="82"/>
  <c r="J15" i="83"/>
  <c r="J21" i="81"/>
  <c r="O15" i="84" l="1"/>
  <c r="O12" i="85"/>
  <c r="O14" i="84" s="1"/>
  <c r="O16" i="84"/>
  <c r="J53" i="86" l="1"/>
  <c r="J52" i="85"/>
  <c r="J53" i="82"/>
  <c r="J53" i="83"/>
  <c r="J198" i="86"/>
  <c r="J197" i="86"/>
  <c r="J196" i="86"/>
  <c r="J197" i="85"/>
  <c r="J196" i="85"/>
  <c r="J195" i="85"/>
  <c r="J198" i="82"/>
  <c r="J197" i="82"/>
  <c r="J196" i="82"/>
  <c r="J198" i="83"/>
  <c r="J197" i="83"/>
  <c r="J196" i="83"/>
  <c r="J58" i="86"/>
  <c r="J57" i="85"/>
  <c r="J58" i="83"/>
  <c r="J55" i="86" l="1"/>
  <c r="J54" i="85"/>
  <c r="J55" i="82"/>
  <c r="J55" i="83"/>
  <c r="O12" i="81"/>
  <c r="O12" i="84" s="1"/>
  <c r="J177" i="81"/>
  <c r="J176" i="81"/>
  <c r="J20" i="81"/>
  <c r="J19" i="81"/>
  <c r="J73" i="81" l="1"/>
  <c r="O267" i="81" l="1"/>
  <c r="B271" i="81" s="1"/>
  <c r="J174" i="81"/>
  <c r="J172" i="81"/>
  <c r="J211" i="81"/>
  <c r="J18" i="86"/>
  <c r="J24" i="81"/>
  <c r="J18" i="85"/>
  <c r="J18" i="82"/>
  <c r="J17" i="83"/>
  <c r="J52" i="86"/>
  <c r="J72" i="81"/>
  <c r="J51" i="85"/>
  <c r="J52" i="82"/>
  <c r="J52" i="83"/>
  <c r="J146" i="86"/>
  <c r="J146" i="82"/>
  <c r="J145" i="85"/>
  <c r="J147" i="86"/>
  <c r="J146" i="85"/>
  <c r="J147" i="82"/>
  <c r="J147" i="83"/>
  <c r="J17" i="86" l="1"/>
  <c r="J23" i="81"/>
  <c r="J17" i="85"/>
  <c r="J17" i="82"/>
  <c r="J18" i="83"/>
  <c r="J16" i="86"/>
  <c r="J22" i="81"/>
  <c r="J16" i="85"/>
  <c r="J16" i="83"/>
  <c r="J245" i="81" l="1"/>
  <c r="J222" i="81" l="1"/>
  <c r="J182" i="81"/>
  <c r="J190" i="85"/>
  <c r="J151" i="85"/>
  <c r="J189" i="85"/>
  <c r="J150" i="85"/>
  <c r="J191" i="82"/>
  <c r="J152" i="82"/>
  <c r="J190" i="82"/>
  <c r="J151" i="82"/>
  <c r="J189" i="82"/>
  <c r="J150" i="82"/>
  <c r="J191" i="83"/>
  <c r="J152" i="83"/>
  <c r="J190" i="83"/>
  <c r="J151" i="83"/>
  <c r="J189" i="83"/>
  <c r="J150" i="83"/>
  <c r="J190" i="86"/>
  <c r="J151" i="86"/>
  <c r="J189" i="86"/>
  <c r="J150" i="86"/>
  <c r="J188" i="86"/>
  <c r="J149" i="86"/>
  <c r="J187" i="86"/>
  <c r="J148" i="86"/>
  <c r="J220" i="81"/>
  <c r="J180" i="81"/>
  <c r="J219" i="81"/>
  <c r="J179" i="81"/>
  <c r="J218" i="81"/>
  <c r="J178" i="81"/>
  <c r="J187" i="85"/>
  <c r="J148" i="85"/>
  <c r="J186" i="85"/>
  <c r="J147" i="85"/>
  <c r="J187" i="82"/>
  <c r="J148" i="82"/>
  <c r="J188" i="83"/>
  <c r="J149" i="83"/>
  <c r="J131" i="81" l="1"/>
  <c r="J90" i="81"/>
  <c r="J130" i="81"/>
  <c r="J89" i="81"/>
  <c r="J106" i="85"/>
  <c r="J68" i="85"/>
  <c r="J105" i="85"/>
  <c r="J67" i="85"/>
  <c r="J107" i="82"/>
  <c r="J69" i="82"/>
  <c r="J106" i="82"/>
  <c r="J68" i="82"/>
  <c r="J107" i="83"/>
  <c r="J69" i="83"/>
  <c r="J106" i="83"/>
  <c r="J68" i="83"/>
  <c r="J105" i="86"/>
  <c r="J67" i="86"/>
  <c r="J104" i="86"/>
  <c r="J66" i="86"/>
  <c r="J103" i="86"/>
  <c r="J65" i="86"/>
  <c r="J102" i="86"/>
  <c r="J64" i="86"/>
  <c r="J101" i="86"/>
  <c r="J63" i="86"/>
  <c r="J100" i="86"/>
  <c r="J62" i="86"/>
  <c r="J99" i="86"/>
  <c r="J61" i="86"/>
  <c r="J98" i="86"/>
  <c r="J60" i="86"/>
  <c r="J104" i="85"/>
  <c r="J66" i="85"/>
  <c r="J103" i="85"/>
  <c r="J65" i="85"/>
  <c r="J105" i="82"/>
  <c r="J67" i="82"/>
  <c r="J104" i="82"/>
  <c r="J66" i="82"/>
  <c r="J103" i="82"/>
  <c r="J65" i="82"/>
  <c r="J102" i="82"/>
  <c r="J64" i="82"/>
  <c r="J105" i="83"/>
  <c r="J67" i="83"/>
  <c r="J104" i="83"/>
  <c r="J66" i="83"/>
  <c r="J103" i="83"/>
  <c r="J65" i="83"/>
  <c r="J102" i="83"/>
  <c r="J64" i="83"/>
  <c r="J127" i="81"/>
  <c r="J86" i="81"/>
  <c r="J126" i="81"/>
  <c r="J85" i="81"/>
  <c r="J125" i="81"/>
  <c r="J84" i="81"/>
  <c r="J124" i="81"/>
  <c r="J83" i="81"/>
  <c r="J123" i="81"/>
  <c r="J82" i="81"/>
  <c r="J122" i="81"/>
  <c r="J81" i="81"/>
  <c r="J100" i="85"/>
  <c r="J62" i="85"/>
  <c r="J99" i="85"/>
  <c r="J61" i="85"/>
  <c r="J98" i="85"/>
  <c r="J60" i="85"/>
  <c r="J97" i="85"/>
  <c r="J59" i="85"/>
  <c r="J101" i="83"/>
  <c r="J63" i="83"/>
  <c r="J100" i="83"/>
  <c r="J62" i="83"/>
  <c r="J99" i="82"/>
  <c r="J61" i="82"/>
  <c r="J98" i="82"/>
  <c r="J60" i="82"/>
  <c r="J68" i="81" l="1"/>
  <c r="J67" i="81"/>
  <c r="J56" i="81"/>
  <c r="J55" i="81"/>
  <c r="J47" i="85"/>
  <c r="J46" i="85"/>
  <c r="J35" i="85"/>
  <c r="J34" i="85"/>
  <c r="J48" i="82"/>
  <c r="J47" i="82"/>
  <c r="J36" i="82"/>
  <c r="J35" i="82"/>
  <c r="J48" i="83"/>
  <c r="J47" i="83"/>
  <c r="J36" i="83"/>
  <c r="J35" i="83"/>
  <c r="J46" i="86"/>
  <c r="J45" i="86"/>
  <c r="J34" i="86"/>
  <c r="J33" i="86"/>
  <c r="J45" i="85"/>
  <c r="J44" i="85"/>
  <c r="J33" i="85"/>
  <c r="J32" i="85"/>
  <c r="J46" i="82"/>
  <c r="J45" i="82"/>
  <c r="J34" i="82"/>
  <c r="J33" i="82"/>
  <c r="J46" i="83"/>
  <c r="J45" i="83"/>
  <c r="J34" i="83"/>
  <c r="J33" i="83"/>
  <c r="J44" i="86"/>
  <c r="J43" i="86"/>
  <c r="J32" i="86"/>
  <c r="J31" i="86"/>
  <c r="J64" i="81"/>
  <c r="J63" i="81"/>
  <c r="J52" i="81"/>
  <c r="J51" i="81"/>
  <c r="J44" i="82"/>
  <c r="J43" i="82"/>
  <c r="J32" i="82"/>
  <c r="J31" i="82"/>
  <c r="J44" i="83"/>
  <c r="J43" i="83"/>
  <c r="J32" i="83"/>
  <c r="J31" i="83"/>
  <c r="J42" i="86"/>
  <c r="J41" i="86"/>
  <c r="J30" i="86"/>
  <c r="J29" i="86"/>
  <c r="J62" i="81"/>
  <c r="J61" i="81"/>
  <c r="J50" i="81"/>
  <c r="J49" i="81"/>
  <c r="J41" i="85"/>
  <c r="J40" i="85"/>
  <c r="J29" i="85"/>
  <c r="J28" i="85"/>
  <c r="J42" i="83"/>
  <c r="J41" i="83"/>
  <c r="J30" i="83"/>
  <c r="J29" i="83"/>
  <c r="J40" i="86" l="1"/>
  <c r="J39" i="86"/>
  <c r="J28" i="86"/>
  <c r="J27" i="86"/>
  <c r="J35" i="86"/>
  <c r="J36" i="86"/>
  <c r="J47" i="86"/>
  <c r="J48" i="86"/>
  <c r="J60" i="81"/>
  <c r="J59" i="81"/>
  <c r="J48" i="81"/>
  <c r="J47" i="81"/>
  <c r="J39" i="85"/>
  <c r="J38" i="85"/>
  <c r="J27" i="85"/>
  <c r="J26" i="85"/>
  <c r="J40" i="82"/>
  <c r="J39" i="82"/>
  <c r="J28" i="82"/>
  <c r="J27" i="82"/>
  <c r="O12" i="82" l="1"/>
  <c r="O201" i="82" l="1"/>
  <c r="B205" i="82" s="1"/>
  <c r="O13" i="84"/>
  <c r="AC12" i="81"/>
  <c r="AC12" i="84" s="1"/>
  <c r="AB12" i="81"/>
  <c r="AB12" i="84" s="1"/>
  <c r="AA12" i="81"/>
  <c r="AA12" i="84" s="1"/>
  <c r="Z12" i="81"/>
  <c r="Z12" i="84" s="1"/>
  <c r="Y12" i="81"/>
  <c r="Y12" i="84" s="1"/>
  <c r="X12" i="81"/>
  <c r="X12" i="84" s="1"/>
  <c r="W12" i="81"/>
  <c r="W12" i="84" s="1"/>
  <c r="V12" i="81"/>
  <c r="V12" i="84" s="1"/>
  <c r="U12" i="81"/>
  <c r="U12" i="84" s="1"/>
  <c r="T12" i="81"/>
  <c r="T12" i="84" s="1"/>
  <c r="S12" i="81"/>
  <c r="S12" i="84" s="1"/>
  <c r="R12" i="81"/>
  <c r="R12" i="84" s="1"/>
  <c r="Q12" i="81"/>
  <c r="Q12" i="84" s="1"/>
  <c r="P12" i="81"/>
  <c r="P12" i="84" s="1"/>
  <c r="AC12" i="82" l="1"/>
  <c r="AB12" i="82"/>
  <c r="AA12" i="82"/>
  <c r="Z12" i="82"/>
  <c r="Y12" i="82"/>
  <c r="X12" i="82"/>
  <c r="W12" i="82"/>
  <c r="V12" i="82"/>
  <c r="U12" i="82"/>
  <c r="T12" i="82"/>
  <c r="S12" i="82"/>
  <c r="R12" i="82"/>
  <c r="Q12" i="82"/>
  <c r="P12" i="82"/>
  <c r="Q13" i="84" l="1"/>
  <c r="Q201" i="82"/>
  <c r="S13" i="84"/>
  <c r="S201" i="82"/>
  <c r="U13" i="84"/>
  <c r="U201" i="82"/>
  <c r="W13" i="84"/>
  <c r="W201" i="82"/>
  <c r="Y13" i="84"/>
  <c r="Y201" i="82"/>
  <c r="AA13" i="84"/>
  <c r="AA201" i="82"/>
  <c r="AC13" i="84"/>
  <c r="AC201" i="82"/>
  <c r="P13" i="84"/>
  <c r="P201" i="82"/>
  <c r="R13" i="84"/>
  <c r="R201" i="82"/>
  <c r="T13" i="84"/>
  <c r="T201" i="82"/>
  <c r="V13" i="84"/>
  <c r="V201" i="82"/>
  <c r="X13" i="84"/>
  <c r="X201" i="82"/>
  <c r="Z13" i="84"/>
  <c r="Z201" i="82"/>
  <c r="AB13" i="84"/>
  <c r="AB201" i="82"/>
  <c r="O200" i="85"/>
  <c r="B204" i="85" s="1"/>
  <c r="J191" i="86" l="1"/>
  <c r="J25" i="81" l="1"/>
  <c r="J26" i="81"/>
  <c r="J27" i="81"/>
  <c r="J28" i="81"/>
  <c r="J29" i="81"/>
  <c r="J30" i="81"/>
  <c r="J31" i="81"/>
  <c r="J32" i="81"/>
  <c r="J33" i="81"/>
  <c r="J34" i="81"/>
  <c r="J39" i="81"/>
  <c r="J38" i="81"/>
  <c r="J37" i="81"/>
  <c r="J36" i="81"/>
  <c r="J35" i="81"/>
  <c r="J241" i="81" l="1"/>
  <c r="J242" i="81"/>
  <c r="J244" i="81"/>
  <c r="J239" i="81"/>
  <c r="J236" i="81"/>
  <c r="J27" i="83"/>
  <c r="J199" i="82"/>
  <c r="J195" i="82"/>
  <c r="J194" i="82"/>
  <c r="J193" i="82"/>
  <c r="J192" i="82"/>
  <c r="J186" i="82"/>
  <c r="J185" i="82"/>
  <c r="J184" i="82"/>
  <c r="J183" i="82"/>
  <c r="J182" i="82"/>
  <c r="J146" i="83" l="1"/>
  <c r="J237" i="81" l="1"/>
  <c r="J15" i="81"/>
  <c r="J16" i="82" l="1"/>
  <c r="J66" i="81" l="1"/>
  <c r="J54" i="81"/>
  <c r="J65" i="81"/>
  <c r="J53" i="81"/>
  <c r="J42" i="82"/>
  <c r="J30" i="82"/>
  <c r="J41" i="82"/>
  <c r="J29" i="82"/>
  <c r="J43" i="85"/>
  <c r="J31" i="85"/>
  <c r="J42" i="85"/>
  <c r="J30" i="85"/>
  <c r="J80" i="86"/>
  <c r="J129" i="81"/>
  <c r="J88" i="81"/>
  <c r="J128" i="81"/>
  <c r="J87" i="81"/>
  <c r="J221" i="81"/>
  <c r="J181" i="81"/>
  <c r="J188" i="82" l="1"/>
  <c r="J149" i="82"/>
  <c r="J101" i="82"/>
  <c r="J63" i="82"/>
  <c r="J100" i="82"/>
  <c r="J62" i="82"/>
  <c r="J102" i="85"/>
  <c r="J64" i="85"/>
  <c r="J101" i="85"/>
  <c r="J63" i="85"/>
  <c r="J188" i="85"/>
  <c r="J149" i="85"/>
  <c r="J152" i="86"/>
  <c r="J107" i="86"/>
  <c r="J69" i="86"/>
  <c r="J106" i="86"/>
  <c r="J68" i="86"/>
  <c r="J195" i="83" l="1"/>
  <c r="J194" i="83"/>
  <c r="J193" i="83"/>
  <c r="J192" i="83"/>
  <c r="J186" i="83"/>
  <c r="J185" i="83"/>
  <c r="J184" i="83"/>
  <c r="J183" i="83"/>
  <c r="J182" i="83"/>
  <c r="J161" i="83"/>
  <c r="J160" i="83"/>
  <c r="J126" i="83"/>
  <c r="J125" i="83"/>
  <c r="J124" i="83"/>
  <c r="J120" i="83"/>
  <c r="J111" i="83"/>
  <c r="J128" i="83"/>
  <c r="J56" i="83"/>
  <c r="J108" i="83"/>
  <c r="J54" i="83"/>
  <c r="J91" i="83"/>
  <c r="J90" i="83"/>
  <c r="J89" i="83"/>
  <c r="J80" i="83"/>
  <c r="J40" i="83" l="1"/>
  <c r="J28" i="83"/>
  <c r="J39" i="83"/>
  <c r="J98" i="83" l="1"/>
  <c r="J60" i="83"/>
  <c r="J187" i="83"/>
  <c r="J148" i="83"/>
  <c r="J99" i="83"/>
  <c r="J61" i="83"/>
  <c r="B205" i="83" l="1"/>
  <c r="AB16" i="84" l="1"/>
  <c r="AB201" i="83"/>
  <c r="Z16" i="84"/>
  <c r="Z201" i="83"/>
  <c r="X16" i="84"/>
  <c r="X201" i="83"/>
  <c r="V16" i="84"/>
  <c r="V201" i="83"/>
  <c r="T16" i="84"/>
  <c r="T201" i="83"/>
  <c r="R16" i="84"/>
  <c r="R201" i="83"/>
  <c r="P16" i="84"/>
  <c r="P201" i="83"/>
  <c r="AC16" i="84"/>
  <c r="AC201" i="83"/>
  <c r="AA16" i="84"/>
  <c r="AA201" i="83"/>
  <c r="Y16" i="84"/>
  <c r="Y201" i="83"/>
  <c r="W16" i="84"/>
  <c r="W201" i="83"/>
  <c r="U16" i="84"/>
  <c r="U201" i="83"/>
  <c r="S16" i="84"/>
  <c r="S201" i="83"/>
  <c r="Q16" i="84"/>
  <c r="Q201" i="83"/>
  <c r="AC12" i="86"/>
  <c r="AC15" i="84" s="1"/>
  <c r="AB12" i="86"/>
  <c r="AB15" i="84" s="1"/>
  <c r="AA12" i="86"/>
  <c r="AA15" i="84" s="1"/>
  <c r="Z12" i="86"/>
  <c r="Z15" i="84" s="1"/>
  <c r="Y12" i="86"/>
  <c r="Y15" i="84" s="1"/>
  <c r="X12" i="86"/>
  <c r="X15" i="84" s="1"/>
  <c r="W12" i="86"/>
  <c r="W15" i="84" s="1"/>
  <c r="V12" i="86"/>
  <c r="V15" i="84" s="1"/>
  <c r="U12" i="86"/>
  <c r="U15" i="84" s="1"/>
  <c r="T12" i="86"/>
  <c r="T15" i="84" s="1"/>
  <c r="S12" i="86"/>
  <c r="S15" i="84" s="1"/>
  <c r="R12" i="86"/>
  <c r="R15" i="84" s="1"/>
  <c r="Q15" i="84"/>
  <c r="P15" i="84"/>
  <c r="P14" i="84" l="1"/>
  <c r="P200" i="85"/>
  <c r="T14" i="84"/>
  <c r="T200" i="85"/>
  <c r="X14" i="84"/>
  <c r="X200" i="85"/>
  <c r="AB14" i="84"/>
  <c r="AB200" i="85"/>
  <c r="R14" i="84"/>
  <c r="R200" i="85"/>
  <c r="V14" i="84"/>
  <c r="V200" i="85"/>
  <c r="Z14" i="84"/>
  <c r="Z200" i="85"/>
  <c r="Q14" i="84"/>
  <c r="Q200" i="85"/>
  <c r="S14" i="84"/>
  <c r="S200" i="85"/>
  <c r="U14" i="84"/>
  <c r="U200" i="85"/>
  <c r="W14" i="84"/>
  <c r="W200" i="85"/>
  <c r="Y14" i="84"/>
  <c r="Y200" i="85"/>
  <c r="AA14" i="84"/>
  <c r="AA200" i="85"/>
  <c r="AC14" i="84"/>
  <c r="AC200" i="85"/>
  <c r="B207" i="83"/>
  <c r="B208" i="83"/>
  <c r="O292" i="84" l="1"/>
  <c r="B296" i="84" s="1"/>
  <c r="P292" i="84"/>
  <c r="Q292" i="84"/>
  <c r="R292" i="84"/>
  <c r="S292" i="84"/>
  <c r="T292" i="84"/>
  <c r="U292" i="84"/>
  <c r="V292" i="84"/>
  <c r="W292" i="84"/>
  <c r="X292" i="84"/>
  <c r="Y292" i="84"/>
  <c r="Z292" i="84"/>
  <c r="AA292" i="84"/>
  <c r="AB292" i="84"/>
  <c r="AC292" i="84"/>
  <c r="B299" i="84" l="1"/>
  <c r="B298" i="84"/>
  <c r="C274" i="81"/>
  <c r="C273" i="81" l="1"/>
  <c r="J126" i="86" l="1"/>
  <c r="J125" i="86"/>
  <c r="J124" i="86"/>
  <c r="J120" i="86"/>
  <c r="J125" i="85"/>
  <c r="J124" i="85"/>
  <c r="J123" i="85"/>
  <c r="J119" i="85"/>
  <c r="J126" i="82"/>
  <c r="J125" i="82"/>
  <c r="J124" i="82"/>
  <c r="J120" i="82"/>
  <c r="J153" i="81"/>
  <c r="J152" i="81"/>
  <c r="J151" i="81"/>
  <c r="J111" i="86"/>
  <c r="J128" i="86"/>
  <c r="J110" i="85"/>
  <c r="J127" i="85"/>
  <c r="J111" i="82"/>
  <c r="J128" i="82"/>
  <c r="J155" i="81"/>
  <c r="J199" i="86"/>
  <c r="J231" i="81"/>
  <c r="J230" i="81"/>
  <c r="J229" i="81"/>
  <c r="J228" i="81"/>
  <c r="J227" i="81"/>
  <c r="J91" i="86" l="1"/>
  <c r="J90" i="85"/>
  <c r="J91" i="82"/>
  <c r="J121" i="81"/>
  <c r="J133" i="81"/>
  <c r="J195" i="86"/>
  <c r="J194" i="86"/>
  <c r="J193" i="86"/>
  <c r="J192" i="86"/>
  <c r="J194" i="85"/>
  <c r="J193" i="85"/>
  <c r="J192" i="85"/>
  <c r="J191" i="85"/>
  <c r="J226" i="81"/>
  <c r="J225" i="81"/>
  <c r="J224" i="81"/>
  <c r="J223" i="81"/>
  <c r="J58" i="81"/>
  <c r="J115" i="81" l="1"/>
  <c r="J90" i="86"/>
  <c r="J89" i="85"/>
  <c r="J90" i="82"/>
  <c r="J114" i="81"/>
  <c r="J89" i="86"/>
  <c r="J88" i="85"/>
  <c r="J89" i="82"/>
  <c r="J113" i="81"/>
  <c r="J186" i="86"/>
  <c r="J185" i="86"/>
  <c r="J185" i="85"/>
  <c r="J184" i="85"/>
  <c r="J217" i="81"/>
  <c r="J216" i="81"/>
  <c r="J79" i="85"/>
  <c r="J80" i="82"/>
  <c r="J54" i="82"/>
  <c r="J108" i="82"/>
  <c r="J56" i="82"/>
  <c r="J184" i="86"/>
  <c r="J183" i="86"/>
  <c r="J183" i="85"/>
  <c r="J182" i="85"/>
  <c r="J215" i="81"/>
  <c r="J214" i="81"/>
  <c r="J96" i="81"/>
  <c r="J105" i="81"/>
  <c r="J182" i="86"/>
  <c r="J161" i="86"/>
  <c r="J181" i="85"/>
  <c r="J160" i="85"/>
  <c r="J213" i="81"/>
  <c r="J80" i="81"/>
  <c r="J134" i="81"/>
  <c r="J192" i="81"/>
  <c r="J191" i="81"/>
  <c r="J79" i="81"/>
  <c r="J57" i="81"/>
  <c r="J46" i="81"/>
  <c r="J78" i="81"/>
  <c r="J160" i="86"/>
  <c r="J159" i="85"/>
  <c r="J56" i="86"/>
  <c r="J108" i="86"/>
  <c r="J55" i="85"/>
  <c r="J107" i="85"/>
  <c r="J77" i="81"/>
  <c r="J132" i="81"/>
  <c r="J76" i="81"/>
  <c r="J54" i="86"/>
  <c r="J53" i="85"/>
  <c r="J190" i="81" l="1"/>
  <c r="J187" i="81"/>
  <c r="J75" i="81" l="1"/>
  <c r="J104" i="81"/>
  <c r="J144" i="81"/>
  <c r="J240" i="81" l="1"/>
  <c r="J74" i="81"/>
  <c r="J12" i="86" l="1"/>
  <c r="J12" i="83"/>
  <c r="J16" i="84" s="1"/>
  <c r="J12" i="85"/>
  <c r="J12" i="82"/>
  <c r="J12" i="81"/>
  <c r="J14" i="84" l="1"/>
  <c r="J200" i="85"/>
  <c r="J15" i="84"/>
  <c r="J201" i="86"/>
  <c r="J13" i="84"/>
  <c r="J201" i="82"/>
  <c r="J201" i="83"/>
  <c r="J12" i="84"/>
  <c r="J232" i="81"/>
  <c r="J267" i="81" s="1"/>
  <c r="C208" i="86"/>
  <c r="O201" i="86"/>
  <c r="B205" i="86" s="1"/>
  <c r="J257" i="84" l="1"/>
  <c r="J292" i="84" s="1"/>
  <c r="Q201" i="86"/>
  <c r="U201" i="86"/>
  <c r="Y201" i="86"/>
  <c r="AC201" i="86"/>
  <c r="R201" i="86"/>
  <c r="V201" i="86"/>
  <c r="Z201" i="86"/>
  <c r="S201" i="86"/>
  <c r="W201" i="86"/>
  <c r="AA201" i="86"/>
  <c r="T201" i="86"/>
  <c r="X201" i="86"/>
  <c r="AB201" i="86"/>
  <c r="C207" i="86"/>
  <c r="P201" i="86"/>
  <c r="B207" i="86" l="1"/>
  <c r="B208" i="86"/>
  <c r="Q267" i="81" l="1"/>
  <c r="AB267" i="81"/>
  <c r="AC267" i="81"/>
  <c r="AA267" i="81"/>
  <c r="P267" i="81"/>
  <c r="T267" i="81"/>
  <c r="S267" i="81"/>
  <c r="X267" i="81"/>
  <c r="R267" i="81"/>
  <c r="W267" i="81"/>
  <c r="Z267" i="81"/>
  <c r="V267" i="81"/>
  <c r="U267" i="81"/>
  <c r="Y267" i="81"/>
  <c r="C206" i="85"/>
  <c r="C207" i="85"/>
  <c r="B206" i="85" l="1"/>
  <c r="B207" i="85"/>
  <c r="B274" i="81"/>
  <c r="B273" i="81"/>
  <c r="B207" i="82" l="1"/>
  <c r="B208" i="82"/>
  <c r="C207" i="83"/>
  <c r="C207" i="82"/>
  <c r="C298" i="84" l="1"/>
  <c r="C208" i="83"/>
  <c r="C208" i="82"/>
  <c r="C299" i="84" l="1"/>
</calcChain>
</file>

<file path=xl/sharedStrings.xml><?xml version="1.0" encoding="utf-8"?>
<sst xmlns="http://schemas.openxmlformats.org/spreadsheetml/2006/main" count="7355" uniqueCount="292">
  <si>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</si>
  <si>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</si>
  <si>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</si>
  <si>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</si>
  <si>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</si>
  <si>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</si>
  <si>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</si>
  <si>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</si>
  <si>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</si>
  <si>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</si>
  <si>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</si>
  <si>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</si>
  <si>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</si>
  <si>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</si>
  <si>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</si>
  <si>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1. Törött szerkezeti elemek cseréje, aknában bekötések körbekenése, folyásfenék újra betonozása, hézag pótlása (vízbetörés javítás)</t>
  </si>
  <si>
    <t>¹ Idegenvíz kizárás munkafolyamatai</t>
  </si>
  <si>
    <t>3. Fedlap és szűkítő csere DN 600 mm, terhelésnek megfelelően, üzemeltető előírása szerint</t>
  </si>
  <si>
    <t>4. Pontszerű hibahelyek javítása gerincvezetéken, és bekötésen</t>
  </si>
  <si>
    <t>2. Vízzáró réteg készítés, hosszútávú korrozíó és szerkezeti védelem (Szulfátálló réteg készítése)</t>
  </si>
  <si>
    <t>Helyszín</t>
  </si>
  <si>
    <t>1. kerítés csere</t>
  </si>
  <si>
    <t>2. kapu csere</t>
  </si>
  <si>
    <t>3. aszfaltozás</t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</si>
  <si>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</si>
  <si>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</si>
  <si>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</si>
  <si>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</si>
  <si>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</si>
  <si>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</si>
  <si>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</si>
  <si>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</si>
  <si>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</si>
  <si>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</si>
  <si>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</si>
  <si>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</si>
  <si>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</si>
  <si>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</si>
  <si>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</si>
  <si>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</si>
  <si>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</si>
  <si>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</si>
  <si>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</si>
  <si>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</si>
  <si>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</si>
  <si>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</si>
  <si>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FELÚJÍTÁSOK ÉS PÓTLÁSOK ÖSSZEFOGLALÓ TÁBLÁZATA</t>
  </si>
  <si>
    <t>ÉSZAK ZALAI VÍZ- ÉS CSATORNAMŰ ZÁRTKÖRŰEN MŰKÖDŐ RÉSZVÉNYTÁRSASÁG</t>
  </si>
  <si>
    <t>SZENNYVÍZ ÁGAZAT</t>
  </si>
  <si>
    <t>hosszú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</si>
  <si>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</si>
  <si>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</si>
  <si>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</si>
  <si>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</si>
  <si>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</si>
  <si>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</si>
  <si>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</si>
  <si>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</si>
  <si>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</si>
  <si>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</si>
  <si>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</si>
  <si>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</si>
  <si>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</si>
  <si>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</si>
  <si>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</si>
  <si>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</t>
  </si>
  <si>
    <t>Batyk</t>
  </si>
  <si>
    <t>Pakod</t>
  </si>
  <si>
    <t>Zalabér</t>
  </si>
  <si>
    <t>Zalavég</t>
  </si>
  <si>
    <t>átemelő akna:szulfátálló bevonatolás</t>
  </si>
  <si>
    <t>Szivattyú felújítás</t>
  </si>
  <si>
    <t>közép</t>
  </si>
  <si>
    <t>Zalaszentgrót szennyvíztelep</t>
  </si>
  <si>
    <t>Zalaszentgrót Liget tér</t>
  </si>
  <si>
    <t>Transzformátor csere</t>
  </si>
  <si>
    <t>Szivattyú csere</t>
  </si>
  <si>
    <t>2. légfúvó csere</t>
  </si>
  <si>
    <t>Iszapsűrítő rekonstrukció</t>
  </si>
  <si>
    <t>Utóülepítő rekonstrukció</t>
  </si>
  <si>
    <t>Batyk 3.</t>
  </si>
  <si>
    <t>Batyk 1.</t>
  </si>
  <si>
    <t>Zalaszentgrót Tüskeszentpéter</t>
  </si>
  <si>
    <t>Pakod 2.</t>
  </si>
  <si>
    <t>Zalabér 2.</t>
  </si>
  <si>
    <t>Zalabér 3.</t>
  </si>
  <si>
    <t>Zalavég 1.</t>
  </si>
  <si>
    <t>Zalaszentgrót Csáford 1.</t>
  </si>
  <si>
    <t>Zalaszentgrót Tűztorony tér</t>
  </si>
  <si>
    <t>Zalaszentgrót Zalaudvarnok 1.</t>
  </si>
  <si>
    <t>Zalaszentgrót Kisszentgrót 3.</t>
  </si>
  <si>
    <t>Zalaszentgrót Csáford 3.</t>
  </si>
  <si>
    <t>Zalaszentgrót Kisszentgrót 1.</t>
  </si>
  <si>
    <t>Zalaszentgrót Szentpéteri út</t>
  </si>
  <si>
    <t>Zalaszentgrót Aranyod 2.</t>
  </si>
  <si>
    <t>Batyk 2.</t>
  </si>
  <si>
    <t>Pakod 3.</t>
  </si>
  <si>
    <t>Pakod 5.</t>
  </si>
  <si>
    <t>Zalabér 4.</t>
  </si>
  <si>
    <t>Zalaszentgrót Aranyod 3.</t>
  </si>
  <si>
    <t>Zalaszentgrót Aranyod 4.</t>
  </si>
  <si>
    <t>Zalavég 2.</t>
  </si>
  <si>
    <t>Zalaszentgrót Zalaudvarnok 2.</t>
  </si>
  <si>
    <t>Zalaszentgrót Csáford 2.</t>
  </si>
  <si>
    <t>Zalaszentgrót Csáford 4.</t>
  </si>
  <si>
    <t>Zalaszentgrót Felsőaranyod</t>
  </si>
  <si>
    <t>Zalaszentgrót Kisszentgrót 2.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</si>
  <si>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</si>
  <si>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</si>
  <si>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</si>
  <si>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Dugulásveszély, és ebből fakadó szennyvíz elöntés megakadálsozása.</t>
  </si>
  <si>
    <t>Gravitációs szennyvízhálózatnak megfelelő kialakítás.</t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</si>
  <si>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</si>
  <si>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</si>
  <si>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</si>
  <si>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Az építmény megfelelő műszaki állapota révén ellátja a vagyon- és üzembiztonsági feladatait.</t>
  </si>
  <si>
    <t>Az akna statikai stabilitás biztosítása, működőképesség megörzése.</t>
  </si>
  <si>
    <t>Korróziót okozó anyagoknak ellenálló felület.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</si>
  <si>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</si>
  <si>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</si>
  <si>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</si>
  <si>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A gépészeti szerelvények, műszaki állapota miatt gyakori a meghibásodás.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</si>
  <si>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</si>
  <si>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</si>
  <si>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</si>
  <si>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</si>
  <si>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</si>
  <si>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</si>
  <si>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</si>
  <si>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Hibás betonfelület</t>
  </si>
  <si>
    <t xml:space="preserve">elhasználódott, mechanikai részek elkoptak. </t>
  </si>
  <si>
    <t xml:space="preserve">Mechanikai szennyeződések bejutása a további tisztási egységekbe, súlyos üzemzavarokat okoz 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</si>
  <si>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</si>
  <si>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</si>
  <si>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 xml:space="preserve">elhasználódott, mechanikai alkatrészek elkoptak. </t>
  </si>
  <si>
    <t>Működése hiányában, határérték túllépés és környezet szennyezés  (iszap elúszás)  várható!</t>
  </si>
  <si>
    <t>Elhasználódott, korszerűtlen energia pazarló állapot.</t>
  </si>
  <si>
    <t>Berendezések villamos energia ellátását üzembiztonságát veszélyezteti</t>
  </si>
  <si>
    <t xml:space="preserve">A szennyvíz, és a belőle felszabaduló gázok hatására a felületek elkorrodálnak. Ezen elemek cseréje a biztonságos üzemeltetéshez elengedhetetlen. </t>
  </si>
  <si>
    <t>21-32522-1-005-00-12</t>
  </si>
  <si>
    <t>Rendkívüli helyzetből adódó azonnali feladatok (max. 15%)</t>
  </si>
  <si>
    <t>átemelő akna építészeti rekonstrukció</t>
  </si>
  <si>
    <t>átemelő akna gépészeti rekonstrukció (1-6)</t>
  </si>
  <si>
    <t>HBA akna építészeti rekonstrukció</t>
  </si>
  <si>
    <t>HBA akna gépészeti rekonstrukció (1-6)</t>
  </si>
  <si>
    <t>A kiépített rendszer működőképességének megóvása, a biztonságos üzemelés biztosítása miatt van szükség a munka elvégzésére.</t>
  </si>
  <si>
    <t>Ezen elemek cseréje a kiépített rendszer működőképességének megóvása, a biztonságos üzemelés biztosítása miatt van szükség a munka elvégzésére.hez elengedhetetlen.</t>
  </si>
  <si>
    <t>Az üzembiztonság jelentősen növekszik.</t>
  </si>
  <si>
    <t>FMC csere</t>
  </si>
  <si>
    <t>Jelen állapot nem felmérhető.</t>
  </si>
  <si>
    <t>építészeti rekonstrukció</t>
  </si>
  <si>
    <t>Az üzemelő viziközmű technológiailag elavult, jelenleg a piacon magasabb műszaki tartalmak érhetőek el</t>
  </si>
  <si>
    <t>gépészeti rekonstrukció (1-6)</t>
  </si>
  <si>
    <t>szv.csatorna rekonstrukció (NA110 KG-PVC)</t>
  </si>
  <si>
    <t>szv.csatorna rekonstrukció (NA150 AC)</t>
  </si>
  <si>
    <t>szv.csatorna rekonstrukció (NA200 B)</t>
  </si>
  <si>
    <t>szv.csatorna rekonstrukció (NA200 KG-PVC)</t>
  </si>
  <si>
    <t>szv.csatorna rekonstrukció (NA300 B)</t>
  </si>
  <si>
    <t>szv.csatorna rekonstrukció (NA160 KG-PVC)</t>
  </si>
  <si>
    <t>szv.csatorna rekonstrukció (NA 200 AC)</t>
  </si>
  <si>
    <t>szv.csatorna rekonstrukció (NA 200 B)</t>
  </si>
  <si>
    <t>szv.csatorna rekonstrukció (NA 300 A)</t>
  </si>
  <si>
    <t>szv.csatorna rekonstrukció (NA 300 AC)</t>
  </si>
  <si>
    <t>szv.csatorna rekonstrukció (NA 300 B)</t>
  </si>
  <si>
    <t>szv.csatorna rekonstrukció (NA 400 B)</t>
  </si>
  <si>
    <t>összesen</t>
  </si>
  <si>
    <t>védterület³</t>
  </si>
  <si>
    <r>
      <t>Gépészeti felújítás</t>
    </r>
    <r>
      <rPr>
        <vertAlign val="superscript"/>
        <sz val="11"/>
        <rFont val="Calibri"/>
        <family val="2"/>
        <charset val="238"/>
        <scheme val="minor"/>
      </rPr>
      <t>1-6</t>
    </r>
  </si>
  <si>
    <t>²Gépészeti felújítás</t>
  </si>
  <si>
    <t>³Védterület felújítás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</si>
  <si>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</si>
  <si>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</si>
  <si>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r>
      <t>ellátásért felelős / ellátásért felelősök képviselője /</t>
    </r>
    <r>
      <rPr>
        <u/>
        <sz val="11"/>
        <color theme="1"/>
        <rFont val="Calibri"/>
        <family val="2"/>
        <charset val="238"/>
        <scheme val="minor"/>
      </rPr>
      <t xml:space="preserve"> 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</si>
  <si>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8 db fedlap helyreállítás</t>
  </si>
  <si>
    <t>3 db fedlap helyreállítás</t>
  </si>
  <si>
    <t>Zalaszentgrót Szentpéteri utca</t>
  </si>
  <si>
    <t>Zalaszentgrót osztatlan közös</t>
  </si>
  <si>
    <t>gépészeti felújítás</t>
  </si>
  <si>
    <t>COCACOLA-nál lévő átfolyásmérő leolvasó egységének kihelyezése közterületre</t>
  </si>
  <si>
    <t>4 db fedlap helyreállítás</t>
  </si>
  <si>
    <t>csatornahálózat rekonstrukció (125 fm NA200)</t>
  </si>
  <si>
    <t>csatornahálózat rekonstrukció (210fm) - nyomvonalas helyreáll. Magyar Közút!</t>
  </si>
  <si>
    <t>Zalaszentgrót Kossuth utca</t>
  </si>
  <si>
    <t>Zalaszentgrót Batthyány u.</t>
  </si>
  <si>
    <t>vezérlőszekrény és műszerezés cseréje,Siemens PLC kiépítése és M2M GPRS kommunikáció, beillesztés folyamat felügyeletbe</t>
  </si>
  <si>
    <t>villamos és irányítástechnika felújítása</t>
  </si>
  <si>
    <t>Tervezett feladatok nettó költsége a teljes ütem tekintetében (eFt)</t>
  </si>
  <si>
    <t>Rendelkezésre álló források megnevezése</t>
  </si>
  <si>
    <t>Zalaszentgrót Tüskeszentpéter Szív - Nyár - Akácfa u.kereszteződésében lévő gravitációs akna</t>
  </si>
  <si>
    <t xml:space="preserve">A szennyvíz, és a belőle felszabaduló gázok hatására a felületek elkorrodálnak. A bélelés a biztonságos üzemeltetéshez elengedhetetlen. </t>
  </si>
  <si>
    <t>fogadó akna bélelés</t>
  </si>
  <si>
    <t>Zalabér I. szv.átemelő</t>
  </si>
  <si>
    <t>átemelő akna bélelés</t>
  </si>
  <si>
    <t>folyamatfelügyelet kiépítése, és beillesztése a központi rendszerbe, jelenlegi Urh rádiós kommunkiáció átalakítása GPRS rendszerre, új vezérlő szekrény kiépítése Siemens PLCvel GPRS kommunikációval</t>
  </si>
  <si>
    <t>FMC200 vezérlő cseréje Siemens PLC-re, beillesztés a ff. Rendszerbe</t>
  </si>
  <si>
    <t>Zalaszentgrót Kinizsi tér (autóbusz pályaudvar)</t>
  </si>
  <si>
    <t xml:space="preserve">csatornahálózat rekonstrukció (350 fm NA 300) - nyomvonalas helyrell. </t>
  </si>
  <si>
    <t>Zalaszentgrót Aranyod 3. szv átemelő</t>
  </si>
  <si>
    <t>Zalaszentgrót Aranyod 4. szv átemelő</t>
  </si>
  <si>
    <t>csatornahálózat rekonstrukció tervezés</t>
  </si>
  <si>
    <t>Zalaszentgrót Aranyod 1. szv átemelő</t>
  </si>
  <si>
    <t>Zalaszentgrót Csáford 1. szv.átemelő</t>
  </si>
  <si>
    <t>FMC vezérlő cseréje Siemens PLC-re, beillesztés a ff. Rendszerbe</t>
  </si>
  <si>
    <t>Zalaszentgrót Kisszentgrót 3. szennyvízátemelő</t>
  </si>
  <si>
    <t>Batyk 1. szennyvízátemelő</t>
  </si>
  <si>
    <t>Zalaszentgrót Tüskeszentpéter szennyvízátemelő</t>
  </si>
  <si>
    <t>vezérlőszekrény és műszerezés cseréje,Siemens PLC kiépítése és M2M GPRS kommunikáció, 2db frekvenciaváltó kiépítése</t>
  </si>
  <si>
    <t>Zalaszentgrót Zalaudvarnok I. szennyvízátemelő</t>
  </si>
  <si>
    <t>Pakod 4. szennyvízátemelő</t>
  </si>
  <si>
    <t>Zalaszentgrót Zalaudvarnok 3. szennyvízátemelő</t>
  </si>
  <si>
    <t>Zalaszentgrót Zalaudvarnok 4. szennyvízátemelő</t>
  </si>
  <si>
    <t>Zalaszentgrót Zalaudvarnok 5. szennyvízátemelő</t>
  </si>
  <si>
    <t>Pakod 2. szennyvízátemelő</t>
  </si>
  <si>
    <t>Zalaszentgrót Csáford 1. szennyvízátemelő</t>
  </si>
  <si>
    <t>Zalaszentgrót Csáford 3. szennyvízátemelő</t>
  </si>
  <si>
    <t>Zalaszentgrót Zalaudvarnok 1. szennyvízátemelő</t>
  </si>
  <si>
    <t>Zalaszentgrót Kisszentgrót 1. szennyvízátemelő</t>
  </si>
  <si>
    <t>Zalaszentgrót Liget tér szennyvízátemelő</t>
  </si>
  <si>
    <t>Zalaszentgrót Szentpéteri úti szennyvízátemelő</t>
  </si>
  <si>
    <t>Zalaszentgrót Tűztorony tér szennyvízátemelő</t>
  </si>
  <si>
    <t>Zalabér 3. szennyvízátemelő</t>
  </si>
  <si>
    <t>Zalavég 1. szennyvízátemelő</t>
  </si>
  <si>
    <t>Zalaszentgrót Tűztorony tér tér szennyvízátemelő</t>
  </si>
  <si>
    <t>Batyk 2. szennyvízátemelő</t>
  </si>
  <si>
    <t>Batyk 3. szennyvízátemelő</t>
  </si>
  <si>
    <t>Pakod 3. szennyvízátemelő</t>
  </si>
  <si>
    <t>Pakod 5. szennyvízátemelő</t>
  </si>
  <si>
    <t>Zalaszentgrót Aranyod 3. szennyvízátemelő</t>
  </si>
  <si>
    <t>Zalaszentgrót Aranyod 2. szennyvízátemelő</t>
  </si>
  <si>
    <t>Zalabér 1. szennyvízátemelő</t>
  </si>
  <si>
    <t>Zalabér 2. szennyvízátemelő</t>
  </si>
  <si>
    <t>Zalabér 4. szennyvízátemelő</t>
  </si>
  <si>
    <t>Zalaszentgrót Csáford 2. szennyvízátemelő</t>
  </si>
  <si>
    <t>Zalaszentgrót Csáford 4. szennyvízátemelő</t>
  </si>
  <si>
    <t>Zalaszentgrót Felsőaranyod szennyvízátemelő</t>
  </si>
  <si>
    <t>Zalaszentgrót Kisszentgrót 2. szennyvízátemelő</t>
  </si>
  <si>
    <t>Zalaszentgrót Aranyod 4. szennyvízátemelő</t>
  </si>
  <si>
    <t>Zalaszentgrót Zalaudvarnok 2. szennyvízátemelő</t>
  </si>
  <si>
    <t>Zalaszentgrót Aranyod 1. szennyvízátemelő</t>
  </si>
  <si>
    <t>Zalavég 2. szennyvízátemelő</t>
  </si>
  <si>
    <t>Zalavég 3. szennyvízátemelő</t>
  </si>
  <si>
    <t>Zalaszentgrót, Kossuth u. 227/5hrsz. -tól 691 hrsz-ig</t>
  </si>
  <si>
    <t>Zalaszentgrót, Kinizsi u.</t>
  </si>
  <si>
    <t>csatornahálózat rekonstrukció tervezés (125fm)</t>
  </si>
  <si>
    <t>Irányítástechnikai felújítás (vezérlés és távbejelzés)</t>
  </si>
  <si>
    <t>Aranyod 1. szennyvízátemelő</t>
  </si>
  <si>
    <t>Aranyod 2. szennyívzátemelő</t>
  </si>
  <si>
    <t>Felsőaranyod szennyvízátemelő</t>
  </si>
  <si>
    <t>Csáford 1. szennyvízátemelő</t>
  </si>
  <si>
    <t>Csáford 2. szennyvízátemelő</t>
  </si>
  <si>
    <t>Aranyod 3. szennyvízátemelő</t>
  </si>
  <si>
    <t>Aranyod 4. szennyvízátemelő</t>
  </si>
  <si>
    <t>Tüskeszentpéter szennyvízátemelő (Concertor)</t>
  </si>
  <si>
    <t>Kisszentgrót 1. szennyvízátemelő</t>
  </si>
  <si>
    <t>Kisszentgrót 2. szennyvízátemelő</t>
  </si>
  <si>
    <t>Kisszentgrót 3. szennyvízátemelő</t>
  </si>
  <si>
    <t>Csáford 4. szennyvízátemelő</t>
  </si>
  <si>
    <t>Zalaudvarnok 1. szennyvízátemelő (Concertor)</t>
  </si>
  <si>
    <t>Zalaudvarnok 3. szennyvízátemelő</t>
  </si>
  <si>
    <t>Zalaudvarnok 4. szennyvízátemelő</t>
  </si>
  <si>
    <t>Zalaudvarnok 5. szennyvízátemelő</t>
  </si>
  <si>
    <t>Zalabér 3. szennyvízátemelő (Concertor)</t>
  </si>
  <si>
    <t>Zalavég 1. szennyvízátemelő (Concertor)</t>
  </si>
  <si>
    <t>Gördülő fejlesztési terv a 2024 - 2038 időszakra</t>
  </si>
  <si>
    <t>Forrás       2024 évre</t>
  </si>
  <si>
    <t>2024 évre a fejlesztési forrás biztosított</t>
  </si>
  <si>
    <t>Használati díj (2024)</t>
  </si>
  <si>
    <t>Használati díj (2025-2028)</t>
  </si>
  <si>
    <t>Használati díj (2029-2038)</t>
  </si>
  <si>
    <t>TÜRJE</t>
  </si>
  <si>
    <t>Türje</t>
  </si>
  <si>
    <t>A rendszer zavartalan üzemének biztosítása érdekében szükséges a beavatkozás.</t>
  </si>
  <si>
    <t>A szennyvíz, és a belőle felszabaduló gázok hatására a felületek elkorrodálnak. Ezen elemek cseréje a A kiépített rendszer működőképességének megóvása, a biztonságos üzemelés biztosítása miatt van szükség a munka elvégzésére.hez elengedhetetlen.</t>
  </si>
  <si>
    <t>A viziközmű rendszer hatékonyságának növelése, az üzemeltetési költségek szinten tartása miatt szükséges.</t>
  </si>
  <si>
    <t>A beavatkozás után egy hatékonyan működő viziközmű elemet kapunk, mely a kor elvárásainak megfelel. A rendszer üzembiztos, hatékony, és korszerű lesz.</t>
  </si>
  <si>
    <t>A viziközmű elem állapota megközelíti az új elem berendezés állapotát. Az üzembiztonság jelentősen növekszik.</t>
  </si>
  <si>
    <t>Türje I. szennyvízátemelő</t>
  </si>
  <si>
    <t>szivattyú csere</t>
  </si>
  <si>
    <t>Türje II. szennyvízátemelő</t>
  </si>
  <si>
    <t>Türje III. szennyvízátemelő</t>
  </si>
  <si>
    <t>Türje IV. szennyvízátemelő</t>
  </si>
  <si>
    <t>Az üzemelő viziközmű elem működése közben előforduló eseti meghibásodások fordulhatnak elő, melyek előre nem tervezhetők.</t>
  </si>
  <si>
    <t>BATYK,PAKOD,ZALABÉR,ZALASZENTGRÓT,ZALAVÉG,TEKENYE,TÜRJE</t>
  </si>
  <si>
    <t>TEKENYE</t>
  </si>
  <si>
    <t>Tekenye</t>
  </si>
  <si>
    <t>2024 évre a fejlesztési forrás nem biztosított</t>
  </si>
  <si>
    <t>A megfelelő műszaki állapot elérve az üzembiztonság érdekében.</t>
  </si>
  <si>
    <t>rövid</t>
  </si>
  <si>
    <t>Víziközmű-fejlesztési és Ellentételezési Alap</t>
  </si>
  <si>
    <t>úszókapcsoló csere</t>
  </si>
  <si>
    <t>Türje 0. szennyvízátemelő</t>
  </si>
  <si>
    <t>villamos fogyasztásmérő rekonstrukció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</si>
</sst>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8">
    <xf numFmtId="0" fontId="0" fillId="0" borderId="0" xfId="0"/>
    <xf numFmtId="3" fontId="0" fillId="3" borderId="2" xfId="0" applyNumberFormat="1" applyFont="1" applyFill="1" applyBorder="1" applyAlignment="1">
      <alignment vertical="center"/>
    </xf>
    <xf numFmtId="3" fontId="0" fillId="4" borderId="2" xfId="0" applyNumberFormat="1" applyFont="1" applyFill="1" applyBorder="1" applyAlignment="1">
      <alignment vertical="center"/>
    </xf>
    <xf numFmtId="3" fontId="0" fillId="5" borderId="2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6" fillId="3" borderId="23" xfId="0" applyNumberFormat="1" applyFont="1" applyFill="1" applyBorder="1" applyAlignment="1">
      <alignment horizontal="center" vertical="center"/>
    </xf>
    <xf numFmtId="3" fontId="6" fillId="4" borderId="23" xfId="0" applyNumberFormat="1" applyFont="1" applyFill="1" applyBorder="1" applyAlignment="1">
      <alignment horizontal="center" vertical="center"/>
    </xf>
    <xf numFmtId="3" fontId="6" fillId="5" borderId="23" xfId="0" applyNumberFormat="1" applyFont="1" applyFill="1" applyBorder="1" applyAlignment="1">
      <alignment horizontal="center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0" fillId="5" borderId="25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0" fillId="7" borderId="2" xfId="0" applyNumberFormat="1" applyFont="1" applyFill="1" applyBorder="1" applyAlignment="1">
      <alignment vertical="center"/>
    </xf>
    <xf numFmtId="3" fontId="0" fillId="8" borderId="2" xfId="0" applyNumberFormat="1" applyFont="1" applyFill="1" applyBorder="1" applyAlignment="1">
      <alignment vertical="center"/>
    </xf>
    <xf numFmtId="3" fontId="0" fillId="7" borderId="8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 wrapText="1"/>
    </xf>
    <xf numFmtId="3" fontId="0" fillId="5" borderId="26" xfId="0" applyNumberFormat="1" applyFont="1" applyFill="1" applyBorder="1" applyAlignment="1">
      <alignment vertical="center" wrapText="1"/>
    </xf>
    <xf numFmtId="3" fontId="0" fillId="5" borderId="26" xfId="0" applyNumberFormat="1" applyFont="1" applyFill="1" applyBorder="1" applyAlignment="1">
      <alignment vertical="center"/>
    </xf>
    <xf numFmtId="3" fontId="6" fillId="7" borderId="23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8" fillId="0" borderId="0" xfId="2" applyNumberFormat="1" applyFont="1"/>
    <xf numFmtId="164" fontId="11" fillId="0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164" fontId="11" fillId="0" borderId="2" xfId="1" applyNumberFormat="1" applyFont="1" applyFill="1" applyBorder="1"/>
    <xf numFmtId="164" fontId="11" fillId="0" borderId="2" xfId="1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vertical="center"/>
    </xf>
    <xf numFmtId="164" fontId="11" fillId="2" borderId="2" xfId="1" applyNumberFormat="1" applyFont="1" applyFill="1" applyBorder="1" applyAlignment="1">
      <alignment horizontal="center" vertical="center"/>
    </xf>
    <xf numFmtId="164" fontId="11" fillId="2" borderId="2" xfId="1" applyNumberFormat="1" applyFont="1" applyFill="1" applyBorder="1" applyAlignment="1">
      <alignment horizontal="left" vertical="center"/>
    </xf>
    <xf numFmtId="164" fontId="10" fillId="2" borderId="2" xfId="1" applyNumberFormat="1" applyFont="1" applyFill="1" applyBorder="1" applyAlignment="1">
      <alignment horizontal="left" vertical="center"/>
    </xf>
    <xf numFmtId="164" fontId="11" fillId="2" borderId="2" xfId="1" applyNumberFormat="1" applyFont="1" applyFill="1" applyBorder="1" applyAlignment="1">
      <alignment horizontal="right" vertical="center" wrapText="1"/>
    </xf>
    <xf numFmtId="164" fontId="10" fillId="2" borderId="2" xfId="1" applyNumberFormat="1" applyFont="1" applyFill="1" applyBorder="1"/>
    <xf numFmtId="14" fontId="10" fillId="2" borderId="2" xfId="1" applyNumberFormat="1" applyFont="1" applyFill="1" applyBorder="1" applyAlignment="1">
      <alignment horizontal="right" vertical="center" wrapText="1"/>
    </xf>
    <xf numFmtId="14" fontId="10" fillId="2" borderId="2" xfId="1" applyNumberFormat="1" applyFont="1" applyFill="1" applyBorder="1"/>
    <xf numFmtId="164" fontId="10" fillId="2" borderId="8" xfId="1" applyNumberFormat="1" applyFont="1" applyFill="1" applyBorder="1"/>
    <xf numFmtId="164" fontId="11" fillId="2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right"/>
    </xf>
    <xf numFmtId="164" fontId="11" fillId="2" borderId="2" xfId="1" applyNumberFormat="1" applyFont="1" applyFill="1" applyBorder="1"/>
    <xf numFmtId="164" fontId="11" fillId="2" borderId="8" xfId="1" applyNumberFormat="1" applyFont="1" applyFill="1" applyBorder="1"/>
    <xf numFmtId="164" fontId="10" fillId="0" borderId="2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horizontal="left" vertical="center" wrapText="1"/>
    </xf>
    <xf numFmtId="164" fontId="11" fillId="0" borderId="2" xfId="1" applyNumberFormat="1" applyFont="1" applyBorder="1" applyAlignment="1">
      <alignment horizontal="right" vertical="center" wrapText="1"/>
    </xf>
    <xf numFmtId="164" fontId="11" fillId="0" borderId="2" xfId="1" applyNumberFormat="1" applyFont="1" applyBorder="1"/>
    <xf numFmtId="164" fontId="8" fillId="0" borderId="3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/>
    </xf>
    <xf numFmtId="164" fontId="10" fillId="0" borderId="2" xfId="1" applyNumberFormat="1" applyFont="1" applyFill="1" applyBorder="1"/>
    <xf numFmtId="14" fontId="10" fillId="0" borderId="2" xfId="1" applyNumberFormat="1" applyFont="1" applyFill="1" applyBorder="1"/>
    <xf numFmtId="164" fontId="11" fillId="0" borderId="8" xfId="1" applyNumberFormat="1" applyFont="1" applyFill="1" applyBorder="1"/>
    <xf numFmtId="164" fontId="8" fillId="0" borderId="0" xfId="0" applyNumberFormat="1" applyFont="1" applyFill="1"/>
    <xf numFmtId="164" fontId="8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164" fontId="11" fillId="0" borderId="0" xfId="1" applyNumberFormat="1" applyFont="1" applyBorder="1"/>
    <xf numFmtId="164" fontId="10" fillId="0" borderId="0" xfId="1" applyNumberFormat="1" applyFont="1"/>
    <xf numFmtId="164" fontId="8" fillId="0" borderId="2" xfId="0" applyNumberFormat="1" applyFont="1" applyBorder="1"/>
    <xf numFmtId="0" fontId="10" fillId="0" borderId="2" xfId="1" applyFont="1" applyFill="1" applyBorder="1" applyAlignment="1">
      <alignment vertical="center"/>
    </xf>
    <xf numFmtId="164" fontId="10" fillId="0" borderId="2" xfId="1" applyNumberFormat="1" applyFont="1" applyFill="1" applyBorder="1" applyAlignment="1">
      <alignment horizontal="left" vertical="center" wrapText="1" shrinkToFit="1"/>
    </xf>
    <xf numFmtId="164" fontId="8" fillId="0" borderId="3" xfId="0" applyNumberFormat="1" applyFont="1" applyBorder="1" applyAlignment="1">
      <alignment horizontal="left" vertical="center" wrapText="1"/>
    </xf>
    <xf numFmtId="164" fontId="10" fillId="0" borderId="3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wrapText="1"/>
    </xf>
    <xf numFmtId="164" fontId="10" fillId="0" borderId="2" xfId="1" applyNumberFormat="1" applyFont="1" applyFill="1" applyBorder="1" applyAlignment="1">
      <alignment horizontal="left" wrapText="1" shrinkToFit="1"/>
    </xf>
    <xf numFmtId="164" fontId="10" fillId="2" borderId="2" xfId="1" applyNumberFormat="1" applyFont="1" applyFill="1" applyBorder="1" applyAlignment="1">
      <alignment vertical="center"/>
    </xf>
    <xf numFmtId="164" fontId="10" fillId="6" borderId="2" xfId="1" applyNumberFormat="1" applyFont="1" applyFill="1" applyBorder="1"/>
    <xf numFmtId="164" fontId="11" fillId="6" borderId="2" xfId="1" applyNumberFormat="1" applyFont="1" applyFill="1" applyBorder="1" applyAlignment="1">
      <alignment horizontal="center"/>
    </xf>
    <xf numFmtId="164" fontId="11" fillId="6" borderId="2" xfId="1" applyNumberFormat="1" applyFont="1" applyFill="1" applyBorder="1" applyAlignment="1">
      <alignment horizontal="right"/>
    </xf>
    <xf numFmtId="164" fontId="11" fillId="6" borderId="2" xfId="1" applyNumberFormat="1" applyFont="1" applyFill="1" applyBorder="1"/>
    <xf numFmtId="14" fontId="10" fillId="6" borderId="2" xfId="1" applyNumberFormat="1" applyFont="1" applyFill="1" applyBorder="1"/>
    <xf numFmtId="164" fontId="11" fillId="6" borderId="8" xfId="1" applyNumberFormat="1" applyFont="1" applyFill="1" applyBorder="1"/>
    <xf numFmtId="164" fontId="8" fillId="6" borderId="2" xfId="0" applyNumberFormat="1" applyFont="1" applyFill="1" applyBorder="1"/>
    <xf numFmtId="14" fontId="8" fillId="0" borderId="2" xfId="0" applyNumberFormat="1" applyFont="1" applyBorder="1"/>
    <xf numFmtId="164" fontId="8" fillId="2" borderId="2" xfId="0" applyNumberFormat="1" applyFont="1" applyFill="1" applyBorder="1"/>
    <xf numFmtId="14" fontId="8" fillId="2" borderId="2" xfId="0" applyNumberFormat="1" applyFont="1" applyFill="1" applyBorder="1"/>
    <xf numFmtId="14" fontId="8" fillId="6" borderId="2" xfId="0" applyNumberFormat="1" applyFont="1" applyFill="1" applyBorder="1"/>
    <xf numFmtId="164" fontId="11" fillId="0" borderId="22" xfId="1" applyNumberFormat="1" applyFont="1" applyBorder="1"/>
    <xf numFmtId="164" fontId="11" fillId="0" borderId="23" xfId="1" applyNumberFormat="1" applyFont="1" applyBorder="1"/>
    <xf numFmtId="164" fontId="9" fillId="0" borderId="23" xfId="2" applyNumberFormat="1" applyFont="1" applyBorder="1"/>
    <xf numFmtId="164" fontId="9" fillId="0" borderId="0" xfId="2" applyNumberFormat="1" applyFont="1"/>
    <xf numFmtId="164" fontId="13" fillId="0" borderId="0" xfId="0" applyNumberFormat="1" applyFont="1"/>
    <xf numFmtId="164" fontId="13" fillId="0" borderId="0" xfId="2" applyNumberFormat="1" applyFont="1"/>
    <xf numFmtId="164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/>
    <xf numFmtId="164" fontId="9" fillId="0" borderId="2" xfId="2" applyNumberFormat="1" applyFont="1" applyBorder="1" applyAlignment="1">
      <alignment horizontal="center" vertical="center" wrapText="1"/>
    </xf>
    <xf numFmtId="3" fontId="6" fillId="7" borderId="24" xfId="0" applyNumberFormat="1" applyFont="1" applyFill="1" applyBorder="1" applyAlignment="1">
      <alignment horizontal="center" vertical="center"/>
    </xf>
    <xf numFmtId="14" fontId="10" fillId="0" borderId="2" xfId="1" applyNumberFormat="1" applyFont="1" applyFill="1" applyBorder="1" applyAlignment="1">
      <alignment horizontal="center" vertical="center"/>
    </xf>
    <xf numFmtId="14" fontId="10" fillId="0" borderId="2" xfId="1" applyNumberFormat="1" applyFont="1" applyBorder="1" applyAlignment="1">
      <alignment horizontal="center" vertical="center" wrapText="1"/>
    </xf>
    <xf numFmtId="14" fontId="10" fillId="0" borderId="2" xfId="1" applyNumberFormat="1" applyFont="1" applyBorder="1" applyAlignment="1">
      <alignment horizontal="center" vertical="center"/>
    </xf>
    <xf numFmtId="14" fontId="10" fillId="2" borderId="2" xfId="1" applyNumberFormat="1" applyFont="1" applyFill="1" applyBorder="1" applyAlignment="1">
      <alignment horizontal="center" vertical="center" wrapText="1"/>
    </xf>
    <xf numFmtId="14" fontId="10" fillId="2" borderId="2" xfId="1" applyNumberFormat="1" applyFont="1" applyFill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wrapText="1"/>
    </xf>
    <xf numFmtId="164" fontId="11" fillId="2" borderId="2" xfId="1" applyNumberFormat="1" applyFont="1" applyFill="1" applyBorder="1" applyAlignment="1">
      <alignment horizontal="center" wrapText="1"/>
    </xf>
    <xf numFmtId="164" fontId="10" fillId="0" borderId="2" xfId="1" applyNumberFormat="1" applyFont="1" applyBorder="1" applyAlignment="1">
      <alignment horizontal="center" wrapText="1"/>
    </xf>
    <xf numFmtId="164" fontId="10" fillId="6" borderId="2" xfId="1" applyNumberFormat="1" applyFont="1" applyFill="1" applyBorder="1" applyAlignment="1">
      <alignment horizontal="center" wrapText="1"/>
    </xf>
    <xf numFmtId="3" fontId="0" fillId="9" borderId="2" xfId="0" applyNumberFormat="1" applyFont="1" applyFill="1" applyBorder="1" applyAlignment="1">
      <alignment vertical="center"/>
    </xf>
    <xf numFmtId="164" fontId="10" fillId="2" borderId="2" xfId="1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10" fillId="6" borderId="2" xfId="1" applyNumberFormat="1" applyFont="1" applyFill="1" applyBorder="1" applyAlignment="1">
      <alignment horizontal="center" vertical="center" wrapText="1"/>
    </xf>
    <xf numFmtId="164" fontId="11" fillId="0" borderId="23" xfId="1" applyNumberFormat="1" applyFont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vertical="center"/>
    </xf>
    <xf numFmtId="164" fontId="11" fillId="0" borderId="23" xfId="1" applyNumberFormat="1" applyFont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 vertical="center" wrapText="1"/>
    </xf>
    <xf numFmtId="164" fontId="11" fillId="6" borderId="2" xfId="1" applyNumberFormat="1" applyFont="1" applyFill="1" applyBorder="1" applyAlignment="1">
      <alignment horizontal="center" vertical="center" wrapText="1"/>
    </xf>
    <xf numFmtId="164" fontId="10" fillId="2" borderId="8" xfId="1" applyNumberFormat="1" applyFont="1" applyFill="1" applyBorder="1" applyAlignment="1">
      <alignment wrapText="1"/>
    </xf>
    <xf numFmtId="164" fontId="11" fillId="2" borderId="8" xfId="1" applyNumberFormat="1" applyFont="1" applyFill="1" applyBorder="1" applyAlignment="1">
      <alignment wrapText="1"/>
    </xf>
    <xf numFmtId="164" fontId="10" fillId="0" borderId="2" xfId="0" applyNumberFormat="1" applyFont="1" applyFill="1" applyBorder="1" applyAlignment="1">
      <alignment horizontal="left" wrapText="1"/>
    </xf>
    <xf numFmtId="164" fontId="10" fillId="0" borderId="2" xfId="0" applyNumberFormat="1" applyFont="1" applyFill="1" applyBorder="1" applyAlignment="1"/>
    <xf numFmtId="164" fontId="10" fillId="0" borderId="2" xfId="0" applyNumberFormat="1" applyFont="1" applyFill="1" applyBorder="1" applyAlignment="1">
      <alignment horizontal="left" vertical="center" wrapText="1"/>
    </xf>
    <xf numFmtId="164" fontId="11" fillId="0" borderId="23" xfId="1" applyNumberFormat="1" applyFont="1" applyFill="1" applyBorder="1"/>
    <xf numFmtId="3" fontId="6" fillId="8" borderId="23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 wrapText="1"/>
    </xf>
    <xf numFmtId="164" fontId="10" fillId="0" borderId="2" xfId="1" applyNumberFormat="1" applyFont="1" applyBorder="1" applyAlignment="1">
      <alignment horizontal="left"/>
    </xf>
    <xf numFmtId="164" fontId="11" fillId="0" borderId="2" xfId="1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 wrapText="1"/>
    </xf>
    <xf numFmtId="14" fontId="8" fillId="0" borderId="2" xfId="0" applyNumberFormat="1" applyFont="1" applyBorder="1" applyAlignment="1">
      <alignment horizontal="center" vertical="center"/>
    </xf>
    <xf numFmtId="14" fontId="10" fillId="0" borderId="3" xfId="1" applyNumberFormat="1" applyFont="1" applyFill="1" applyBorder="1" applyAlignment="1">
      <alignment horizontal="center" vertical="center"/>
    </xf>
    <xf numFmtId="3" fontId="0" fillId="3" borderId="3" xfId="0" applyNumberFormat="1" applyFont="1" applyFill="1" applyBorder="1" applyAlignment="1">
      <alignment vertical="center"/>
    </xf>
    <xf numFmtId="164" fontId="11" fillId="0" borderId="3" xfId="1" applyNumberFormat="1" applyFont="1" applyFill="1" applyBorder="1"/>
    <xf numFmtId="164" fontId="10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vertical="center" wrapText="1"/>
    </xf>
    <xf numFmtId="164" fontId="10" fillId="0" borderId="21" xfId="1" applyNumberFormat="1" applyFont="1" applyBorder="1" applyAlignment="1">
      <alignment horizontal="center"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horizontal="right"/>
    </xf>
    <xf numFmtId="164" fontId="10" fillId="0" borderId="4" xfId="0" applyNumberFormat="1" applyFont="1" applyFill="1" applyBorder="1" applyAlignment="1">
      <alignment vertical="center"/>
    </xf>
    <xf numFmtId="164" fontId="11" fillId="0" borderId="4" xfId="1" applyNumberFormat="1" applyFont="1" applyFill="1" applyBorder="1"/>
    <xf numFmtId="164" fontId="11" fillId="0" borderId="4" xfId="1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vertical="center"/>
    </xf>
    <xf numFmtId="3" fontId="0" fillId="3" borderId="4" xfId="0" applyNumberFormat="1" applyFont="1" applyFill="1" applyBorder="1" applyAlignment="1">
      <alignment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164" fontId="10" fillId="0" borderId="2" xfId="1" applyNumberFormat="1" applyFont="1" applyBorder="1"/>
    <xf numFmtId="164" fontId="11" fillId="0" borderId="2" xfId="1" applyNumberFormat="1" applyFont="1" applyBorder="1" applyAlignment="1">
      <alignment horizontal="center" wrapText="1"/>
    </xf>
    <xf numFmtId="164" fontId="11" fillId="0" borderId="2" xfId="1" applyNumberFormat="1" applyFont="1" applyBorder="1" applyAlignment="1">
      <alignment horizontal="left"/>
    </xf>
    <xf numFmtId="164" fontId="8" fillId="0" borderId="2" xfId="0" applyNumberFormat="1" applyFont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vertical="center"/>
    </xf>
    <xf numFmtId="3" fontId="6" fillId="9" borderId="2" xfId="0" applyNumberFormat="1" applyFont="1" applyFill="1" applyBorder="1" applyAlignment="1">
      <alignment vertical="center"/>
    </xf>
    <xf numFmtId="3" fontId="6" fillId="7" borderId="2" xfId="0" applyNumberFormat="1" applyFont="1" applyFill="1" applyBorder="1" applyAlignment="1">
      <alignment vertical="center"/>
    </xf>
    <xf numFmtId="3" fontId="0" fillId="5" borderId="6" xfId="0" applyNumberFormat="1" applyFont="1" applyFill="1" applyBorder="1" applyAlignment="1">
      <alignment vertical="center"/>
    </xf>
    <xf numFmtId="3" fontId="6" fillId="7" borderId="8" xfId="0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3" fontId="6" fillId="9" borderId="23" xfId="0" applyNumberFormat="1" applyFont="1" applyFill="1" applyBorder="1" applyAlignment="1">
      <alignment horizontal="center" vertical="center"/>
    </xf>
    <xf numFmtId="3" fontId="0" fillId="8" borderId="3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vertical="center" wrapText="1"/>
    </xf>
    <xf numFmtId="164" fontId="8" fillId="0" borderId="2" xfId="2" applyNumberFormat="1" applyFont="1" applyBorder="1" applyAlignment="1">
      <alignment horizontal="center" vertical="center"/>
    </xf>
    <xf numFmtId="164" fontId="8" fillId="0" borderId="21" xfId="2" applyNumberFormat="1" applyFont="1" applyBorder="1" applyAlignment="1">
      <alignment horizontal="center" vertical="center"/>
    </xf>
    <xf numFmtId="164" fontId="8" fillId="8" borderId="3" xfId="0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horizontal="center" vertical="center"/>
    </xf>
    <xf numFmtId="164" fontId="10" fillId="0" borderId="4" xfId="1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2" xfId="2" applyNumberFormat="1" applyFont="1" applyBorder="1" applyAlignment="1">
      <alignment horizontal="center" vertical="center" wrapText="1"/>
    </xf>
    <xf numFmtId="164" fontId="10" fillId="0" borderId="21" xfId="1" applyNumberFormat="1" applyFont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left" vertical="center" wrapText="1"/>
    </xf>
    <xf numFmtId="164" fontId="10" fillId="2" borderId="2" xfId="1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164" fontId="11" fillId="0" borderId="23" xfId="1" applyNumberFormat="1" applyFont="1" applyBorder="1" applyAlignment="1">
      <alignment wrapText="1"/>
    </xf>
    <xf numFmtId="164" fontId="11" fillId="0" borderId="0" xfId="1" applyNumberFormat="1" applyFont="1" applyBorder="1" applyAlignment="1">
      <alignment wrapText="1"/>
    </xf>
    <xf numFmtId="164" fontId="8" fillId="0" borderId="0" xfId="2" applyNumberFormat="1" applyFont="1" applyAlignment="1">
      <alignment wrapText="1"/>
    </xf>
    <xf numFmtId="164" fontId="8" fillId="0" borderId="21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wrapText="1"/>
    </xf>
    <xf numFmtId="164" fontId="11" fillId="0" borderId="2" xfId="1" applyNumberFormat="1" applyFont="1" applyBorder="1" applyAlignment="1">
      <alignment wrapText="1"/>
    </xf>
    <xf numFmtId="164" fontId="10" fillId="6" borderId="2" xfId="1" applyNumberFormat="1" applyFont="1" applyFill="1" applyBorder="1" applyAlignment="1">
      <alignment wrapText="1"/>
    </xf>
    <xf numFmtId="3" fontId="0" fillId="3" borderId="12" xfId="0" applyNumberFormat="1" applyFont="1" applyFill="1" applyBorder="1" applyAlignment="1">
      <alignment vertical="center"/>
    </xf>
    <xf numFmtId="3" fontId="0" fillId="9" borderId="12" xfId="0" applyNumberFormat="1" applyFont="1" applyFill="1" applyBorder="1" applyAlignment="1">
      <alignment vertical="center"/>
    </xf>
    <xf numFmtId="3" fontId="0" fillId="7" borderId="12" xfId="0" applyNumberFormat="1" applyFont="1" applyFill="1" applyBorder="1" applyAlignment="1">
      <alignment vertical="center"/>
    </xf>
    <xf numFmtId="3" fontId="0" fillId="7" borderId="10" xfId="0" applyNumberFormat="1" applyFont="1" applyFill="1" applyBorder="1" applyAlignment="1">
      <alignment vertical="center"/>
    </xf>
    <xf numFmtId="3" fontId="10" fillId="8" borderId="2" xfId="0" applyNumberFormat="1" applyFont="1" applyFill="1" applyBorder="1" applyAlignment="1">
      <alignment vertical="center"/>
    </xf>
    <xf numFmtId="14" fontId="10" fillId="0" borderId="2" xfId="1" applyNumberFormat="1" applyFont="1" applyFill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left" vertical="center" wrapText="1"/>
    </xf>
    <xf numFmtId="164" fontId="10" fillId="9" borderId="2" xfId="1" applyNumberFormat="1" applyFont="1" applyFill="1" applyBorder="1" applyAlignment="1">
      <alignment horizontal="left" vertical="center" wrapText="1"/>
    </xf>
    <xf numFmtId="164" fontId="10" fillId="9" borderId="2" xfId="1" applyNumberFormat="1" applyFont="1" applyFill="1" applyBorder="1" applyAlignment="1">
      <alignment horizontal="right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10" fillId="9" borderId="2" xfId="1" applyNumberFormat="1" applyFont="1" applyFill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9" fillId="0" borderId="2" xfId="2" applyNumberFormat="1" applyFont="1" applyBorder="1" applyAlignment="1">
      <alignment horizontal="center" vertical="center" wrapText="1"/>
    </xf>
    <xf numFmtId="164" fontId="10" fillId="0" borderId="4" xfId="1" applyNumberFormat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center" vertical="center" wrapText="1"/>
    </xf>
    <xf numFmtId="164" fontId="11" fillId="0" borderId="11" xfId="1" applyNumberFormat="1" applyFont="1" applyBorder="1" applyAlignment="1">
      <alignment horizontal="center" vertical="center"/>
    </xf>
    <xf numFmtId="164" fontId="11" fillId="0" borderId="12" xfId="1" applyNumberFormat="1" applyFont="1" applyBorder="1" applyAlignment="1">
      <alignment horizontal="right" vertical="center"/>
    </xf>
    <xf numFmtId="164" fontId="10" fillId="0" borderId="12" xfId="1" applyNumberFormat="1" applyFont="1" applyBorder="1" applyAlignment="1">
      <alignment vertical="center"/>
    </xf>
    <xf numFmtId="164" fontId="8" fillId="0" borderId="12" xfId="0" applyNumberFormat="1" applyFont="1" applyBorder="1" applyAlignment="1">
      <alignment vertical="center" wrapText="1"/>
    </xf>
    <xf numFmtId="164" fontId="10" fillId="0" borderId="12" xfId="1" applyNumberFormat="1" applyFont="1" applyBorder="1" applyAlignment="1">
      <alignment vertical="center" wrapText="1"/>
    </xf>
    <xf numFmtId="164" fontId="10" fillId="0" borderId="12" xfId="0" applyNumberFormat="1" applyFont="1" applyBorder="1" applyAlignment="1">
      <alignment horizontal="left" vertical="center" wrapText="1"/>
    </xf>
    <xf numFmtId="164" fontId="10" fillId="0" borderId="12" xfId="0" applyNumberFormat="1" applyFont="1" applyBorder="1" applyAlignment="1">
      <alignment vertical="center" wrapText="1"/>
    </xf>
    <xf numFmtId="164" fontId="11" fillId="0" borderId="12" xfId="1" applyNumberFormat="1" applyFont="1" applyBorder="1" applyAlignment="1">
      <alignment vertical="center"/>
    </xf>
    <xf numFmtId="164" fontId="11" fillId="0" borderId="12" xfId="1" applyNumberFormat="1" applyFont="1" applyBorder="1" applyAlignment="1">
      <alignment horizontal="center" vertical="center"/>
    </xf>
    <xf numFmtId="14" fontId="10" fillId="0" borderId="12" xfId="1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3" fontId="0" fillId="8" borderId="12" xfId="0" applyNumberFormat="1" applyFill="1" applyBorder="1" applyAlignment="1">
      <alignment vertical="center"/>
    </xf>
    <xf numFmtId="3" fontId="0" fillId="9" borderId="12" xfId="0" applyNumberFormat="1" applyFill="1" applyBorder="1" applyAlignment="1">
      <alignment vertical="center"/>
    </xf>
    <xf numFmtId="3" fontId="0" fillId="7" borderId="12" xfId="0" applyNumberFormat="1" applyFill="1" applyBorder="1" applyAlignment="1">
      <alignment vertical="center"/>
    </xf>
    <xf numFmtId="3" fontId="0" fillId="7" borderId="10" xfId="0" applyNumberFormat="1" applyFill="1" applyBorder="1" applyAlignment="1">
      <alignment vertical="center"/>
    </xf>
    <xf numFmtId="164" fontId="8" fillId="0" borderId="0" xfId="0" applyNumberFormat="1" applyFont="1" applyAlignment="1">
      <alignment vertical="center"/>
    </xf>
    <xf numFmtId="164" fontId="10" fillId="2" borderId="2" xfId="1" applyNumberFormat="1" applyFont="1" applyFill="1" applyBorder="1" applyAlignment="1">
      <alignment horizontal="right" vertical="center" wrapText="1"/>
    </xf>
    <xf numFmtId="164" fontId="10" fillId="2" borderId="8" xfId="1" applyNumberFormat="1" applyFont="1" applyFill="1" applyBorder="1" applyAlignment="1">
      <alignment vertical="center"/>
    </xf>
    <xf numFmtId="164" fontId="11" fillId="2" borderId="2" xfId="1" applyNumberFormat="1" applyFont="1" applyFill="1" applyBorder="1" applyAlignment="1">
      <alignment horizontal="right" vertical="center"/>
    </xf>
    <xf numFmtId="164" fontId="11" fillId="2" borderId="8" xfId="1" applyNumberFormat="1" applyFont="1" applyFill="1" applyBorder="1" applyAlignment="1">
      <alignment vertical="center"/>
    </xf>
    <xf numFmtId="164" fontId="11" fillId="2" borderId="2" xfId="1" applyNumberFormat="1" applyFont="1" applyFill="1" applyBorder="1" applyAlignment="1">
      <alignment vertical="center" wrapText="1"/>
    </xf>
    <xf numFmtId="164" fontId="10" fillId="6" borderId="2" xfId="1" applyNumberFormat="1" applyFont="1" applyFill="1" applyBorder="1" applyAlignment="1">
      <alignment vertical="center"/>
    </xf>
    <xf numFmtId="164" fontId="11" fillId="0" borderId="2" xfId="1" applyNumberFormat="1" applyFont="1" applyBorder="1" applyAlignment="1">
      <alignment horizontal="center" vertical="center"/>
    </xf>
    <xf numFmtId="164" fontId="11" fillId="0" borderId="2" xfId="1" applyNumberFormat="1" applyFont="1" applyBorder="1" applyAlignment="1">
      <alignment horizontal="right" vertical="center"/>
    </xf>
    <xf numFmtId="164" fontId="10" fillId="0" borderId="2" xfId="1" applyNumberFormat="1" applyFont="1" applyBorder="1" applyAlignment="1">
      <alignment vertical="center"/>
    </xf>
    <xf numFmtId="164" fontId="10" fillId="0" borderId="2" xfId="0" applyNumberFormat="1" applyFont="1" applyBorder="1" applyAlignment="1">
      <alignment vertical="center" wrapText="1"/>
    </xf>
    <xf numFmtId="164" fontId="10" fillId="0" borderId="2" xfId="0" applyNumberFormat="1" applyFont="1" applyBorder="1" applyAlignment="1">
      <alignment horizontal="left" vertical="center" wrapText="1"/>
    </xf>
    <xf numFmtId="164" fontId="11" fillId="0" borderId="2" xfId="1" applyNumberFormat="1" applyFont="1" applyBorder="1" applyAlignment="1">
      <alignment vertical="center"/>
    </xf>
    <xf numFmtId="164" fontId="10" fillId="0" borderId="2" xfId="1" applyNumberFormat="1" applyFont="1" applyBorder="1" applyAlignment="1">
      <alignment horizontal="center" vertical="center"/>
    </xf>
    <xf numFmtId="3" fontId="0" fillId="3" borderId="2" xfId="0" applyNumberFormat="1" applyFill="1" applyBorder="1" applyAlignment="1">
      <alignment vertical="center"/>
    </xf>
    <xf numFmtId="3" fontId="0" fillId="4" borderId="2" xfId="0" applyNumberFormat="1" applyFill="1" applyBorder="1" applyAlignment="1">
      <alignment vertical="center"/>
    </xf>
    <xf numFmtId="3" fontId="0" fillId="5" borderId="2" xfId="0" applyNumberFormat="1" applyFill="1" applyBorder="1" applyAlignment="1">
      <alignment vertical="center"/>
    </xf>
    <xf numFmtId="3" fontId="0" fillId="5" borderId="8" xfId="0" applyNumberFormat="1" applyFill="1" applyBorder="1" applyAlignment="1">
      <alignment vertical="center"/>
    </xf>
    <xf numFmtId="164" fontId="10" fillId="0" borderId="2" xfId="0" applyNumberFormat="1" applyFont="1" applyBorder="1" applyAlignment="1">
      <alignment vertical="center"/>
    </xf>
    <xf numFmtId="164" fontId="10" fillId="0" borderId="2" xfId="1" applyNumberFormat="1" applyFont="1" applyBorder="1" applyAlignment="1">
      <alignment horizontal="left" vertical="center" wrapText="1"/>
    </xf>
    <xf numFmtId="164" fontId="10" fillId="0" borderId="2" xfId="1" applyNumberFormat="1" applyFont="1" applyBorder="1" applyAlignment="1">
      <alignment vertical="center" wrapText="1"/>
    </xf>
    <xf numFmtId="164" fontId="10" fillId="0" borderId="4" xfId="1" applyNumberFormat="1" applyFont="1" applyBorder="1" applyAlignment="1">
      <alignment horizontal="left" vertical="center" wrapText="1"/>
    </xf>
    <xf numFmtId="164" fontId="11" fillId="0" borderId="4" xfId="1" applyNumberFormat="1" applyFont="1" applyBorder="1" applyAlignment="1">
      <alignment horizontal="center" vertical="center"/>
    </xf>
    <xf numFmtId="164" fontId="11" fillId="0" borderId="4" xfId="1" applyNumberFormat="1" applyFont="1" applyBorder="1" applyAlignment="1">
      <alignment horizontal="right" vertical="center"/>
    </xf>
    <xf numFmtId="164" fontId="10" fillId="0" borderId="4" xfId="0" applyNumberFormat="1" applyFont="1" applyBorder="1" applyAlignment="1">
      <alignment vertical="center"/>
    </xf>
    <xf numFmtId="164" fontId="10" fillId="0" borderId="4" xfId="0" applyNumberFormat="1" applyFont="1" applyBorder="1" applyAlignment="1">
      <alignment vertical="center" wrapText="1"/>
    </xf>
    <xf numFmtId="164" fontId="8" fillId="0" borderId="29" xfId="0" applyNumberFormat="1" applyFont="1" applyBorder="1" applyAlignment="1">
      <alignment horizontal="left" vertical="center" wrapText="1"/>
    </xf>
    <xf numFmtId="164" fontId="11" fillId="0" borderId="4" xfId="1" applyNumberFormat="1" applyFont="1" applyBorder="1" applyAlignment="1">
      <alignment vertical="center"/>
    </xf>
    <xf numFmtId="14" fontId="10" fillId="0" borderId="4" xfId="1" applyNumberFormat="1" applyFont="1" applyBorder="1" applyAlignment="1">
      <alignment horizontal="center" vertical="center"/>
    </xf>
    <xf numFmtId="164" fontId="8" fillId="0" borderId="29" xfId="0" applyNumberFormat="1" applyFont="1" applyBorder="1" applyAlignment="1">
      <alignment horizontal="center" vertical="center"/>
    </xf>
    <xf numFmtId="3" fontId="0" fillId="3" borderId="4" xfId="0" applyNumberFormat="1" applyFill="1" applyBorder="1" applyAlignment="1">
      <alignment vertical="center"/>
    </xf>
    <xf numFmtId="3" fontId="0" fillId="4" borderId="4" xfId="0" applyNumberFormat="1" applyFill="1" applyBorder="1" applyAlignment="1">
      <alignment vertical="center"/>
    </xf>
    <xf numFmtId="3" fontId="0" fillId="5" borderId="4" xfId="0" applyNumberFormat="1" applyFill="1" applyBorder="1" applyAlignment="1">
      <alignment vertical="center"/>
    </xf>
    <xf numFmtId="3" fontId="0" fillId="5" borderId="6" xfId="0" applyNumberFormat="1" applyFill="1" applyBorder="1" applyAlignment="1">
      <alignment vertical="center"/>
    </xf>
    <xf numFmtId="164" fontId="10" fillId="0" borderId="22" xfId="1" applyNumberFormat="1" applyFont="1" applyBorder="1" applyAlignment="1">
      <alignment vertical="center"/>
    </xf>
    <xf numFmtId="164" fontId="11" fillId="0" borderId="23" xfId="1" applyNumberFormat="1" applyFont="1" applyBorder="1" applyAlignment="1">
      <alignment vertical="center"/>
    </xf>
    <xf numFmtId="164" fontId="11" fillId="0" borderId="23" xfId="1" applyNumberFormat="1" applyFont="1" applyBorder="1" applyAlignment="1">
      <alignment vertical="center" wrapText="1"/>
    </xf>
    <xf numFmtId="164" fontId="10" fillId="0" borderId="23" xfId="1" applyNumberFormat="1" applyFont="1" applyBorder="1" applyAlignment="1">
      <alignment vertical="center"/>
    </xf>
    <xf numFmtId="164" fontId="8" fillId="0" borderId="23" xfId="0" applyNumberFormat="1" applyFont="1" applyBorder="1" applyAlignment="1">
      <alignment vertical="center"/>
    </xf>
    <xf numFmtId="3" fontId="0" fillId="3" borderId="23" xfId="0" applyNumberFormat="1" applyFill="1" applyBorder="1" applyAlignment="1">
      <alignment vertical="center"/>
    </xf>
    <xf numFmtId="3" fontId="0" fillId="4" borderId="23" xfId="0" applyNumberFormat="1" applyFill="1" applyBorder="1" applyAlignment="1">
      <alignment vertical="center"/>
    </xf>
    <xf numFmtId="3" fontId="0" fillId="5" borderId="23" xfId="0" applyNumberFormat="1" applyFill="1" applyBorder="1" applyAlignment="1">
      <alignment vertical="center"/>
    </xf>
    <xf numFmtId="3" fontId="0" fillId="5" borderId="24" xfId="0" applyNumberFormat="1" applyFill="1" applyBorder="1" applyAlignment="1">
      <alignment vertical="center"/>
    </xf>
    <xf numFmtId="164" fontId="11" fillId="0" borderId="3" xfId="1" applyNumberFormat="1" applyFont="1" applyBorder="1" applyAlignment="1">
      <alignment vertical="center" wrapText="1"/>
    </xf>
    <xf numFmtId="164" fontId="11" fillId="0" borderId="3" xfId="1" applyNumberFormat="1" applyFont="1" applyBorder="1" applyAlignment="1">
      <alignment vertical="center"/>
    </xf>
    <xf numFmtId="164" fontId="10" fillId="0" borderId="3" xfId="1" applyNumberFormat="1" applyFont="1" applyBorder="1" applyAlignment="1">
      <alignment vertical="center"/>
    </xf>
    <xf numFmtId="164" fontId="8" fillId="0" borderId="3" xfId="0" applyNumberFormat="1" applyFont="1" applyBorder="1" applyAlignment="1">
      <alignment vertical="center"/>
    </xf>
    <xf numFmtId="3" fontId="0" fillId="8" borderId="3" xfId="0" applyNumberFormat="1" applyFill="1" applyBorder="1" applyAlignment="1">
      <alignment vertical="center"/>
    </xf>
    <xf numFmtId="3" fontId="0" fillId="9" borderId="3" xfId="0" applyNumberForma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164" fontId="11" fillId="6" borderId="2" xfId="1" applyNumberFormat="1" applyFont="1" applyFill="1" applyBorder="1" applyAlignment="1">
      <alignment vertical="center"/>
    </xf>
    <xf numFmtId="0" fontId="10" fillId="0" borderId="2" xfId="1" applyFont="1" applyBorder="1" applyAlignment="1">
      <alignment vertical="center"/>
    </xf>
    <xf numFmtId="164" fontId="11" fillId="0" borderId="2" xfId="1" applyNumberFormat="1" applyFont="1" applyBorder="1" applyAlignment="1">
      <alignment vertical="center" wrapText="1"/>
    </xf>
    <xf numFmtId="164" fontId="8" fillId="2" borderId="2" xfId="0" applyNumberFormat="1" applyFont="1" applyFill="1" applyBorder="1" applyAlignment="1">
      <alignment vertical="center"/>
    </xf>
    <xf numFmtId="164" fontId="10" fillId="0" borderId="4" xfId="1" applyNumberFormat="1" applyFont="1" applyBorder="1" applyAlignment="1">
      <alignment vertical="center"/>
    </xf>
    <xf numFmtId="164" fontId="10" fillId="0" borderId="4" xfId="1" applyNumberFormat="1" applyFont="1" applyBorder="1" applyAlignment="1">
      <alignment vertical="center" wrapText="1"/>
    </xf>
    <xf numFmtId="164" fontId="11" fillId="0" borderId="4" xfId="1" applyNumberFormat="1" applyFont="1" applyBorder="1" applyAlignment="1">
      <alignment vertical="center" wrapText="1"/>
    </xf>
    <xf numFmtId="164" fontId="8" fillId="0" borderId="4" xfId="0" applyNumberFormat="1" applyFont="1" applyBorder="1" applyAlignment="1">
      <alignment vertical="center"/>
    </xf>
    <xf numFmtId="164" fontId="11" fillId="0" borderId="22" xfId="1" applyNumberFormat="1" applyFont="1" applyBorder="1" applyAlignment="1">
      <alignment vertical="center"/>
    </xf>
    <xf numFmtId="164" fontId="9" fillId="0" borderId="23" xfId="0" applyNumberFormat="1" applyFont="1" applyBorder="1" applyAlignment="1">
      <alignment vertical="center"/>
    </xf>
    <xf numFmtId="3" fontId="0" fillId="8" borderId="23" xfId="0" applyNumberFormat="1" applyFill="1" applyBorder="1" applyAlignment="1">
      <alignment vertical="center"/>
    </xf>
    <xf numFmtId="3" fontId="0" fillId="9" borderId="23" xfId="0" applyNumberFormat="1" applyFill="1" applyBorder="1" applyAlignment="1">
      <alignment vertical="center"/>
    </xf>
    <xf numFmtId="3" fontId="0" fillId="7" borderId="23" xfId="0" applyNumberFormat="1" applyFill="1" applyBorder="1" applyAlignment="1">
      <alignment vertical="center"/>
    </xf>
    <xf numFmtId="3" fontId="0" fillId="7" borderId="24" xfId="0" applyNumberFormat="1" applyFill="1" applyBorder="1" applyAlignment="1">
      <alignment vertical="center"/>
    </xf>
    <xf numFmtId="164" fontId="9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right" vertical="center" wrapText="1"/>
    </xf>
    <xf numFmtId="164" fontId="10" fillId="7" borderId="2" xfId="1" applyNumberFormat="1" applyFont="1" applyFill="1" applyBorder="1" applyAlignment="1">
      <alignment horizontal="right" vertical="center" wrapText="1"/>
    </xf>
    <xf numFmtId="164" fontId="8" fillId="0" borderId="0" xfId="0" applyNumberFormat="1" applyFont="1" applyAlignment="1">
      <alignment horizontal="left" vertical="center" wrapText="1"/>
    </xf>
    <xf numFmtId="14" fontId="10" fillId="0" borderId="2" xfId="1" applyNumberFormat="1" applyFont="1" applyBorder="1" applyAlignment="1">
      <alignment horizontal="left" vertical="center" wrapText="1"/>
    </xf>
    <xf numFmtId="164" fontId="11" fillId="0" borderId="4" xfId="1" applyNumberFormat="1" applyFont="1" applyBorder="1" applyAlignment="1">
      <alignment horizontal="center" vertical="center" wrapText="1"/>
    </xf>
    <xf numFmtId="164" fontId="10" fillId="0" borderId="29" xfId="1" applyNumberFormat="1" applyFont="1" applyFill="1" applyBorder="1" applyAlignment="1">
      <alignment horizontal="left" vertical="center" wrapText="1"/>
    </xf>
    <xf numFmtId="14" fontId="10" fillId="0" borderId="4" xfId="1" applyNumberFormat="1" applyFont="1" applyBorder="1" applyAlignment="1">
      <alignment horizontal="center" vertical="center" wrapText="1"/>
    </xf>
    <xf numFmtId="164" fontId="10" fillId="8" borderId="4" xfId="1" applyNumberFormat="1" applyFont="1" applyFill="1" applyBorder="1" applyAlignment="1">
      <alignment horizontal="right" vertical="center" wrapText="1"/>
    </xf>
    <xf numFmtId="164" fontId="10" fillId="9" borderId="4" xfId="1" applyNumberFormat="1" applyFont="1" applyFill="1" applyBorder="1" applyAlignment="1">
      <alignment horizontal="right" vertical="center" wrapText="1"/>
    </xf>
    <xf numFmtId="164" fontId="10" fillId="7" borderId="4" xfId="1" applyNumberFormat="1" applyFont="1" applyFill="1" applyBorder="1" applyAlignment="1">
      <alignment horizontal="right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vertical="center"/>
    </xf>
    <xf numFmtId="164" fontId="11" fillId="0" borderId="11" xfId="1" applyNumberFormat="1" applyFont="1" applyFill="1" applyBorder="1" applyAlignment="1">
      <alignment horizontal="center" vertical="center"/>
    </xf>
    <xf numFmtId="164" fontId="11" fillId="0" borderId="12" xfId="1" applyNumberFormat="1" applyFont="1" applyFill="1" applyBorder="1" applyAlignment="1">
      <alignment horizontal="right" vertical="center"/>
    </xf>
    <xf numFmtId="164" fontId="10" fillId="0" borderId="12" xfId="1" applyNumberFormat="1" applyFont="1" applyFill="1" applyBorder="1" applyAlignment="1">
      <alignment vertical="center"/>
    </xf>
    <xf numFmtId="164" fontId="8" fillId="0" borderId="12" xfId="0" applyNumberFormat="1" applyFont="1" applyFill="1" applyBorder="1" applyAlignment="1">
      <alignment vertical="center" wrapText="1"/>
    </xf>
    <xf numFmtId="164" fontId="10" fillId="0" borderId="12" xfId="1" applyNumberFormat="1" applyFont="1" applyFill="1" applyBorder="1" applyAlignment="1">
      <alignment vertical="center" wrapText="1"/>
    </xf>
    <xf numFmtId="164" fontId="10" fillId="0" borderId="12" xfId="0" applyNumberFormat="1" applyFont="1" applyFill="1" applyBorder="1" applyAlignment="1">
      <alignment horizontal="left" vertical="center" wrapText="1"/>
    </xf>
    <xf numFmtId="164" fontId="10" fillId="0" borderId="12" xfId="0" applyNumberFormat="1" applyFont="1" applyFill="1" applyBorder="1" applyAlignment="1">
      <alignment vertical="center" wrapText="1"/>
    </xf>
    <xf numFmtId="164" fontId="11" fillId="0" borderId="12" xfId="1" applyNumberFormat="1" applyFont="1" applyFill="1" applyBorder="1" applyAlignment="1">
      <alignment vertical="center"/>
    </xf>
    <xf numFmtId="164" fontId="11" fillId="0" borderId="12" xfId="1" applyNumberFormat="1" applyFont="1" applyFill="1" applyBorder="1" applyAlignment="1">
      <alignment horizontal="center" vertical="center"/>
    </xf>
    <xf numFmtId="14" fontId="10" fillId="0" borderId="12" xfId="1" applyNumberFormat="1" applyFont="1" applyFill="1" applyBorder="1" applyAlignment="1">
      <alignment horizontal="center" vertical="center"/>
    </xf>
    <xf numFmtId="3" fontId="0" fillId="8" borderId="12" xfId="0" applyNumberFormat="1" applyFont="1" applyFill="1" applyBorder="1" applyAlignment="1">
      <alignment vertical="center"/>
    </xf>
    <xf numFmtId="164" fontId="11" fillId="0" borderId="2" xfId="1" applyNumberFormat="1" applyFont="1" applyFill="1" applyBorder="1" applyAlignment="1">
      <alignment horizontal="right" vertical="center"/>
    </xf>
    <xf numFmtId="164" fontId="11" fillId="0" borderId="4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right" vertical="center"/>
    </xf>
    <xf numFmtId="3" fontId="0" fillId="3" borderId="23" xfId="0" applyNumberFormat="1" applyFont="1" applyFill="1" applyBorder="1" applyAlignment="1">
      <alignment vertical="center"/>
    </xf>
    <xf numFmtId="3" fontId="0" fillId="4" borderId="23" xfId="0" applyNumberFormat="1" applyFont="1" applyFill="1" applyBorder="1" applyAlignment="1">
      <alignment vertical="center"/>
    </xf>
    <xf numFmtId="3" fontId="0" fillId="5" borderId="23" xfId="0" applyNumberFormat="1" applyFont="1" applyFill="1" applyBorder="1" applyAlignment="1">
      <alignment vertical="center"/>
    </xf>
    <xf numFmtId="3" fontId="0" fillId="5" borderId="24" xfId="0" applyNumberFormat="1" applyFont="1" applyFill="1" applyBorder="1" applyAlignment="1">
      <alignment vertical="center"/>
    </xf>
    <xf numFmtId="3" fontId="0" fillId="9" borderId="3" xfId="0" applyNumberFormat="1" applyFont="1" applyFill="1" applyBorder="1" applyAlignment="1">
      <alignment vertical="center"/>
    </xf>
    <xf numFmtId="164" fontId="11" fillId="0" borderId="2" xfId="1" applyNumberFormat="1" applyFont="1" applyFill="1" applyBorder="1" applyAlignment="1">
      <alignment vertical="center" wrapText="1"/>
    </xf>
    <xf numFmtId="164" fontId="10" fillId="0" borderId="4" xfId="1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vertical="center" wrapText="1"/>
    </xf>
    <xf numFmtId="164" fontId="11" fillId="0" borderId="4" xfId="1" applyNumberFormat="1" applyFont="1" applyFill="1" applyBorder="1" applyAlignment="1">
      <alignment vertical="center" wrapText="1"/>
    </xf>
    <xf numFmtId="164" fontId="11" fillId="0" borderId="23" xfId="1" applyNumberFormat="1" applyFont="1" applyFill="1" applyBorder="1" applyAlignment="1">
      <alignment vertical="center"/>
    </xf>
    <xf numFmtId="3" fontId="0" fillId="8" borderId="23" xfId="0" applyNumberFormat="1" applyFont="1" applyFill="1" applyBorder="1" applyAlignment="1">
      <alignment vertical="center"/>
    </xf>
    <xf numFmtId="3" fontId="0" fillId="9" borderId="23" xfId="0" applyNumberFormat="1" applyFont="1" applyFill="1" applyBorder="1" applyAlignment="1">
      <alignment vertical="center"/>
    </xf>
    <xf numFmtId="3" fontId="0" fillId="7" borderId="23" xfId="0" applyNumberFormat="1" applyFont="1" applyFill="1" applyBorder="1" applyAlignment="1">
      <alignment vertical="center"/>
    </xf>
    <xf numFmtId="3" fontId="0" fillId="7" borderId="24" xfId="0" applyNumberFormat="1" applyFont="1" applyFill="1" applyBorder="1" applyAlignment="1">
      <alignment vertical="center"/>
    </xf>
    <xf numFmtId="3" fontId="4" fillId="0" borderId="21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0" fillId="8" borderId="4" xfId="0" applyNumberFormat="1" applyFont="1" applyFill="1" applyBorder="1" applyAlignment="1">
      <alignment vertical="center"/>
    </xf>
    <xf numFmtId="3" fontId="0" fillId="9" borderId="12" xfId="0" quotePrefix="1" applyNumberFormat="1" applyFont="1" applyFill="1" applyBorder="1" applyAlignment="1">
      <alignment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left"/>
    </xf>
    <xf numFmtId="164" fontId="0" fillId="0" borderId="2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164" fontId="9" fillId="0" borderId="14" xfId="2" applyNumberFormat="1" applyFont="1" applyBorder="1" applyAlignment="1">
      <alignment horizontal="center" vertical="center" wrapText="1"/>
    </xf>
    <xf numFmtId="164" fontId="9" fillId="0" borderId="17" xfId="2" applyNumberFormat="1" applyFont="1" applyBorder="1" applyAlignment="1">
      <alignment horizontal="center" vertical="center" wrapText="1"/>
    </xf>
    <xf numFmtId="164" fontId="9" fillId="0" borderId="19" xfId="2" applyNumberFormat="1" applyFont="1" applyBorder="1" applyAlignment="1">
      <alignment horizontal="center" vertical="center" wrapText="1"/>
    </xf>
    <xf numFmtId="164" fontId="0" fillId="0" borderId="4" xfId="2" applyNumberFormat="1" applyFont="1" applyBorder="1" applyAlignment="1">
      <alignment horizontal="center" vertical="center" wrapText="1"/>
    </xf>
    <xf numFmtId="164" fontId="0" fillId="0" borderId="27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9" fillId="0" borderId="21" xfId="2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27" xfId="0" applyNumberFormat="1" applyFont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 wrapText="1"/>
    </xf>
    <xf numFmtId="164" fontId="8" fillId="0" borderId="27" xfId="2" applyNumberFormat="1" applyFont="1" applyBorder="1" applyAlignment="1">
      <alignment horizontal="center" vertical="center" wrapText="1"/>
    </xf>
    <xf numFmtId="164" fontId="8" fillId="0" borderId="2" xfId="2" applyNumberFormat="1" applyFont="1" applyBorder="1" applyAlignment="1">
      <alignment horizontal="center" vertical="center"/>
    </xf>
    <xf numFmtId="164" fontId="8" fillId="0" borderId="21" xfId="2" applyNumberFormat="1" applyFont="1" applyBorder="1" applyAlignment="1">
      <alignment horizontal="center" vertical="center"/>
    </xf>
    <xf numFmtId="164" fontId="9" fillId="0" borderId="15" xfId="2" applyNumberFormat="1" applyFont="1" applyBorder="1" applyAlignment="1">
      <alignment horizontal="center" vertical="center" wrapText="1"/>
    </xf>
    <xf numFmtId="164" fontId="9" fillId="0" borderId="16" xfId="2" applyNumberFormat="1" applyFont="1" applyBorder="1" applyAlignment="1">
      <alignment horizontal="center" vertical="center" wrapText="1"/>
    </xf>
    <xf numFmtId="164" fontId="9" fillId="0" borderId="18" xfId="2" applyNumberFormat="1" applyFont="1" applyBorder="1" applyAlignment="1">
      <alignment horizontal="center" vertical="center" wrapText="1"/>
    </xf>
    <xf numFmtId="164" fontId="9" fillId="0" borderId="0" xfId="2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28" xfId="0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left"/>
    </xf>
    <xf numFmtId="0" fontId="4" fillId="5" borderId="2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wrapText="1"/>
    </xf>
    <xf numFmtId="164" fontId="9" fillId="0" borderId="8" xfId="2" applyNumberFormat="1" applyFont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9" fillId="0" borderId="18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164" fontId="11" fillId="0" borderId="3" xfId="1" applyNumberFormat="1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164" fontId="8" fillId="0" borderId="29" xfId="2" applyNumberFormat="1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164" fontId="9" fillId="0" borderId="4" xfId="2" applyNumberFormat="1" applyFont="1" applyBorder="1" applyAlignment="1">
      <alignment horizontal="center" vertical="center" wrapText="1"/>
    </xf>
    <xf numFmtId="164" fontId="0" fillId="0" borderId="29" xfId="2" applyNumberFormat="1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7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164" fontId="0" fillId="0" borderId="8" xfId="0" applyNumberFormat="1" applyBorder="1" applyAlignment="1">
      <alignment horizontal="left"/>
    </xf>
    <xf numFmtId="164" fontId="9" fillId="0" borderId="0" xfId="2" applyNumberFormat="1" applyFont="1" applyAlignment="1">
      <alignment horizontal="center" vertical="center" wrapText="1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wrapText="1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8"/>
  <sheetViews>
    <sheetView zoomScale="59" zoomScaleNormal="59" workbookViewId="0">
      <selection activeCell="K7" sqref="K7:Q7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0.85546875" style="95" customWidth="1"/>
    <col min="5" max="5" width="36" style="27" customWidth="1"/>
    <col min="6" max="6" width="34.7109375" style="27" customWidth="1"/>
    <col min="7" max="7" width="30.85546875" style="27" customWidth="1"/>
    <col min="8" max="9" width="17.28515625" style="27" customWidth="1"/>
    <col min="10" max="10" width="14" style="27" customWidth="1"/>
    <col min="11" max="11" width="12.7109375" style="27" bestFit="1" customWidth="1"/>
    <col min="12" max="13" width="14" style="27" customWidth="1"/>
    <col min="14" max="14" width="22.5703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368" t="s">
        <v>263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70"/>
    </row>
    <row r="2" spans="1:29" x14ac:dyDescent="0.25">
      <c r="A2" s="371" t="s">
        <v>46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3"/>
    </row>
    <row r="3" spans="1:29" x14ac:dyDescent="0.25">
      <c r="A3" s="343" t="s">
        <v>30</v>
      </c>
      <c r="B3" s="344"/>
      <c r="C3" s="344"/>
      <c r="D3" s="344"/>
      <c r="E3" s="344"/>
      <c r="F3" s="344"/>
      <c r="G3" s="344"/>
      <c r="H3" s="344"/>
      <c r="I3" s="344"/>
      <c r="J3" s="344"/>
      <c r="K3" s="374" t="s">
        <v>61</v>
      </c>
      <c r="L3" s="374"/>
      <c r="M3" s="374"/>
      <c r="N3" s="374"/>
      <c r="O3" s="374"/>
      <c r="P3" s="374"/>
      <c r="Q3" s="374"/>
      <c r="R3" s="374" t="s">
        <v>171</v>
      </c>
      <c r="S3" s="374"/>
      <c r="T3" s="374"/>
      <c r="U3" s="374"/>
      <c r="V3" s="374"/>
      <c r="W3" s="374"/>
      <c r="X3" s="374"/>
      <c r="Y3" s="374"/>
      <c r="Z3" s="374"/>
      <c r="AA3" s="374"/>
      <c r="AB3" s="374"/>
      <c r="AC3" s="375"/>
    </row>
    <row r="4" spans="1:29" x14ac:dyDescent="0.25">
      <c r="A4" s="343" t="s">
        <v>31</v>
      </c>
      <c r="B4" s="344"/>
      <c r="C4" s="344"/>
      <c r="D4" s="344"/>
      <c r="E4" s="344"/>
      <c r="F4" s="344"/>
      <c r="G4" s="344"/>
      <c r="H4" s="344"/>
      <c r="I4" s="344"/>
      <c r="J4" s="344"/>
      <c r="K4" s="381" t="s">
        <v>47</v>
      </c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5"/>
    </row>
    <row r="5" spans="1:29" x14ac:dyDescent="0.25">
      <c r="A5" s="343" t="s">
        <v>45</v>
      </c>
      <c r="B5" s="344"/>
      <c r="C5" s="344"/>
      <c r="D5" s="344"/>
      <c r="E5" s="344"/>
      <c r="F5" s="344"/>
      <c r="G5" s="344"/>
      <c r="H5" s="344"/>
      <c r="I5" s="344"/>
      <c r="J5" s="344"/>
      <c r="K5" s="374" t="s">
        <v>48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5"/>
    </row>
    <row r="6" spans="1:29" x14ac:dyDescent="0.25">
      <c r="A6" s="343" t="s">
        <v>32</v>
      </c>
      <c r="B6" s="344"/>
      <c r="C6" s="344"/>
      <c r="D6" s="344"/>
      <c r="E6" s="344"/>
      <c r="F6" s="344"/>
      <c r="G6" s="344"/>
      <c r="H6" s="344"/>
      <c r="I6" s="344"/>
      <c r="J6" s="34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5"/>
    </row>
    <row r="7" spans="1:29" x14ac:dyDescent="0.25">
      <c r="A7" s="343" t="s">
        <v>33</v>
      </c>
      <c r="B7" s="344"/>
      <c r="C7" s="344"/>
      <c r="D7" s="344"/>
      <c r="E7" s="344"/>
      <c r="F7" s="344"/>
      <c r="G7" s="344"/>
      <c r="H7" s="344"/>
      <c r="I7" s="344"/>
      <c r="J7" s="344"/>
      <c r="K7" s="374"/>
      <c r="L7" s="374"/>
      <c r="M7" s="374"/>
      <c r="N7" s="374"/>
      <c r="O7" s="374"/>
      <c r="P7" s="374"/>
      <c r="Q7" s="374"/>
      <c r="R7" s="374" t="s">
        <v>60</v>
      </c>
      <c r="S7" s="374"/>
      <c r="T7" s="374"/>
      <c r="U7" s="374"/>
      <c r="V7" s="374"/>
      <c r="W7" s="374"/>
      <c r="X7" s="374"/>
      <c r="Y7" s="374"/>
      <c r="Z7" s="374"/>
      <c r="AA7" s="374"/>
      <c r="AB7" s="374"/>
      <c r="AC7" s="375"/>
    </row>
    <row r="8" spans="1:29" x14ac:dyDescent="0.25">
      <c r="A8" s="343" t="s">
        <v>6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76"/>
    </row>
    <row r="9" spans="1:29" s="28" customFormat="1" ht="30" customHeight="1" x14ac:dyDescent="0.25">
      <c r="A9" s="347" t="s">
        <v>34</v>
      </c>
      <c r="B9" s="360" t="s">
        <v>50</v>
      </c>
      <c r="C9" s="361"/>
      <c r="D9" s="347"/>
      <c r="E9" s="364" t="s">
        <v>51</v>
      </c>
      <c r="F9" s="365"/>
      <c r="G9" s="366"/>
      <c r="H9" s="352" t="s">
        <v>35</v>
      </c>
      <c r="I9" s="352" t="s">
        <v>36</v>
      </c>
      <c r="J9" s="97" t="s">
        <v>37</v>
      </c>
      <c r="K9" s="352" t="s">
        <v>264</v>
      </c>
      <c r="L9" s="352" t="s">
        <v>38</v>
      </c>
      <c r="M9" s="352"/>
      <c r="N9" s="97" t="s">
        <v>39</v>
      </c>
      <c r="O9" s="352" t="s">
        <v>40</v>
      </c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82"/>
    </row>
    <row r="10" spans="1:29" s="28" customFormat="1" ht="30" customHeight="1" x14ac:dyDescent="0.25">
      <c r="A10" s="348"/>
      <c r="B10" s="362"/>
      <c r="C10" s="363"/>
      <c r="D10" s="348"/>
      <c r="E10" s="364" t="s">
        <v>52</v>
      </c>
      <c r="F10" s="364" t="s">
        <v>53</v>
      </c>
      <c r="G10" s="354" t="s">
        <v>54</v>
      </c>
      <c r="H10" s="352"/>
      <c r="I10" s="352"/>
      <c r="J10" s="356" t="s">
        <v>41</v>
      </c>
      <c r="K10" s="352"/>
      <c r="L10" s="358" t="s">
        <v>42</v>
      </c>
      <c r="M10" s="358" t="s">
        <v>43</v>
      </c>
      <c r="N10" s="350" t="s">
        <v>44</v>
      </c>
      <c r="O10" s="345">
        <v>1</v>
      </c>
      <c r="P10" s="379">
        <v>2</v>
      </c>
      <c r="Q10" s="379">
        <v>3</v>
      </c>
      <c r="R10" s="379">
        <v>4</v>
      </c>
      <c r="S10" s="379">
        <v>5</v>
      </c>
      <c r="T10" s="377">
        <v>6</v>
      </c>
      <c r="U10" s="377">
        <v>7</v>
      </c>
      <c r="V10" s="377">
        <v>8</v>
      </c>
      <c r="W10" s="377">
        <v>9</v>
      </c>
      <c r="X10" s="377">
        <v>10</v>
      </c>
      <c r="Y10" s="377">
        <v>11</v>
      </c>
      <c r="Z10" s="377">
        <v>12</v>
      </c>
      <c r="AA10" s="377">
        <v>13</v>
      </c>
      <c r="AB10" s="377">
        <v>14</v>
      </c>
      <c r="AC10" s="383">
        <v>15</v>
      </c>
    </row>
    <row r="11" spans="1:29" s="28" customFormat="1" ht="15.75" customHeight="1" thickBot="1" x14ac:dyDescent="0.3">
      <c r="A11" s="349"/>
      <c r="B11" s="144" t="s">
        <v>12</v>
      </c>
      <c r="C11" s="144" t="s">
        <v>20</v>
      </c>
      <c r="D11" s="179" t="s">
        <v>13</v>
      </c>
      <c r="E11" s="367"/>
      <c r="F11" s="367"/>
      <c r="G11" s="355"/>
      <c r="H11" s="353"/>
      <c r="I11" s="353"/>
      <c r="J11" s="357"/>
      <c r="K11" s="353"/>
      <c r="L11" s="359"/>
      <c r="M11" s="359"/>
      <c r="N11" s="351"/>
      <c r="O11" s="346"/>
      <c r="P11" s="380"/>
      <c r="Q11" s="380"/>
      <c r="R11" s="380"/>
      <c r="S11" s="380"/>
      <c r="T11" s="378"/>
      <c r="U11" s="378"/>
      <c r="V11" s="378"/>
      <c r="W11" s="378"/>
      <c r="X11" s="378"/>
      <c r="Y11" s="378"/>
      <c r="Z11" s="378"/>
      <c r="AA11" s="378"/>
      <c r="AB11" s="378"/>
      <c r="AC11" s="384"/>
    </row>
    <row r="12" spans="1:29" ht="75" x14ac:dyDescent="0.25">
      <c r="A12" s="175">
        <v>1</v>
      </c>
      <c r="B12" s="141"/>
      <c r="C12" s="142" t="s">
        <v>66</v>
      </c>
      <c r="D12" s="143" t="s">
        <v>140</v>
      </c>
      <c r="E12" s="66" t="s">
        <v>149</v>
      </c>
      <c r="F12" s="66" t="s">
        <v>108</v>
      </c>
      <c r="G12" s="66" t="s">
        <v>109</v>
      </c>
      <c r="H12" s="138"/>
      <c r="I12" s="140" t="s">
        <v>66</v>
      </c>
      <c r="J12" s="139">
        <f t="shared" ref="J12" si="0">SUM(O12:AC12)</f>
        <v>1937.5</v>
      </c>
      <c r="K12" s="165"/>
      <c r="L12" s="136">
        <v>45292</v>
      </c>
      <c r="M12" s="136">
        <v>50770</v>
      </c>
      <c r="N12" s="57"/>
      <c r="O12" s="192">
        <v>625</v>
      </c>
      <c r="P12" s="193">
        <f t="shared" ref="P12:AC12" si="1">$C$205*0.15</f>
        <v>93.75</v>
      </c>
      <c r="Q12" s="193">
        <f t="shared" si="1"/>
        <v>93.75</v>
      </c>
      <c r="R12" s="193">
        <f t="shared" si="1"/>
        <v>93.75</v>
      </c>
      <c r="S12" s="193">
        <f t="shared" si="1"/>
        <v>93.75</v>
      </c>
      <c r="T12" s="194">
        <f t="shared" si="1"/>
        <v>93.75</v>
      </c>
      <c r="U12" s="194">
        <f t="shared" si="1"/>
        <v>93.75</v>
      </c>
      <c r="V12" s="194">
        <f t="shared" si="1"/>
        <v>93.75</v>
      </c>
      <c r="W12" s="194">
        <f t="shared" si="1"/>
        <v>93.75</v>
      </c>
      <c r="X12" s="194">
        <f t="shared" si="1"/>
        <v>93.75</v>
      </c>
      <c r="Y12" s="194">
        <f t="shared" si="1"/>
        <v>93.75</v>
      </c>
      <c r="Z12" s="194">
        <f t="shared" si="1"/>
        <v>93.75</v>
      </c>
      <c r="AA12" s="194">
        <f t="shared" si="1"/>
        <v>93.75</v>
      </c>
      <c r="AB12" s="194">
        <f t="shared" si="1"/>
        <v>93.75</v>
      </c>
      <c r="AC12" s="195">
        <f t="shared" si="1"/>
        <v>93.75</v>
      </c>
    </row>
    <row r="13" spans="1:29" x14ac:dyDescent="0.25">
      <c r="A13" s="115"/>
      <c r="B13" s="39" t="s">
        <v>4</v>
      </c>
      <c r="C13" s="40"/>
      <c r="D13" s="180"/>
      <c r="E13" s="40"/>
      <c r="F13" s="40"/>
      <c r="G13" s="40"/>
      <c r="H13" s="41"/>
      <c r="I13" s="122"/>
      <c r="J13" s="105"/>
      <c r="K13" s="76"/>
      <c r="L13" s="102"/>
      <c r="M13" s="103"/>
      <c r="N13" s="76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4"/>
      <c r="B14" s="47" t="s">
        <v>1</v>
      </c>
      <c r="C14" s="76"/>
      <c r="D14" s="181"/>
      <c r="E14" s="76"/>
      <c r="F14" s="76"/>
      <c r="G14" s="76"/>
      <c r="H14" s="41"/>
      <c r="I14" s="105"/>
      <c r="J14" s="105"/>
      <c r="K14" s="120"/>
      <c r="L14" s="102"/>
      <c r="M14" s="103"/>
      <c r="N14" s="120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/>
      <c r="B15" s="30"/>
      <c r="C15" s="131" t="s">
        <v>188</v>
      </c>
      <c r="D15" s="131" t="s">
        <v>190</v>
      </c>
      <c r="E15" s="33" t="s">
        <v>189</v>
      </c>
      <c r="F15" s="33" t="s">
        <v>116</v>
      </c>
      <c r="G15" s="33" t="s">
        <v>117</v>
      </c>
      <c r="H15" s="34"/>
      <c r="I15" s="107" t="s">
        <v>176</v>
      </c>
      <c r="J15" s="109">
        <f t="shared" ref="J15" si="2">SUM(O15:AC15)</f>
        <v>128</v>
      </c>
      <c r="K15" s="34"/>
      <c r="L15" s="100">
        <v>45658</v>
      </c>
      <c r="M15" s="101">
        <v>46022</v>
      </c>
      <c r="N15" s="54" t="s">
        <v>72</v>
      </c>
      <c r="O15" s="21"/>
      <c r="P15" s="2">
        <v>128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/>
      <c r="B16" s="30"/>
      <c r="C16" s="50" t="s">
        <v>67</v>
      </c>
      <c r="D16" s="170" t="s">
        <v>173</v>
      </c>
      <c r="E16" s="32" t="s">
        <v>146</v>
      </c>
      <c r="F16" s="51" t="s">
        <v>145</v>
      </c>
      <c r="G16" s="51" t="s">
        <v>147</v>
      </c>
      <c r="H16" s="52"/>
      <c r="I16" s="106" t="s">
        <v>176</v>
      </c>
      <c r="J16" s="109">
        <f>SUM(O16:AC16)</f>
        <v>135</v>
      </c>
      <c r="K16" s="53"/>
      <c r="L16" s="100">
        <v>45658</v>
      </c>
      <c r="M16" s="101">
        <v>46022</v>
      </c>
      <c r="N16" s="54" t="s">
        <v>72</v>
      </c>
      <c r="O16" s="21"/>
      <c r="P16" s="2">
        <v>135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/>
      <c r="B17" s="30"/>
      <c r="C17" s="50" t="s">
        <v>66</v>
      </c>
      <c r="D17" s="170" t="s">
        <v>174</v>
      </c>
      <c r="E17" s="32" t="s">
        <v>146</v>
      </c>
      <c r="F17" s="51" t="s">
        <v>145</v>
      </c>
      <c r="G17" s="51" t="s">
        <v>147</v>
      </c>
      <c r="H17" s="52"/>
      <c r="I17" s="106" t="s">
        <v>176</v>
      </c>
      <c r="J17" s="109">
        <f>SUM(O17:AC17)</f>
        <v>51</v>
      </c>
      <c r="K17" s="53"/>
      <c r="L17" s="100">
        <v>45658</v>
      </c>
      <c r="M17" s="101">
        <v>46022</v>
      </c>
      <c r="N17" s="54" t="s">
        <v>72</v>
      </c>
      <c r="O17" s="21"/>
      <c r="P17" s="2">
        <v>51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/>
      <c r="B18" s="30"/>
      <c r="C18" s="50" t="s">
        <v>68</v>
      </c>
      <c r="D18" s="182" t="s">
        <v>179</v>
      </c>
      <c r="E18" s="32" t="s">
        <v>146</v>
      </c>
      <c r="F18" s="51" t="s">
        <v>145</v>
      </c>
      <c r="G18" s="51" t="s">
        <v>147</v>
      </c>
      <c r="H18" s="52"/>
      <c r="I18" s="106" t="s">
        <v>176</v>
      </c>
      <c r="J18" s="109">
        <f>SUM(O18:AC18)</f>
        <v>41</v>
      </c>
      <c r="K18" s="53"/>
      <c r="L18" s="100">
        <v>45658</v>
      </c>
      <c r="M18" s="101">
        <v>46022</v>
      </c>
      <c r="N18" s="54" t="s">
        <v>72</v>
      </c>
      <c r="O18" s="21"/>
      <c r="P18" s="2">
        <v>41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76"/>
      <c r="D19" s="181"/>
      <c r="E19" s="76"/>
      <c r="F19" s="76"/>
      <c r="G19" s="76"/>
      <c r="H19" s="48"/>
      <c r="I19" s="105"/>
      <c r="J19" s="118"/>
      <c r="K19" s="120"/>
      <c r="L19" s="103"/>
      <c r="M19" s="103"/>
      <c r="N19" s="120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4"/>
      <c r="B20" s="47" t="s">
        <v>1</v>
      </c>
      <c r="C20" s="76"/>
      <c r="D20" s="181"/>
      <c r="E20" s="76"/>
      <c r="F20" s="76"/>
      <c r="G20" s="76"/>
      <c r="H20" s="48"/>
      <c r="I20" s="105"/>
      <c r="J20" s="118"/>
      <c r="K20" s="120"/>
      <c r="L20" s="103"/>
      <c r="M20" s="103"/>
      <c r="N20" s="120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116"/>
      <c r="B21" s="30"/>
      <c r="C21" s="31"/>
      <c r="D21" s="32"/>
      <c r="E21" s="50"/>
      <c r="F21" s="128"/>
      <c r="G21" s="64"/>
      <c r="H21" s="34"/>
      <c r="I21" s="107"/>
      <c r="J21" s="109"/>
      <c r="K21" s="35"/>
      <c r="L21" s="99"/>
      <c r="M21" s="99"/>
      <c r="N21" s="57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104"/>
      <c r="B22" s="48" t="s">
        <v>5</v>
      </c>
      <c r="C22" s="76"/>
      <c r="D22" s="181"/>
      <c r="E22" s="76"/>
      <c r="F22" s="76"/>
      <c r="G22" s="76"/>
      <c r="H22" s="48"/>
      <c r="I22" s="105"/>
      <c r="J22" s="118"/>
      <c r="K22" s="120"/>
      <c r="L22" s="103"/>
      <c r="M22" s="103"/>
      <c r="N22" s="120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4"/>
      <c r="B23" s="47" t="s">
        <v>1</v>
      </c>
      <c r="C23" s="76"/>
      <c r="D23" s="181"/>
      <c r="E23" s="76"/>
      <c r="F23" s="76"/>
      <c r="G23" s="76"/>
      <c r="H23" s="48"/>
      <c r="I23" s="105"/>
      <c r="J23" s="118"/>
      <c r="K23" s="120"/>
      <c r="L23" s="103"/>
      <c r="M23" s="103"/>
      <c r="N23" s="120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75" x14ac:dyDescent="0.25">
      <c r="A24" s="29"/>
      <c r="B24" s="30"/>
      <c r="C24" s="131" t="s">
        <v>191</v>
      </c>
      <c r="D24" s="131" t="s">
        <v>192</v>
      </c>
      <c r="E24" s="33" t="s">
        <v>138</v>
      </c>
      <c r="F24" s="33" t="s">
        <v>116</v>
      </c>
      <c r="G24" s="33" t="s">
        <v>117</v>
      </c>
      <c r="H24" s="34"/>
      <c r="I24" s="107" t="s">
        <v>176</v>
      </c>
      <c r="J24" s="109">
        <f t="shared" ref="J24:J38" si="3">SUM(O24:AC24)</f>
        <v>320</v>
      </c>
      <c r="K24" s="34"/>
      <c r="L24" s="99">
        <v>45658</v>
      </c>
      <c r="M24" s="99">
        <v>46022</v>
      </c>
      <c r="N24" s="57" t="s">
        <v>72</v>
      </c>
      <c r="O24" s="21"/>
      <c r="P24" s="2">
        <v>320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75"/>
      <c r="B25" s="30"/>
      <c r="C25" s="131" t="s">
        <v>200</v>
      </c>
      <c r="D25" s="131" t="s">
        <v>192</v>
      </c>
      <c r="E25" s="33" t="s">
        <v>138</v>
      </c>
      <c r="F25" s="33" t="s">
        <v>116</v>
      </c>
      <c r="G25" s="33" t="s">
        <v>117</v>
      </c>
      <c r="H25" s="34"/>
      <c r="I25" s="107" t="s">
        <v>176</v>
      </c>
      <c r="J25" s="109">
        <f t="shared" ref="J25" si="4">SUM(O25:AC25)</f>
        <v>320</v>
      </c>
      <c r="K25" s="34"/>
      <c r="L25" s="99">
        <v>45658</v>
      </c>
      <c r="M25" s="99">
        <v>46022</v>
      </c>
      <c r="N25" s="57" t="s">
        <v>72</v>
      </c>
      <c r="O25" s="21"/>
      <c r="P25" s="2">
        <v>320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/>
      <c r="B26" s="30"/>
      <c r="C26" s="64" t="s">
        <v>90</v>
      </c>
      <c r="D26" s="131" t="s">
        <v>70</v>
      </c>
      <c r="E26" s="33" t="s">
        <v>138</v>
      </c>
      <c r="F26" s="33" t="s">
        <v>116</v>
      </c>
      <c r="G26" s="33" t="s">
        <v>117</v>
      </c>
      <c r="H26" s="34"/>
      <c r="I26" s="107" t="s">
        <v>176</v>
      </c>
      <c r="J26" s="109">
        <f t="shared" si="3"/>
        <v>149</v>
      </c>
      <c r="K26" s="34"/>
      <c r="L26" s="99">
        <v>45658</v>
      </c>
      <c r="M26" s="99">
        <v>46022</v>
      </c>
      <c r="N26" s="57" t="s">
        <v>72</v>
      </c>
      <c r="O26" s="1"/>
      <c r="P26" s="2">
        <v>149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/>
      <c r="B27" s="30"/>
      <c r="C27" s="64" t="s">
        <v>66</v>
      </c>
      <c r="D27" s="131" t="s">
        <v>141</v>
      </c>
      <c r="E27" s="33" t="s">
        <v>138</v>
      </c>
      <c r="F27" s="33" t="s">
        <v>116</v>
      </c>
      <c r="G27" s="33" t="s">
        <v>115</v>
      </c>
      <c r="H27" s="34"/>
      <c r="I27" s="107" t="s">
        <v>176</v>
      </c>
      <c r="J27" s="109">
        <f t="shared" ref="J27:J36" si="5">SUM(O27:AC27)</f>
        <v>124</v>
      </c>
      <c r="K27" s="35"/>
      <c r="L27" s="99">
        <v>45658</v>
      </c>
      <c r="M27" s="99">
        <v>47118</v>
      </c>
      <c r="N27" s="57" t="s">
        <v>72</v>
      </c>
      <c r="O27" s="1"/>
      <c r="P27" s="2">
        <v>31</v>
      </c>
      <c r="Q27" s="2">
        <v>31</v>
      </c>
      <c r="R27" s="2">
        <v>31</v>
      </c>
      <c r="S27" s="2">
        <v>31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/>
      <c r="B28" s="30"/>
      <c r="C28" s="64" t="s">
        <v>66</v>
      </c>
      <c r="D28" s="131" t="s">
        <v>143</v>
      </c>
      <c r="E28" s="33" t="s">
        <v>138</v>
      </c>
      <c r="F28" s="33" t="s">
        <v>116</v>
      </c>
      <c r="G28" s="33" t="s">
        <v>115</v>
      </c>
      <c r="H28" s="34"/>
      <c r="I28" s="107" t="s">
        <v>176</v>
      </c>
      <c r="J28" s="109">
        <f t="shared" si="5"/>
        <v>124</v>
      </c>
      <c r="K28" s="35"/>
      <c r="L28" s="99">
        <v>45658</v>
      </c>
      <c r="M28" s="99">
        <v>47118</v>
      </c>
      <c r="N28" s="57" t="s">
        <v>72</v>
      </c>
      <c r="O28" s="1"/>
      <c r="P28" s="2">
        <v>31</v>
      </c>
      <c r="Q28" s="2">
        <v>31</v>
      </c>
      <c r="R28" s="2">
        <v>31</v>
      </c>
      <c r="S28" s="2">
        <v>31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/>
      <c r="B29" s="30"/>
      <c r="C29" s="64" t="s">
        <v>67</v>
      </c>
      <c r="D29" s="131" t="s">
        <v>141</v>
      </c>
      <c r="E29" s="33" t="s">
        <v>138</v>
      </c>
      <c r="F29" s="33" t="s">
        <v>116</v>
      </c>
      <c r="G29" s="33" t="s">
        <v>115</v>
      </c>
      <c r="H29" s="34"/>
      <c r="I29" s="107" t="s">
        <v>176</v>
      </c>
      <c r="J29" s="109">
        <f t="shared" si="5"/>
        <v>116</v>
      </c>
      <c r="K29" s="35"/>
      <c r="L29" s="99">
        <v>45658</v>
      </c>
      <c r="M29" s="99">
        <v>47118</v>
      </c>
      <c r="N29" s="57" t="s">
        <v>72</v>
      </c>
      <c r="O29" s="1"/>
      <c r="P29" s="2">
        <v>29</v>
      </c>
      <c r="Q29" s="2">
        <v>29</v>
      </c>
      <c r="R29" s="2">
        <v>29</v>
      </c>
      <c r="S29" s="2">
        <v>29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/>
      <c r="B30" s="30"/>
      <c r="C30" s="64" t="s">
        <v>67</v>
      </c>
      <c r="D30" s="131" t="s">
        <v>143</v>
      </c>
      <c r="E30" s="33" t="s">
        <v>138</v>
      </c>
      <c r="F30" s="33" t="s">
        <v>116</v>
      </c>
      <c r="G30" s="33" t="s">
        <v>115</v>
      </c>
      <c r="H30" s="34"/>
      <c r="I30" s="107" t="s">
        <v>176</v>
      </c>
      <c r="J30" s="109">
        <f t="shared" si="5"/>
        <v>116</v>
      </c>
      <c r="K30" s="35"/>
      <c r="L30" s="99">
        <v>45658</v>
      </c>
      <c r="M30" s="99">
        <v>47118</v>
      </c>
      <c r="N30" s="57" t="s">
        <v>72</v>
      </c>
      <c r="O30" s="1"/>
      <c r="P30" s="2">
        <v>29</v>
      </c>
      <c r="Q30" s="2">
        <v>29</v>
      </c>
      <c r="R30" s="2">
        <v>29</v>
      </c>
      <c r="S30" s="2">
        <v>29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/>
      <c r="B31" s="30"/>
      <c r="C31" s="64" t="s">
        <v>68</v>
      </c>
      <c r="D31" s="131" t="s">
        <v>141</v>
      </c>
      <c r="E31" s="33" t="s">
        <v>138</v>
      </c>
      <c r="F31" s="33" t="s">
        <v>116</v>
      </c>
      <c r="G31" s="33" t="s">
        <v>115</v>
      </c>
      <c r="H31" s="34"/>
      <c r="I31" s="107" t="s">
        <v>176</v>
      </c>
      <c r="J31" s="109">
        <f t="shared" si="5"/>
        <v>248</v>
      </c>
      <c r="K31" s="35"/>
      <c r="L31" s="99">
        <v>45658</v>
      </c>
      <c r="M31" s="99">
        <v>47118</v>
      </c>
      <c r="N31" s="57" t="s">
        <v>72</v>
      </c>
      <c r="O31" s="1"/>
      <c r="P31" s="2">
        <v>62</v>
      </c>
      <c r="Q31" s="2">
        <v>62</v>
      </c>
      <c r="R31" s="2">
        <v>62</v>
      </c>
      <c r="S31" s="2">
        <v>62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/>
      <c r="B32" s="30"/>
      <c r="C32" s="64" t="s">
        <v>68</v>
      </c>
      <c r="D32" s="131" t="s">
        <v>143</v>
      </c>
      <c r="E32" s="33" t="s">
        <v>138</v>
      </c>
      <c r="F32" s="33" t="s">
        <v>116</v>
      </c>
      <c r="G32" s="33" t="s">
        <v>115</v>
      </c>
      <c r="H32" s="34"/>
      <c r="I32" s="107" t="s">
        <v>176</v>
      </c>
      <c r="J32" s="109">
        <f t="shared" si="5"/>
        <v>248</v>
      </c>
      <c r="K32" s="35"/>
      <c r="L32" s="99">
        <v>45658</v>
      </c>
      <c r="M32" s="99">
        <v>47118</v>
      </c>
      <c r="N32" s="57" t="s">
        <v>72</v>
      </c>
      <c r="O32" s="1"/>
      <c r="P32" s="2">
        <v>62</v>
      </c>
      <c r="Q32" s="2">
        <v>62</v>
      </c>
      <c r="R32" s="2">
        <v>62</v>
      </c>
      <c r="S32" s="2">
        <v>62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75" x14ac:dyDescent="0.25">
      <c r="A33" s="29"/>
      <c r="B33" s="30"/>
      <c r="C33" s="64" t="s">
        <v>65</v>
      </c>
      <c r="D33" s="131" t="s">
        <v>141</v>
      </c>
      <c r="E33" s="33" t="s">
        <v>138</v>
      </c>
      <c r="F33" s="33" t="s">
        <v>116</v>
      </c>
      <c r="G33" s="33" t="s">
        <v>115</v>
      </c>
      <c r="H33" s="34"/>
      <c r="I33" s="107" t="s">
        <v>176</v>
      </c>
      <c r="J33" s="109">
        <f t="shared" si="5"/>
        <v>560</v>
      </c>
      <c r="K33" s="35"/>
      <c r="L33" s="99">
        <v>45658</v>
      </c>
      <c r="M33" s="99">
        <v>47118</v>
      </c>
      <c r="N33" s="57" t="s">
        <v>72</v>
      </c>
      <c r="O33" s="1"/>
      <c r="P33" s="2">
        <v>140</v>
      </c>
      <c r="Q33" s="2">
        <v>140</v>
      </c>
      <c r="R33" s="2">
        <v>140</v>
      </c>
      <c r="S33" s="2">
        <v>140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/>
      <c r="B34" s="30"/>
      <c r="C34" s="64" t="s">
        <v>65</v>
      </c>
      <c r="D34" s="131" t="s">
        <v>143</v>
      </c>
      <c r="E34" s="33" t="s">
        <v>138</v>
      </c>
      <c r="F34" s="33" t="s">
        <v>116</v>
      </c>
      <c r="G34" s="33" t="s">
        <v>115</v>
      </c>
      <c r="H34" s="34"/>
      <c r="I34" s="107" t="s">
        <v>176</v>
      </c>
      <c r="J34" s="109">
        <f t="shared" si="5"/>
        <v>560</v>
      </c>
      <c r="K34" s="35"/>
      <c r="L34" s="99">
        <v>45658</v>
      </c>
      <c r="M34" s="99">
        <v>47118</v>
      </c>
      <c r="N34" s="57" t="s">
        <v>72</v>
      </c>
      <c r="O34" s="1"/>
      <c r="P34" s="2">
        <v>140</v>
      </c>
      <c r="Q34" s="2">
        <v>140</v>
      </c>
      <c r="R34" s="2">
        <v>140</v>
      </c>
      <c r="S34" s="2">
        <v>140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/>
      <c r="B35" s="30"/>
      <c r="C35" s="64" t="s">
        <v>69</v>
      </c>
      <c r="D35" s="131" t="s">
        <v>141</v>
      </c>
      <c r="E35" s="33" t="s">
        <v>138</v>
      </c>
      <c r="F35" s="33" t="s">
        <v>116</v>
      </c>
      <c r="G35" s="33" t="s">
        <v>115</v>
      </c>
      <c r="H35" s="34"/>
      <c r="I35" s="107" t="s">
        <v>176</v>
      </c>
      <c r="J35" s="109">
        <f t="shared" si="5"/>
        <v>140</v>
      </c>
      <c r="K35" s="35"/>
      <c r="L35" s="99">
        <v>45658</v>
      </c>
      <c r="M35" s="99">
        <v>47118</v>
      </c>
      <c r="N35" s="57" t="s">
        <v>72</v>
      </c>
      <c r="O35" s="1"/>
      <c r="P35" s="2">
        <v>35</v>
      </c>
      <c r="Q35" s="2">
        <v>35</v>
      </c>
      <c r="R35" s="2">
        <v>35</v>
      </c>
      <c r="S35" s="2">
        <v>35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/>
      <c r="B36" s="30"/>
      <c r="C36" s="64" t="s">
        <v>69</v>
      </c>
      <c r="D36" s="131" t="s">
        <v>143</v>
      </c>
      <c r="E36" s="33" t="s">
        <v>138</v>
      </c>
      <c r="F36" s="33" t="s">
        <v>116</v>
      </c>
      <c r="G36" s="33" t="s">
        <v>115</v>
      </c>
      <c r="H36" s="34"/>
      <c r="I36" s="107" t="s">
        <v>176</v>
      </c>
      <c r="J36" s="109">
        <f t="shared" si="5"/>
        <v>140</v>
      </c>
      <c r="K36" s="35"/>
      <c r="L36" s="99">
        <v>45658</v>
      </c>
      <c r="M36" s="99">
        <v>47118</v>
      </c>
      <c r="N36" s="57" t="s">
        <v>72</v>
      </c>
      <c r="O36" s="1"/>
      <c r="P36" s="2">
        <v>35</v>
      </c>
      <c r="Q36" s="2">
        <v>35</v>
      </c>
      <c r="R36" s="2">
        <v>35</v>
      </c>
      <c r="S36" s="2">
        <v>35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/>
      <c r="B37" s="30"/>
      <c r="C37" s="64" t="s">
        <v>90</v>
      </c>
      <c r="D37" s="131" t="s">
        <v>166</v>
      </c>
      <c r="E37" s="33" t="s">
        <v>112</v>
      </c>
      <c r="F37" s="33" t="s">
        <v>113</v>
      </c>
      <c r="G37" s="33" t="s">
        <v>114</v>
      </c>
      <c r="H37" s="34"/>
      <c r="I37" s="107" t="s">
        <v>176</v>
      </c>
      <c r="J37" s="109">
        <f t="shared" si="3"/>
        <v>53</v>
      </c>
      <c r="K37" s="34"/>
      <c r="L37" s="99">
        <v>46023</v>
      </c>
      <c r="M37" s="99">
        <v>46387</v>
      </c>
      <c r="N37" s="36" t="s">
        <v>72</v>
      </c>
      <c r="O37" s="1"/>
      <c r="P37" s="2"/>
      <c r="Q37" s="2">
        <v>53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/>
      <c r="B38" s="30"/>
      <c r="C38" s="64" t="s">
        <v>82</v>
      </c>
      <c r="D38" s="131" t="s">
        <v>166</v>
      </c>
      <c r="E38" s="33" t="s">
        <v>112</v>
      </c>
      <c r="F38" s="33" t="s">
        <v>113</v>
      </c>
      <c r="G38" s="33" t="s">
        <v>114</v>
      </c>
      <c r="H38" s="34"/>
      <c r="I38" s="107" t="s">
        <v>176</v>
      </c>
      <c r="J38" s="109">
        <f t="shared" si="3"/>
        <v>53</v>
      </c>
      <c r="K38" s="34"/>
      <c r="L38" s="99">
        <v>46753</v>
      </c>
      <c r="M38" s="99">
        <v>47118</v>
      </c>
      <c r="N38" s="57" t="s">
        <v>72</v>
      </c>
      <c r="O38" s="1"/>
      <c r="P38" s="2"/>
      <c r="Q38" s="2"/>
      <c r="R38" s="2"/>
      <c r="S38" s="2">
        <v>53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29"/>
      <c r="B39" s="30"/>
      <c r="C39" s="64" t="s">
        <v>66</v>
      </c>
      <c r="D39" s="131" t="s">
        <v>141</v>
      </c>
      <c r="E39" s="33" t="s">
        <v>138</v>
      </c>
      <c r="F39" s="33" t="s">
        <v>116</v>
      </c>
      <c r="G39" s="33" t="s">
        <v>115</v>
      </c>
      <c r="H39" s="34"/>
      <c r="I39" s="107" t="s">
        <v>176</v>
      </c>
      <c r="J39" s="109">
        <f t="shared" ref="J39" si="6">SUM(O39:AC39)</f>
        <v>270</v>
      </c>
      <c r="K39" s="35"/>
      <c r="L39" s="99">
        <v>47119</v>
      </c>
      <c r="M39" s="99">
        <v>50770</v>
      </c>
      <c r="N39" s="36" t="s">
        <v>49</v>
      </c>
      <c r="O39" s="1"/>
      <c r="P39" s="2"/>
      <c r="Q39" s="2"/>
      <c r="R39" s="2"/>
      <c r="S39" s="2"/>
      <c r="T39" s="3">
        <v>27</v>
      </c>
      <c r="U39" s="3">
        <v>27</v>
      </c>
      <c r="V39" s="3">
        <v>27</v>
      </c>
      <c r="W39" s="3">
        <v>27</v>
      </c>
      <c r="X39" s="3">
        <v>27</v>
      </c>
      <c r="Y39" s="3">
        <v>27</v>
      </c>
      <c r="Z39" s="3">
        <v>27</v>
      </c>
      <c r="AA39" s="3">
        <v>27</v>
      </c>
      <c r="AB39" s="3">
        <v>27</v>
      </c>
      <c r="AC39" s="4">
        <v>27</v>
      </c>
    </row>
    <row r="40" spans="1:29" ht="65.25" customHeight="1" x14ac:dyDescent="0.25">
      <c r="A40" s="29"/>
      <c r="B40" s="30"/>
      <c r="C40" s="64" t="s">
        <v>66</v>
      </c>
      <c r="D40" s="131" t="s">
        <v>143</v>
      </c>
      <c r="E40" s="33" t="s">
        <v>138</v>
      </c>
      <c r="F40" s="33" t="s">
        <v>116</v>
      </c>
      <c r="G40" s="33" t="s">
        <v>115</v>
      </c>
      <c r="H40" s="34"/>
      <c r="I40" s="107" t="s">
        <v>176</v>
      </c>
      <c r="J40" s="109">
        <f t="shared" ref="J40:J46" si="7">SUM(O40:AC40)</f>
        <v>270</v>
      </c>
      <c r="K40" s="35"/>
      <c r="L40" s="99">
        <v>47119</v>
      </c>
      <c r="M40" s="99">
        <v>50770</v>
      </c>
      <c r="N40" s="36" t="s">
        <v>49</v>
      </c>
      <c r="O40" s="1"/>
      <c r="P40" s="2"/>
      <c r="Q40" s="2"/>
      <c r="R40" s="2"/>
      <c r="S40" s="2"/>
      <c r="T40" s="3">
        <v>27</v>
      </c>
      <c r="U40" s="3">
        <v>27</v>
      </c>
      <c r="V40" s="3">
        <v>27</v>
      </c>
      <c r="W40" s="3">
        <v>27</v>
      </c>
      <c r="X40" s="3">
        <v>27</v>
      </c>
      <c r="Y40" s="3">
        <v>27</v>
      </c>
      <c r="Z40" s="3">
        <v>27</v>
      </c>
      <c r="AA40" s="3">
        <v>27</v>
      </c>
      <c r="AB40" s="3">
        <v>27</v>
      </c>
      <c r="AC40" s="4">
        <v>27</v>
      </c>
    </row>
    <row r="41" spans="1:29" ht="75" x14ac:dyDescent="0.25">
      <c r="A41" s="29"/>
      <c r="B41" s="30"/>
      <c r="C41" s="64" t="s">
        <v>67</v>
      </c>
      <c r="D41" s="131" t="s">
        <v>141</v>
      </c>
      <c r="E41" s="33" t="s">
        <v>138</v>
      </c>
      <c r="F41" s="33" t="s">
        <v>116</v>
      </c>
      <c r="G41" s="33" t="s">
        <v>115</v>
      </c>
      <c r="H41" s="34"/>
      <c r="I41" s="107" t="s">
        <v>176</v>
      </c>
      <c r="J41" s="109">
        <f t="shared" si="7"/>
        <v>610</v>
      </c>
      <c r="K41" s="35"/>
      <c r="L41" s="99">
        <v>47119</v>
      </c>
      <c r="M41" s="99">
        <v>50770</v>
      </c>
      <c r="N41" s="36" t="s">
        <v>49</v>
      </c>
      <c r="O41" s="1"/>
      <c r="P41" s="2"/>
      <c r="Q41" s="2"/>
      <c r="R41" s="2"/>
      <c r="S41" s="2"/>
      <c r="T41" s="3">
        <v>61</v>
      </c>
      <c r="U41" s="3">
        <v>61</v>
      </c>
      <c r="V41" s="3">
        <v>61</v>
      </c>
      <c r="W41" s="3">
        <v>61</v>
      </c>
      <c r="X41" s="3">
        <v>61</v>
      </c>
      <c r="Y41" s="3">
        <v>61</v>
      </c>
      <c r="Z41" s="3">
        <v>61</v>
      </c>
      <c r="AA41" s="3">
        <v>61</v>
      </c>
      <c r="AB41" s="3">
        <v>61</v>
      </c>
      <c r="AC41" s="4">
        <v>61</v>
      </c>
    </row>
    <row r="42" spans="1:29" ht="75" x14ac:dyDescent="0.25">
      <c r="A42" s="29"/>
      <c r="B42" s="30"/>
      <c r="C42" s="64" t="s">
        <v>67</v>
      </c>
      <c r="D42" s="131" t="s">
        <v>143</v>
      </c>
      <c r="E42" s="33" t="s">
        <v>138</v>
      </c>
      <c r="F42" s="33" t="s">
        <v>116</v>
      </c>
      <c r="G42" s="33" t="s">
        <v>115</v>
      </c>
      <c r="H42" s="34"/>
      <c r="I42" s="107" t="s">
        <v>176</v>
      </c>
      <c r="J42" s="109">
        <f t="shared" si="7"/>
        <v>610</v>
      </c>
      <c r="K42" s="35"/>
      <c r="L42" s="99">
        <v>47119</v>
      </c>
      <c r="M42" s="99">
        <v>50770</v>
      </c>
      <c r="N42" s="36" t="s">
        <v>49</v>
      </c>
      <c r="O42" s="1"/>
      <c r="P42" s="2"/>
      <c r="Q42" s="2"/>
      <c r="R42" s="2"/>
      <c r="S42" s="2"/>
      <c r="T42" s="3">
        <v>61</v>
      </c>
      <c r="U42" s="3">
        <v>61</v>
      </c>
      <c r="V42" s="3">
        <v>61</v>
      </c>
      <c r="W42" s="3">
        <v>61</v>
      </c>
      <c r="X42" s="3">
        <v>61</v>
      </c>
      <c r="Y42" s="3">
        <v>61</v>
      </c>
      <c r="Z42" s="3">
        <v>61</v>
      </c>
      <c r="AA42" s="3">
        <v>61</v>
      </c>
      <c r="AB42" s="3">
        <v>61</v>
      </c>
      <c r="AC42" s="4">
        <v>61</v>
      </c>
    </row>
    <row r="43" spans="1:29" ht="75" x14ac:dyDescent="0.25">
      <c r="A43" s="29"/>
      <c r="B43" s="30"/>
      <c r="C43" s="64" t="s">
        <v>68</v>
      </c>
      <c r="D43" s="131" t="s">
        <v>141</v>
      </c>
      <c r="E43" s="33" t="s">
        <v>138</v>
      </c>
      <c r="F43" s="33" t="s">
        <v>116</v>
      </c>
      <c r="G43" s="33" t="s">
        <v>115</v>
      </c>
      <c r="H43" s="34"/>
      <c r="I43" s="107" t="s">
        <v>176</v>
      </c>
      <c r="J43" s="109">
        <f t="shared" si="7"/>
        <v>530</v>
      </c>
      <c r="K43" s="35"/>
      <c r="L43" s="99">
        <v>47119</v>
      </c>
      <c r="M43" s="99">
        <v>50770</v>
      </c>
      <c r="N43" s="36" t="s">
        <v>49</v>
      </c>
      <c r="O43" s="1"/>
      <c r="P43" s="2"/>
      <c r="Q43" s="2"/>
      <c r="R43" s="2"/>
      <c r="S43" s="2"/>
      <c r="T43" s="3">
        <v>53</v>
      </c>
      <c r="U43" s="3">
        <v>53</v>
      </c>
      <c r="V43" s="3">
        <v>53</v>
      </c>
      <c r="W43" s="3">
        <v>53</v>
      </c>
      <c r="X43" s="3">
        <v>53</v>
      </c>
      <c r="Y43" s="3">
        <v>53</v>
      </c>
      <c r="Z43" s="3">
        <v>53</v>
      </c>
      <c r="AA43" s="3">
        <v>53</v>
      </c>
      <c r="AB43" s="3">
        <v>53</v>
      </c>
      <c r="AC43" s="4">
        <v>53</v>
      </c>
    </row>
    <row r="44" spans="1:29" ht="75" x14ac:dyDescent="0.25">
      <c r="A44" s="29"/>
      <c r="B44" s="30"/>
      <c r="C44" s="64" t="s">
        <v>68</v>
      </c>
      <c r="D44" s="131" t="s">
        <v>143</v>
      </c>
      <c r="E44" s="33" t="s">
        <v>138</v>
      </c>
      <c r="F44" s="33" t="s">
        <v>116</v>
      </c>
      <c r="G44" s="33" t="s">
        <v>115</v>
      </c>
      <c r="H44" s="34"/>
      <c r="I44" s="107" t="s">
        <v>176</v>
      </c>
      <c r="J44" s="109">
        <f t="shared" si="7"/>
        <v>530</v>
      </c>
      <c r="K44" s="35"/>
      <c r="L44" s="99">
        <v>47119</v>
      </c>
      <c r="M44" s="99">
        <v>50770</v>
      </c>
      <c r="N44" s="36" t="s">
        <v>49</v>
      </c>
      <c r="O44" s="1"/>
      <c r="P44" s="2"/>
      <c r="Q44" s="2"/>
      <c r="R44" s="2"/>
      <c r="S44" s="2"/>
      <c r="T44" s="3">
        <v>53</v>
      </c>
      <c r="U44" s="3">
        <v>53</v>
      </c>
      <c r="V44" s="3">
        <v>53</v>
      </c>
      <c r="W44" s="3">
        <v>53</v>
      </c>
      <c r="X44" s="3">
        <v>53</v>
      </c>
      <c r="Y44" s="3">
        <v>53</v>
      </c>
      <c r="Z44" s="3">
        <v>53</v>
      </c>
      <c r="AA44" s="3">
        <v>53</v>
      </c>
      <c r="AB44" s="3">
        <v>53</v>
      </c>
      <c r="AC44" s="4">
        <v>53</v>
      </c>
    </row>
    <row r="45" spans="1:29" ht="75" x14ac:dyDescent="0.25">
      <c r="A45" s="29"/>
      <c r="B45" s="30"/>
      <c r="C45" s="64" t="s">
        <v>65</v>
      </c>
      <c r="D45" s="131" t="s">
        <v>141</v>
      </c>
      <c r="E45" s="33" t="s">
        <v>138</v>
      </c>
      <c r="F45" s="33" t="s">
        <v>116</v>
      </c>
      <c r="G45" s="33" t="s">
        <v>115</v>
      </c>
      <c r="H45" s="34"/>
      <c r="I45" s="107" t="s">
        <v>176</v>
      </c>
      <c r="J45" s="109">
        <f>SUM(O45:AC45)</f>
        <v>1530</v>
      </c>
      <c r="K45" s="35"/>
      <c r="L45" s="99">
        <v>47119</v>
      </c>
      <c r="M45" s="99">
        <v>50770</v>
      </c>
      <c r="N45" s="36" t="s">
        <v>49</v>
      </c>
      <c r="O45" s="1"/>
      <c r="P45" s="2"/>
      <c r="Q45" s="2"/>
      <c r="R45" s="2"/>
      <c r="S45" s="2"/>
      <c r="T45" s="3">
        <v>153</v>
      </c>
      <c r="U45" s="3">
        <v>153</v>
      </c>
      <c r="V45" s="3">
        <v>153</v>
      </c>
      <c r="W45" s="3">
        <v>153</v>
      </c>
      <c r="X45" s="3">
        <v>153</v>
      </c>
      <c r="Y45" s="3">
        <v>153</v>
      </c>
      <c r="Z45" s="3">
        <v>153</v>
      </c>
      <c r="AA45" s="3">
        <v>153</v>
      </c>
      <c r="AB45" s="3">
        <v>153</v>
      </c>
      <c r="AC45" s="4">
        <v>153</v>
      </c>
    </row>
    <row r="46" spans="1:29" ht="75" x14ac:dyDescent="0.25">
      <c r="A46" s="29"/>
      <c r="B46" s="30"/>
      <c r="C46" s="64" t="s">
        <v>65</v>
      </c>
      <c r="D46" s="131" t="s">
        <v>143</v>
      </c>
      <c r="E46" s="33" t="s">
        <v>138</v>
      </c>
      <c r="F46" s="33" t="s">
        <v>116</v>
      </c>
      <c r="G46" s="33" t="s">
        <v>115</v>
      </c>
      <c r="H46" s="34"/>
      <c r="I46" s="107" t="s">
        <v>176</v>
      </c>
      <c r="J46" s="109">
        <f t="shared" si="7"/>
        <v>1530</v>
      </c>
      <c r="K46" s="35"/>
      <c r="L46" s="99">
        <v>47119</v>
      </c>
      <c r="M46" s="99">
        <v>50770</v>
      </c>
      <c r="N46" s="36" t="s">
        <v>49</v>
      </c>
      <c r="O46" s="1"/>
      <c r="P46" s="2"/>
      <c r="Q46" s="2"/>
      <c r="R46" s="2"/>
      <c r="S46" s="2"/>
      <c r="T46" s="3">
        <v>153</v>
      </c>
      <c r="U46" s="3">
        <v>153</v>
      </c>
      <c r="V46" s="3">
        <v>153</v>
      </c>
      <c r="W46" s="3">
        <v>153</v>
      </c>
      <c r="X46" s="3">
        <v>153</v>
      </c>
      <c r="Y46" s="3">
        <v>153</v>
      </c>
      <c r="Z46" s="3">
        <v>153</v>
      </c>
      <c r="AA46" s="3">
        <v>153</v>
      </c>
      <c r="AB46" s="3">
        <v>153</v>
      </c>
      <c r="AC46" s="4">
        <v>153</v>
      </c>
    </row>
    <row r="47" spans="1:29" ht="75" x14ac:dyDescent="0.25">
      <c r="A47" s="29"/>
      <c r="B47" s="30"/>
      <c r="C47" s="64" t="s">
        <v>69</v>
      </c>
      <c r="D47" s="131" t="s">
        <v>141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ref="J47:J48" si="8">SUM(O47:AC47)</f>
        <v>300</v>
      </c>
      <c r="K47" s="35"/>
      <c r="L47" s="99">
        <v>47119</v>
      </c>
      <c r="M47" s="99">
        <v>50770</v>
      </c>
      <c r="N47" s="36" t="s">
        <v>49</v>
      </c>
      <c r="O47" s="1"/>
      <c r="P47" s="2"/>
      <c r="Q47" s="2"/>
      <c r="R47" s="2"/>
      <c r="S47" s="2"/>
      <c r="T47" s="3">
        <v>30</v>
      </c>
      <c r="U47" s="3">
        <v>30</v>
      </c>
      <c r="V47" s="3">
        <v>30</v>
      </c>
      <c r="W47" s="3">
        <v>30</v>
      </c>
      <c r="X47" s="3">
        <v>30</v>
      </c>
      <c r="Y47" s="3">
        <v>30</v>
      </c>
      <c r="Z47" s="3">
        <v>30</v>
      </c>
      <c r="AA47" s="3">
        <v>30</v>
      </c>
      <c r="AB47" s="3">
        <v>30</v>
      </c>
      <c r="AC47" s="4">
        <v>30</v>
      </c>
    </row>
    <row r="48" spans="1:29" ht="75" x14ac:dyDescent="0.25">
      <c r="A48" s="29"/>
      <c r="B48" s="30"/>
      <c r="C48" s="64" t="s">
        <v>69</v>
      </c>
      <c r="D48" s="131" t="s">
        <v>143</v>
      </c>
      <c r="E48" s="33" t="s">
        <v>138</v>
      </c>
      <c r="F48" s="33" t="s">
        <v>116</v>
      </c>
      <c r="G48" s="33" t="s">
        <v>115</v>
      </c>
      <c r="H48" s="34"/>
      <c r="I48" s="107" t="s">
        <v>176</v>
      </c>
      <c r="J48" s="109">
        <f t="shared" si="8"/>
        <v>300</v>
      </c>
      <c r="K48" s="35"/>
      <c r="L48" s="99">
        <v>47119</v>
      </c>
      <c r="M48" s="99">
        <v>50770</v>
      </c>
      <c r="N48" s="36" t="s">
        <v>49</v>
      </c>
      <c r="O48" s="1"/>
      <c r="P48" s="2"/>
      <c r="Q48" s="2"/>
      <c r="R48" s="2"/>
      <c r="S48" s="2"/>
      <c r="T48" s="3">
        <v>30</v>
      </c>
      <c r="U48" s="3">
        <v>30</v>
      </c>
      <c r="V48" s="3">
        <v>30</v>
      </c>
      <c r="W48" s="3">
        <v>30</v>
      </c>
      <c r="X48" s="3">
        <v>30</v>
      </c>
      <c r="Y48" s="3">
        <v>30</v>
      </c>
      <c r="Z48" s="3">
        <v>30</v>
      </c>
      <c r="AA48" s="3">
        <v>30</v>
      </c>
      <c r="AB48" s="3">
        <v>30</v>
      </c>
      <c r="AC48" s="4">
        <v>30</v>
      </c>
    </row>
    <row r="49" spans="1:29" x14ac:dyDescent="0.25">
      <c r="A49" s="104"/>
      <c r="B49" s="47" t="s">
        <v>2</v>
      </c>
      <c r="C49" s="76"/>
      <c r="D49" s="181"/>
      <c r="E49" s="76"/>
      <c r="F49" s="76"/>
      <c r="G49" s="76"/>
      <c r="H49" s="48"/>
      <c r="I49" s="105"/>
      <c r="J49" s="118"/>
      <c r="K49" s="120"/>
      <c r="L49" s="103"/>
      <c r="M49" s="103"/>
      <c r="N49" s="120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60" x14ac:dyDescent="0.25">
      <c r="A50" s="175">
        <v>3</v>
      </c>
      <c r="B50" s="30"/>
      <c r="C50" s="64" t="s">
        <v>204</v>
      </c>
      <c r="D50" s="131" t="s">
        <v>76</v>
      </c>
      <c r="E50" s="33" t="s">
        <v>118</v>
      </c>
      <c r="F50" s="33" t="s">
        <v>119</v>
      </c>
      <c r="G50" s="33" t="s">
        <v>120</v>
      </c>
      <c r="H50" s="34"/>
      <c r="I50" s="107" t="s">
        <v>176</v>
      </c>
      <c r="J50" s="109">
        <f t="shared" ref="J50" si="9">SUM(O50:AC50)</f>
        <v>151</v>
      </c>
      <c r="K50" s="35"/>
      <c r="L50" s="99">
        <v>45292</v>
      </c>
      <c r="M50" s="99">
        <v>45657</v>
      </c>
      <c r="N50" s="36" t="s">
        <v>287</v>
      </c>
      <c r="O50" s="1">
        <v>151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175"/>
      <c r="B51" s="30"/>
      <c r="C51" s="131" t="s">
        <v>237</v>
      </c>
      <c r="D51" s="131" t="s">
        <v>76</v>
      </c>
      <c r="E51" s="33" t="s">
        <v>118</v>
      </c>
      <c r="F51" s="33" t="s">
        <v>119</v>
      </c>
      <c r="G51" s="33" t="s">
        <v>120</v>
      </c>
      <c r="H51" s="34"/>
      <c r="I51" s="107" t="s">
        <v>176</v>
      </c>
      <c r="J51" s="109">
        <f t="shared" ref="J51" si="10">SUM(O51:AC51)</f>
        <v>107</v>
      </c>
      <c r="K51" s="34"/>
      <c r="L51" s="100">
        <v>45658</v>
      </c>
      <c r="M51" s="101">
        <v>46022</v>
      </c>
      <c r="N51" s="36" t="s">
        <v>72</v>
      </c>
      <c r="O51" s="1"/>
      <c r="P51" s="2">
        <v>107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75"/>
      <c r="B52" s="30"/>
      <c r="C52" s="64" t="s">
        <v>80</v>
      </c>
      <c r="D52" s="131" t="s">
        <v>177</v>
      </c>
      <c r="E52" s="33" t="s">
        <v>121</v>
      </c>
      <c r="F52" s="33" t="s">
        <v>119</v>
      </c>
      <c r="G52" s="33" t="s">
        <v>120</v>
      </c>
      <c r="H52" s="34"/>
      <c r="I52" s="107" t="s">
        <v>176</v>
      </c>
      <c r="J52" s="109">
        <f t="shared" ref="J52:J53" si="11">SUM(O52:AC52)</f>
        <v>149</v>
      </c>
      <c r="K52" s="35"/>
      <c r="L52" s="100">
        <v>45658</v>
      </c>
      <c r="M52" s="101">
        <v>46022</v>
      </c>
      <c r="N52" s="36" t="s">
        <v>72</v>
      </c>
      <c r="O52" s="1"/>
      <c r="P52" s="2">
        <v>149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75"/>
      <c r="B53" s="30"/>
      <c r="C53" s="64" t="s">
        <v>82</v>
      </c>
      <c r="D53" s="131" t="s">
        <v>178</v>
      </c>
      <c r="E53" s="33" t="s">
        <v>121</v>
      </c>
      <c r="F53" s="33" t="s">
        <v>119</v>
      </c>
      <c r="G53" s="33" t="s">
        <v>120</v>
      </c>
      <c r="H53" s="34"/>
      <c r="I53" s="107" t="s">
        <v>176</v>
      </c>
      <c r="J53" s="109">
        <f t="shared" si="11"/>
        <v>52</v>
      </c>
      <c r="K53" s="35"/>
      <c r="L53" s="100">
        <v>45658</v>
      </c>
      <c r="M53" s="101">
        <v>46022</v>
      </c>
      <c r="N53" s="36" t="s">
        <v>72</v>
      </c>
      <c r="O53" s="1"/>
      <c r="P53" s="2">
        <v>52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75"/>
      <c r="B54" s="30"/>
      <c r="C54" s="64" t="s">
        <v>81</v>
      </c>
      <c r="D54" s="131" t="s">
        <v>167</v>
      </c>
      <c r="E54" s="33" t="s">
        <v>121</v>
      </c>
      <c r="F54" s="33" t="s">
        <v>119</v>
      </c>
      <c r="G54" s="33" t="s">
        <v>120</v>
      </c>
      <c r="H54" s="34"/>
      <c r="I54" s="107" t="s">
        <v>176</v>
      </c>
      <c r="J54" s="109">
        <f t="shared" ref="J54" si="12">SUM(O54:AC54)</f>
        <v>55</v>
      </c>
      <c r="K54" s="35"/>
      <c r="L54" s="100">
        <v>45658</v>
      </c>
      <c r="M54" s="101">
        <v>46022</v>
      </c>
      <c r="N54" s="36" t="s">
        <v>72</v>
      </c>
      <c r="O54" s="1"/>
      <c r="P54" s="2">
        <v>55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75"/>
      <c r="B55" s="30"/>
      <c r="C55" s="64" t="s">
        <v>87</v>
      </c>
      <c r="D55" s="131" t="s">
        <v>167</v>
      </c>
      <c r="E55" s="33" t="s">
        <v>121</v>
      </c>
      <c r="F55" s="33" t="s">
        <v>119</v>
      </c>
      <c r="G55" s="33" t="s">
        <v>120</v>
      </c>
      <c r="H55" s="34"/>
      <c r="I55" s="107" t="s">
        <v>176</v>
      </c>
      <c r="J55" s="109">
        <f>SUM(O55:AC55)</f>
        <v>182</v>
      </c>
      <c r="K55" s="34"/>
      <c r="L55" s="100">
        <v>45658</v>
      </c>
      <c r="M55" s="101">
        <v>46022</v>
      </c>
      <c r="N55" s="36" t="s">
        <v>72</v>
      </c>
      <c r="O55" s="1"/>
      <c r="P55" s="2">
        <v>182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75"/>
      <c r="B56" s="30"/>
      <c r="C56" s="64" t="s">
        <v>83</v>
      </c>
      <c r="D56" s="131" t="s">
        <v>167</v>
      </c>
      <c r="E56" s="33" t="s">
        <v>121</v>
      </c>
      <c r="F56" s="33" t="s">
        <v>119</v>
      </c>
      <c r="G56" s="33" t="s">
        <v>120</v>
      </c>
      <c r="H56" s="34"/>
      <c r="I56" s="107" t="s">
        <v>176</v>
      </c>
      <c r="J56" s="109">
        <f t="shared" ref="J56:J57" si="13">SUM(O56:AC56)</f>
        <v>55</v>
      </c>
      <c r="K56" s="35"/>
      <c r="L56" s="100">
        <v>45658</v>
      </c>
      <c r="M56" s="101">
        <v>46022</v>
      </c>
      <c r="N56" s="36" t="s">
        <v>72</v>
      </c>
      <c r="O56" s="1"/>
      <c r="P56" s="2">
        <v>55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75"/>
      <c r="B57" s="30"/>
      <c r="C57" s="64" t="s">
        <v>90</v>
      </c>
      <c r="D57" s="131" t="s">
        <v>167</v>
      </c>
      <c r="E57" s="33" t="s">
        <v>121</v>
      </c>
      <c r="F57" s="33" t="s">
        <v>119</v>
      </c>
      <c r="G57" s="33" t="s">
        <v>120</v>
      </c>
      <c r="H57" s="34"/>
      <c r="I57" s="107" t="s">
        <v>176</v>
      </c>
      <c r="J57" s="109">
        <f t="shared" si="13"/>
        <v>181</v>
      </c>
      <c r="K57" s="34"/>
      <c r="L57" s="100">
        <v>45658</v>
      </c>
      <c r="M57" s="101">
        <v>46022</v>
      </c>
      <c r="N57" s="36" t="s">
        <v>72</v>
      </c>
      <c r="O57" s="1"/>
      <c r="P57" s="2">
        <v>181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75"/>
      <c r="B58" s="30"/>
      <c r="C58" s="64" t="s">
        <v>91</v>
      </c>
      <c r="D58" s="131" t="s">
        <v>167</v>
      </c>
      <c r="E58" s="33" t="s">
        <v>121</v>
      </c>
      <c r="F58" s="33" t="s">
        <v>119</v>
      </c>
      <c r="G58" s="33" t="s">
        <v>120</v>
      </c>
      <c r="H58" s="34"/>
      <c r="I58" s="107" t="s">
        <v>176</v>
      </c>
      <c r="J58" s="109">
        <f>SUM(O58:AC58)</f>
        <v>182</v>
      </c>
      <c r="K58" s="34"/>
      <c r="L58" s="100">
        <v>45658</v>
      </c>
      <c r="M58" s="101">
        <v>46022</v>
      </c>
      <c r="N58" s="36" t="s">
        <v>72</v>
      </c>
      <c r="O58" s="1"/>
      <c r="P58" s="2">
        <v>182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75"/>
      <c r="B59" s="30"/>
      <c r="C59" s="64" t="s">
        <v>89</v>
      </c>
      <c r="D59" s="131" t="s">
        <v>167</v>
      </c>
      <c r="E59" s="33" t="s">
        <v>121</v>
      </c>
      <c r="F59" s="33" t="s">
        <v>119</v>
      </c>
      <c r="G59" s="33" t="s">
        <v>120</v>
      </c>
      <c r="H59" s="34"/>
      <c r="I59" s="107" t="s">
        <v>176</v>
      </c>
      <c r="J59" s="109">
        <f t="shared" ref="J59:J75" si="14">SUM(O59:AC59)</f>
        <v>181</v>
      </c>
      <c r="K59" s="34"/>
      <c r="L59" s="100">
        <v>45658</v>
      </c>
      <c r="M59" s="101">
        <v>46022</v>
      </c>
      <c r="N59" s="36" t="s">
        <v>72</v>
      </c>
      <c r="O59" s="1"/>
      <c r="P59" s="2">
        <v>181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75"/>
      <c r="B60" s="30"/>
      <c r="C60" s="64" t="s">
        <v>66</v>
      </c>
      <c r="D60" s="131" t="s">
        <v>142</v>
      </c>
      <c r="E60" s="33" t="s">
        <v>121</v>
      </c>
      <c r="F60" s="33" t="s">
        <v>119</v>
      </c>
      <c r="G60" s="33" t="s">
        <v>120</v>
      </c>
      <c r="H60" s="34"/>
      <c r="I60" s="107" t="s">
        <v>176</v>
      </c>
      <c r="J60" s="109">
        <f t="shared" ref="J60:J69" si="15">SUM(O60:AC60)</f>
        <v>124</v>
      </c>
      <c r="K60" s="35"/>
      <c r="L60" s="99">
        <v>45658</v>
      </c>
      <c r="M60" s="99">
        <v>47118</v>
      </c>
      <c r="N60" s="57" t="s">
        <v>72</v>
      </c>
      <c r="O60" s="1"/>
      <c r="P60" s="2">
        <v>31</v>
      </c>
      <c r="Q60" s="2">
        <v>31</v>
      </c>
      <c r="R60" s="2">
        <v>31</v>
      </c>
      <c r="S60" s="2">
        <v>31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75"/>
      <c r="B61" s="30"/>
      <c r="C61" s="64" t="s">
        <v>66</v>
      </c>
      <c r="D61" s="131" t="s">
        <v>144</v>
      </c>
      <c r="E61" s="33" t="s">
        <v>121</v>
      </c>
      <c r="F61" s="33" t="s">
        <v>119</v>
      </c>
      <c r="G61" s="33" t="s">
        <v>120</v>
      </c>
      <c r="H61" s="34"/>
      <c r="I61" s="107" t="s">
        <v>176</v>
      </c>
      <c r="J61" s="109">
        <f t="shared" si="15"/>
        <v>124</v>
      </c>
      <c r="K61" s="35"/>
      <c r="L61" s="99">
        <v>45658</v>
      </c>
      <c r="M61" s="99">
        <v>47118</v>
      </c>
      <c r="N61" s="57" t="s">
        <v>72</v>
      </c>
      <c r="O61" s="1"/>
      <c r="P61" s="2">
        <v>31</v>
      </c>
      <c r="Q61" s="2">
        <v>31</v>
      </c>
      <c r="R61" s="2">
        <v>31</v>
      </c>
      <c r="S61" s="2">
        <v>31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75"/>
      <c r="B62" s="30"/>
      <c r="C62" s="64" t="s">
        <v>67</v>
      </c>
      <c r="D62" s="131" t="s">
        <v>142</v>
      </c>
      <c r="E62" s="33" t="s">
        <v>121</v>
      </c>
      <c r="F62" s="33" t="s">
        <v>119</v>
      </c>
      <c r="G62" s="33" t="s">
        <v>120</v>
      </c>
      <c r="H62" s="34"/>
      <c r="I62" s="107" t="s">
        <v>176</v>
      </c>
      <c r="J62" s="109">
        <f t="shared" si="15"/>
        <v>284</v>
      </c>
      <c r="K62" s="35"/>
      <c r="L62" s="99">
        <v>45658</v>
      </c>
      <c r="M62" s="99">
        <v>47118</v>
      </c>
      <c r="N62" s="57" t="s">
        <v>72</v>
      </c>
      <c r="O62" s="1"/>
      <c r="P62" s="2">
        <v>71</v>
      </c>
      <c r="Q62" s="2">
        <v>71</v>
      </c>
      <c r="R62" s="2">
        <v>71</v>
      </c>
      <c r="S62" s="2">
        <v>71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75"/>
      <c r="B63" s="30"/>
      <c r="C63" s="64" t="s">
        <v>67</v>
      </c>
      <c r="D63" s="131" t="s">
        <v>144</v>
      </c>
      <c r="E63" s="33" t="s">
        <v>121</v>
      </c>
      <c r="F63" s="33" t="s">
        <v>119</v>
      </c>
      <c r="G63" s="33" t="s">
        <v>120</v>
      </c>
      <c r="H63" s="34"/>
      <c r="I63" s="107" t="s">
        <v>176</v>
      </c>
      <c r="J63" s="109">
        <f t="shared" si="15"/>
        <v>284</v>
      </c>
      <c r="K63" s="35"/>
      <c r="L63" s="99">
        <v>45658</v>
      </c>
      <c r="M63" s="99">
        <v>47118</v>
      </c>
      <c r="N63" s="57" t="s">
        <v>72</v>
      </c>
      <c r="O63" s="1"/>
      <c r="P63" s="2">
        <v>71</v>
      </c>
      <c r="Q63" s="2">
        <v>71</v>
      </c>
      <c r="R63" s="2">
        <v>71</v>
      </c>
      <c r="S63" s="2">
        <v>71</v>
      </c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60" x14ac:dyDescent="0.25">
      <c r="A64" s="175"/>
      <c r="B64" s="30"/>
      <c r="C64" s="64" t="s">
        <v>68</v>
      </c>
      <c r="D64" s="131" t="s">
        <v>142</v>
      </c>
      <c r="E64" s="33" t="s">
        <v>121</v>
      </c>
      <c r="F64" s="33" t="s">
        <v>119</v>
      </c>
      <c r="G64" s="33" t="s">
        <v>120</v>
      </c>
      <c r="H64" s="34"/>
      <c r="I64" s="107" t="s">
        <v>176</v>
      </c>
      <c r="J64" s="109">
        <f t="shared" si="15"/>
        <v>248</v>
      </c>
      <c r="K64" s="35"/>
      <c r="L64" s="99">
        <v>45658</v>
      </c>
      <c r="M64" s="99">
        <v>47118</v>
      </c>
      <c r="N64" s="57" t="s">
        <v>72</v>
      </c>
      <c r="O64" s="1"/>
      <c r="P64" s="2">
        <v>62</v>
      </c>
      <c r="Q64" s="2">
        <v>62</v>
      </c>
      <c r="R64" s="2">
        <v>62</v>
      </c>
      <c r="S64" s="2">
        <v>62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60" x14ac:dyDescent="0.25">
      <c r="A65" s="175"/>
      <c r="B65" s="30"/>
      <c r="C65" s="64" t="s">
        <v>68</v>
      </c>
      <c r="D65" s="131" t="s">
        <v>144</v>
      </c>
      <c r="E65" s="33" t="s">
        <v>121</v>
      </c>
      <c r="F65" s="33" t="s">
        <v>119</v>
      </c>
      <c r="G65" s="33" t="s">
        <v>120</v>
      </c>
      <c r="H65" s="34"/>
      <c r="I65" s="107" t="s">
        <v>176</v>
      </c>
      <c r="J65" s="109">
        <f t="shared" si="15"/>
        <v>248</v>
      </c>
      <c r="K65" s="35"/>
      <c r="L65" s="99">
        <v>45658</v>
      </c>
      <c r="M65" s="99">
        <v>47118</v>
      </c>
      <c r="N65" s="57" t="s">
        <v>72</v>
      </c>
      <c r="O65" s="1"/>
      <c r="P65" s="2">
        <v>62</v>
      </c>
      <c r="Q65" s="2">
        <v>62</v>
      </c>
      <c r="R65" s="2">
        <v>62</v>
      </c>
      <c r="S65" s="2">
        <v>62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60" x14ac:dyDescent="0.25">
      <c r="A66" s="175"/>
      <c r="B66" s="30"/>
      <c r="C66" s="64" t="s">
        <v>65</v>
      </c>
      <c r="D66" s="131" t="s">
        <v>142</v>
      </c>
      <c r="E66" s="33" t="s">
        <v>121</v>
      </c>
      <c r="F66" s="33" t="s">
        <v>119</v>
      </c>
      <c r="G66" s="33" t="s">
        <v>120</v>
      </c>
      <c r="H66" s="34"/>
      <c r="I66" s="107" t="s">
        <v>176</v>
      </c>
      <c r="J66" s="109">
        <f t="shared" si="15"/>
        <v>408</v>
      </c>
      <c r="K66" s="35"/>
      <c r="L66" s="99">
        <v>45658</v>
      </c>
      <c r="M66" s="99">
        <v>47118</v>
      </c>
      <c r="N66" s="57" t="s">
        <v>72</v>
      </c>
      <c r="O66" s="1"/>
      <c r="P66" s="2">
        <v>102</v>
      </c>
      <c r="Q66" s="2">
        <v>102</v>
      </c>
      <c r="R66" s="2">
        <v>102</v>
      </c>
      <c r="S66" s="2">
        <v>102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75"/>
      <c r="B67" s="30"/>
      <c r="C67" s="64" t="s">
        <v>65</v>
      </c>
      <c r="D67" s="131" t="s">
        <v>144</v>
      </c>
      <c r="E67" s="33" t="s">
        <v>121</v>
      </c>
      <c r="F67" s="33" t="s">
        <v>119</v>
      </c>
      <c r="G67" s="33" t="s">
        <v>120</v>
      </c>
      <c r="H67" s="34"/>
      <c r="I67" s="107" t="s">
        <v>176</v>
      </c>
      <c r="J67" s="109">
        <f t="shared" si="15"/>
        <v>588</v>
      </c>
      <c r="K67" s="35"/>
      <c r="L67" s="99">
        <v>45658</v>
      </c>
      <c r="M67" s="99">
        <v>47118</v>
      </c>
      <c r="N67" s="57" t="s">
        <v>72</v>
      </c>
      <c r="O67" s="1"/>
      <c r="P67" s="2">
        <v>147</v>
      </c>
      <c r="Q67" s="2">
        <v>147</v>
      </c>
      <c r="R67" s="2">
        <v>147</v>
      </c>
      <c r="S67" s="2">
        <v>147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75"/>
      <c r="B68" s="30"/>
      <c r="C68" s="64" t="s">
        <v>69</v>
      </c>
      <c r="D68" s="131" t="s">
        <v>142</v>
      </c>
      <c r="E68" s="33" t="s">
        <v>121</v>
      </c>
      <c r="F68" s="33" t="s">
        <v>119</v>
      </c>
      <c r="G68" s="33" t="s">
        <v>120</v>
      </c>
      <c r="H68" s="34"/>
      <c r="I68" s="107" t="s">
        <v>176</v>
      </c>
      <c r="J68" s="109">
        <f t="shared" si="15"/>
        <v>140</v>
      </c>
      <c r="K68" s="35"/>
      <c r="L68" s="99">
        <v>45658</v>
      </c>
      <c r="M68" s="99">
        <v>47118</v>
      </c>
      <c r="N68" s="57" t="s">
        <v>72</v>
      </c>
      <c r="O68" s="1"/>
      <c r="P68" s="2">
        <v>35</v>
      </c>
      <c r="Q68" s="2">
        <v>35</v>
      </c>
      <c r="R68" s="2">
        <v>35</v>
      </c>
      <c r="S68" s="2">
        <v>35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75"/>
      <c r="B69" s="30"/>
      <c r="C69" s="64" t="s">
        <v>69</v>
      </c>
      <c r="D69" s="131" t="s">
        <v>144</v>
      </c>
      <c r="E69" s="33" t="s">
        <v>121</v>
      </c>
      <c r="F69" s="33" t="s">
        <v>119</v>
      </c>
      <c r="G69" s="33" t="s">
        <v>120</v>
      </c>
      <c r="H69" s="34"/>
      <c r="I69" s="107" t="s">
        <v>176</v>
      </c>
      <c r="J69" s="109">
        <f t="shared" si="15"/>
        <v>140</v>
      </c>
      <c r="K69" s="35"/>
      <c r="L69" s="99">
        <v>45658</v>
      </c>
      <c r="M69" s="99">
        <v>47118</v>
      </c>
      <c r="N69" s="57" t="s">
        <v>72</v>
      </c>
      <c r="O69" s="1"/>
      <c r="P69" s="2">
        <v>35</v>
      </c>
      <c r="Q69" s="2">
        <v>35</v>
      </c>
      <c r="R69" s="2">
        <v>35</v>
      </c>
      <c r="S69" s="2">
        <v>35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75"/>
      <c r="B70" s="30"/>
      <c r="C70" s="131" t="s">
        <v>223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ref="J70" si="16">SUM(O70:AC70)</f>
        <v>192</v>
      </c>
      <c r="K70" s="34"/>
      <c r="L70" s="99">
        <v>46023</v>
      </c>
      <c r="M70" s="99">
        <v>46387</v>
      </c>
      <c r="N70" s="36" t="s">
        <v>72</v>
      </c>
      <c r="O70" s="1"/>
      <c r="P70" s="2"/>
      <c r="Q70" s="2">
        <v>192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5"/>
      <c r="B71" s="30"/>
      <c r="C71" s="131" t="s">
        <v>224</v>
      </c>
      <c r="D71" s="131" t="s">
        <v>76</v>
      </c>
      <c r="E71" s="33" t="s">
        <v>118</v>
      </c>
      <c r="F71" s="33" t="s">
        <v>119</v>
      </c>
      <c r="G71" s="33" t="s">
        <v>120</v>
      </c>
      <c r="H71" s="34"/>
      <c r="I71" s="107" t="s">
        <v>176</v>
      </c>
      <c r="J71" s="109">
        <f t="shared" ref="J71:J72" si="17">SUM(O71:AC71)</f>
        <v>107</v>
      </c>
      <c r="K71" s="34"/>
      <c r="L71" s="99">
        <v>46023</v>
      </c>
      <c r="M71" s="99">
        <v>46387</v>
      </c>
      <c r="N71" s="36" t="s">
        <v>72</v>
      </c>
      <c r="O71" s="1"/>
      <c r="P71" s="2"/>
      <c r="Q71" s="2">
        <v>107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5"/>
      <c r="B72" s="30"/>
      <c r="C72" s="131" t="s">
        <v>225</v>
      </c>
      <c r="D72" s="131" t="s">
        <v>76</v>
      </c>
      <c r="E72" s="33" t="s">
        <v>118</v>
      </c>
      <c r="F72" s="33" t="s">
        <v>119</v>
      </c>
      <c r="G72" s="33" t="s">
        <v>120</v>
      </c>
      <c r="H72" s="34"/>
      <c r="I72" s="107" t="s">
        <v>176</v>
      </c>
      <c r="J72" s="109">
        <f t="shared" si="17"/>
        <v>107</v>
      </c>
      <c r="K72" s="34"/>
      <c r="L72" s="99">
        <v>46023</v>
      </c>
      <c r="M72" s="99">
        <v>46387</v>
      </c>
      <c r="N72" s="36" t="s">
        <v>72</v>
      </c>
      <c r="O72" s="1"/>
      <c r="P72" s="2"/>
      <c r="Q72" s="2">
        <v>107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5"/>
      <c r="B73" s="30"/>
      <c r="C73" s="131" t="s">
        <v>208</v>
      </c>
      <c r="D73" s="131" t="s">
        <v>76</v>
      </c>
      <c r="E73" s="33" t="s">
        <v>118</v>
      </c>
      <c r="F73" s="33" t="s">
        <v>119</v>
      </c>
      <c r="G73" s="33" t="s">
        <v>120</v>
      </c>
      <c r="H73" s="34"/>
      <c r="I73" s="107" t="s">
        <v>176</v>
      </c>
      <c r="J73" s="109">
        <f t="shared" ref="J73" si="18">SUM(O73:AC73)</f>
        <v>107</v>
      </c>
      <c r="K73" s="34"/>
      <c r="L73" s="99">
        <v>46023</v>
      </c>
      <c r="M73" s="99">
        <v>46387</v>
      </c>
      <c r="N73" s="36" t="s">
        <v>72</v>
      </c>
      <c r="O73" s="1"/>
      <c r="P73" s="2"/>
      <c r="Q73" s="2">
        <v>107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75"/>
      <c r="B74" s="30"/>
      <c r="C74" s="131" t="s">
        <v>226</v>
      </c>
      <c r="D74" s="131" t="s">
        <v>76</v>
      </c>
      <c r="E74" s="33" t="s">
        <v>118</v>
      </c>
      <c r="F74" s="33" t="s">
        <v>119</v>
      </c>
      <c r="G74" s="33" t="s">
        <v>120</v>
      </c>
      <c r="H74" s="34"/>
      <c r="I74" s="107" t="s">
        <v>176</v>
      </c>
      <c r="J74" s="109">
        <f t="shared" ref="J74" si="19">SUM(O74:AC74)</f>
        <v>107</v>
      </c>
      <c r="K74" s="34"/>
      <c r="L74" s="99">
        <v>46023</v>
      </c>
      <c r="M74" s="99">
        <v>46387</v>
      </c>
      <c r="N74" s="36" t="s">
        <v>72</v>
      </c>
      <c r="O74" s="1"/>
      <c r="P74" s="2"/>
      <c r="Q74" s="2">
        <v>107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29"/>
      <c r="B75" s="30"/>
      <c r="C75" s="64" t="s">
        <v>92</v>
      </c>
      <c r="D75" s="131" t="s">
        <v>167</v>
      </c>
      <c r="E75" s="33" t="s">
        <v>121</v>
      </c>
      <c r="F75" s="33" t="s">
        <v>119</v>
      </c>
      <c r="G75" s="33" t="s">
        <v>120</v>
      </c>
      <c r="H75" s="34"/>
      <c r="I75" s="107" t="s">
        <v>176</v>
      </c>
      <c r="J75" s="109">
        <f t="shared" si="14"/>
        <v>181</v>
      </c>
      <c r="K75" s="34"/>
      <c r="L75" s="99">
        <v>46023</v>
      </c>
      <c r="M75" s="99">
        <v>46387</v>
      </c>
      <c r="N75" s="36" t="s">
        <v>72</v>
      </c>
      <c r="O75" s="1"/>
      <c r="P75" s="2"/>
      <c r="Q75" s="2">
        <v>181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5"/>
      <c r="B76" s="30"/>
      <c r="C76" s="131" t="s">
        <v>227</v>
      </c>
      <c r="D76" s="131" t="s">
        <v>76</v>
      </c>
      <c r="E76" s="33" t="s">
        <v>118</v>
      </c>
      <c r="F76" s="33" t="s">
        <v>119</v>
      </c>
      <c r="G76" s="33" t="s">
        <v>120</v>
      </c>
      <c r="H76" s="34"/>
      <c r="I76" s="107" t="s">
        <v>176</v>
      </c>
      <c r="J76" s="109">
        <f t="shared" ref="J76" si="20">SUM(O76:AC76)</f>
        <v>107</v>
      </c>
      <c r="K76" s="35"/>
      <c r="L76" s="99">
        <v>46023</v>
      </c>
      <c r="M76" s="99">
        <v>46387</v>
      </c>
      <c r="N76" s="36" t="s">
        <v>72</v>
      </c>
      <c r="O76" s="1"/>
      <c r="P76" s="2"/>
      <c r="Q76" s="2">
        <v>107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5"/>
      <c r="B77" s="30"/>
      <c r="C77" s="131" t="s">
        <v>238</v>
      </c>
      <c r="D77" s="131" t="s">
        <v>76</v>
      </c>
      <c r="E77" s="33" t="s">
        <v>118</v>
      </c>
      <c r="F77" s="33" t="s">
        <v>119</v>
      </c>
      <c r="G77" s="33" t="s">
        <v>120</v>
      </c>
      <c r="H77" s="34"/>
      <c r="I77" s="107" t="s">
        <v>176</v>
      </c>
      <c r="J77" s="109">
        <f t="shared" ref="J77:J78" si="21">SUM(O77:AC77)</f>
        <v>128</v>
      </c>
      <c r="K77" s="35"/>
      <c r="L77" s="99">
        <v>46023</v>
      </c>
      <c r="M77" s="99">
        <v>46387</v>
      </c>
      <c r="N77" s="36" t="s">
        <v>72</v>
      </c>
      <c r="O77" s="1"/>
      <c r="P77" s="2"/>
      <c r="Q77" s="2">
        <v>128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5"/>
      <c r="B78" s="30"/>
      <c r="C78" s="131" t="s">
        <v>239</v>
      </c>
      <c r="D78" s="131" t="s">
        <v>76</v>
      </c>
      <c r="E78" s="33" t="s">
        <v>118</v>
      </c>
      <c r="F78" s="33" t="s">
        <v>119</v>
      </c>
      <c r="G78" s="33" t="s">
        <v>120</v>
      </c>
      <c r="H78" s="34"/>
      <c r="I78" s="107" t="s">
        <v>176</v>
      </c>
      <c r="J78" s="109">
        <f t="shared" si="21"/>
        <v>107</v>
      </c>
      <c r="K78" s="35"/>
      <c r="L78" s="99">
        <v>46023</v>
      </c>
      <c r="M78" s="99">
        <v>46387</v>
      </c>
      <c r="N78" s="36" t="s">
        <v>72</v>
      </c>
      <c r="O78" s="1"/>
      <c r="P78" s="2"/>
      <c r="Q78" s="2">
        <v>107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5"/>
      <c r="B79" s="30"/>
      <c r="C79" s="131" t="s">
        <v>240</v>
      </c>
      <c r="D79" s="131" t="s">
        <v>76</v>
      </c>
      <c r="E79" s="33" t="s">
        <v>118</v>
      </c>
      <c r="F79" s="33" t="s">
        <v>119</v>
      </c>
      <c r="G79" s="33" t="s">
        <v>120</v>
      </c>
      <c r="H79" s="34"/>
      <c r="I79" s="107" t="s">
        <v>176</v>
      </c>
      <c r="J79" s="109">
        <f t="shared" ref="J79" si="22">SUM(O79:AC79)</f>
        <v>107</v>
      </c>
      <c r="K79" s="35"/>
      <c r="L79" s="99">
        <v>46023</v>
      </c>
      <c r="M79" s="99">
        <v>46387</v>
      </c>
      <c r="N79" s="36" t="s">
        <v>72</v>
      </c>
      <c r="O79" s="1"/>
      <c r="P79" s="2"/>
      <c r="Q79" s="2">
        <v>107</v>
      </c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5"/>
      <c r="B80" s="30"/>
      <c r="C80" s="64" t="s">
        <v>84</v>
      </c>
      <c r="D80" s="131" t="s">
        <v>167</v>
      </c>
      <c r="E80" s="33" t="s">
        <v>121</v>
      </c>
      <c r="F80" s="33" t="s">
        <v>119</v>
      </c>
      <c r="G80" s="33" t="s">
        <v>120</v>
      </c>
      <c r="H80" s="34"/>
      <c r="I80" s="107" t="s">
        <v>176</v>
      </c>
      <c r="J80" s="109">
        <f t="shared" ref="J80:J91" si="23">SUM(O80:AC80)</f>
        <v>55</v>
      </c>
      <c r="K80" s="35"/>
      <c r="L80" s="99">
        <v>46388</v>
      </c>
      <c r="M80" s="99">
        <v>46752</v>
      </c>
      <c r="N80" s="36" t="s">
        <v>72</v>
      </c>
      <c r="O80" s="1"/>
      <c r="P80" s="2"/>
      <c r="Q80" s="2"/>
      <c r="R80" s="2">
        <v>55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5"/>
      <c r="B81" s="30"/>
      <c r="C81" s="131" t="s">
        <v>216</v>
      </c>
      <c r="D81" s="131" t="s">
        <v>76</v>
      </c>
      <c r="E81" s="33" t="s">
        <v>118</v>
      </c>
      <c r="F81" s="33" t="s">
        <v>119</v>
      </c>
      <c r="G81" s="33" t="s">
        <v>120</v>
      </c>
      <c r="H81" s="34"/>
      <c r="I81" s="107" t="s">
        <v>176</v>
      </c>
      <c r="J81" s="109">
        <f t="shared" ref="J81:J87" si="24">SUM(O81:AC81)</f>
        <v>448</v>
      </c>
      <c r="K81" s="34"/>
      <c r="L81" s="99">
        <v>46388</v>
      </c>
      <c r="M81" s="99">
        <v>46752</v>
      </c>
      <c r="N81" s="36" t="s">
        <v>72</v>
      </c>
      <c r="O81" s="1"/>
      <c r="P81" s="2"/>
      <c r="Q81" s="2"/>
      <c r="R81" s="2">
        <v>448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5"/>
      <c r="B82" s="30"/>
      <c r="C82" s="131" t="s">
        <v>228</v>
      </c>
      <c r="D82" s="131" t="s">
        <v>76</v>
      </c>
      <c r="E82" s="33" t="s">
        <v>118</v>
      </c>
      <c r="F82" s="33" t="s">
        <v>119</v>
      </c>
      <c r="G82" s="33" t="s">
        <v>120</v>
      </c>
      <c r="H82" s="34"/>
      <c r="I82" s="107" t="s">
        <v>176</v>
      </c>
      <c r="J82" s="109">
        <f t="shared" si="24"/>
        <v>107</v>
      </c>
      <c r="K82" s="35"/>
      <c r="L82" s="99">
        <v>46388</v>
      </c>
      <c r="M82" s="99">
        <v>46752</v>
      </c>
      <c r="N82" s="36" t="s">
        <v>72</v>
      </c>
      <c r="O82" s="1"/>
      <c r="P82" s="2"/>
      <c r="Q82" s="2"/>
      <c r="R82" s="2">
        <v>107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5"/>
      <c r="B83" s="30"/>
      <c r="C83" s="131" t="s">
        <v>229</v>
      </c>
      <c r="D83" s="131" t="s">
        <v>76</v>
      </c>
      <c r="E83" s="33" t="s">
        <v>118</v>
      </c>
      <c r="F83" s="33" t="s">
        <v>119</v>
      </c>
      <c r="G83" s="33" t="s">
        <v>120</v>
      </c>
      <c r="H83" s="34"/>
      <c r="I83" s="107" t="s">
        <v>176</v>
      </c>
      <c r="J83" s="109">
        <f t="shared" si="24"/>
        <v>128</v>
      </c>
      <c r="K83" s="35"/>
      <c r="L83" s="99">
        <v>46388</v>
      </c>
      <c r="M83" s="99">
        <v>46752</v>
      </c>
      <c r="N83" s="36" t="s">
        <v>72</v>
      </c>
      <c r="O83" s="1"/>
      <c r="P83" s="2"/>
      <c r="Q83" s="2"/>
      <c r="R83" s="2">
        <v>128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5"/>
      <c r="B84" s="30"/>
      <c r="C84" s="131" t="s">
        <v>230</v>
      </c>
      <c r="D84" s="131" t="s">
        <v>76</v>
      </c>
      <c r="E84" s="33" t="s">
        <v>118</v>
      </c>
      <c r="F84" s="33" t="s">
        <v>119</v>
      </c>
      <c r="G84" s="33" t="s">
        <v>120</v>
      </c>
      <c r="H84" s="34"/>
      <c r="I84" s="107" t="s">
        <v>176</v>
      </c>
      <c r="J84" s="109">
        <f t="shared" si="24"/>
        <v>192</v>
      </c>
      <c r="K84" s="35"/>
      <c r="L84" s="99">
        <v>46388</v>
      </c>
      <c r="M84" s="99">
        <v>46752</v>
      </c>
      <c r="N84" s="36" t="s">
        <v>72</v>
      </c>
      <c r="O84" s="1"/>
      <c r="P84" s="2"/>
      <c r="Q84" s="2"/>
      <c r="R84" s="2">
        <v>192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5"/>
      <c r="B85" s="30"/>
      <c r="C85" s="131" t="s">
        <v>231</v>
      </c>
      <c r="D85" s="131" t="s">
        <v>76</v>
      </c>
      <c r="E85" s="33" t="s">
        <v>118</v>
      </c>
      <c r="F85" s="33" t="s">
        <v>119</v>
      </c>
      <c r="G85" s="33" t="s">
        <v>120</v>
      </c>
      <c r="H85" s="34"/>
      <c r="I85" s="107" t="s">
        <v>176</v>
      </c>
      <c r="J85" s="109">
        <f t="shared" si="24"/>
        <v>107</v>
      </c>
      <c r="K85" s="35"/>
      <c r="L85" s="99">
        <v>46388</v>
      </c>
      <c r="M85" s="99">
        <v>46752</v>
      </c>
      <c r="N85" s="36" t="s">
        <v>72</v>
      </c>
      <c r="O85" s="1"/>
      <c r="P85" s="2"/>
      <c r="Q85" s="2"/>
      <c r="R85" s="2">
        <v>107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75"/>
      <c r="B86" s="30"/>
      <c r="C86" s="131" t="s">
        <v>232</v>
      </c>
      <c r="D86" s="131" t="s">
        <v>76</v>
      </c>
      <c r="E86" s="33" t="s">
        <v>118</v>
      </c>
      <c r="F86" s="33" t="s">
        <v>119</v>
      </c>
      <c r="G86" s="33" t="s">
        <v>120</v>
      </c>
      <c r="H86" s="34"/>
      <c r="I86" s="107" t="s">
        <v>176</v>
      </c>
      <c r="J86" s="109">
        <f t="shared" si="24"/>
        <v>107</v>
      </c>
      <c r="K86" s="35"/>
      <c r="L86" s="99">
        <v>46388</v>
      </c>
      <c r="M86" s="99">
        <v>46752</v>
      </c>
      <c r="N86" s="36" t="s">
        <v>72</v>
      </c>
      <c r="O86" s="1"/>
      <c r="P86" s="2"/>
      <c r="Q86" s="2"/>
      <c r="R86" s="2">
        <v>107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5"/>
      <c r="B87" s="30"/>
      <c r="C87" s="131" t="s">
        <v>233</v>
      </c>
      <c r="D87" s="131" t="s">
        <v>76</v>
      </c>
      <c r="E87" s="33" t="s">
        <v>118</v>
      </c>
      <c r="F87" s="33" t="s">
        <v>119</v>
      </c>
      <c r="G87" s="33" t="s">
        <v>120</v>
      </c>
      <c r="H87" s="34"/>
      <c r="I87" s="107" t="s">
        <v>176</v>
      </c>
      <c r="J87" s="109">
        <f t="shared" si="24"/>
        <v>107</v>
      </c>
      <c r="K87" s="35"/>
      <c r="L87" s="99">
        <v>46388</v>
      </c>
      <c r="M87" s="99">
        <v>46752</v>
      </c>
      <c r="N87" s="36" t="s">
        <v>72</v>
      </c>
      <c r="O87" s="1"/>
      <c r="P87" s="2"/>
      <c r="Q87" s="2"/>
      <c r="R87" s="2">
        <v>107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5"/>
      <c r="B88" s="30"/>
      <c r="C88" s="131" t="s">
        <v>236</v>
      </c>
      <c r="D88" s="131" t="s">
        <v>76</v>
      </c>
      <c r="E88" s="33" t="s">
        <v>118</v>
      </c>
      <c r="F88" s="33" t="s">
        <v>119</v>
      </c>
      <c r="G88" s="33" t="s">
        <v>120</v>
      </c>
      <c r="H88" s="34"/>
      <c r="I88" s="107" t="s">
        <v>176</v>
      </c>
      <c r="J88" s="109">
        <f t="shared" ref="J88" si="25">SUM(O88:AC88)</f>
        <v>107</v>
      </c>
      <c r="K88" s="35"/>
      <c r="L88" s="99">
        <v>46388</v>
      </c>
      <c r="M88" s="99">
        <v>46752</v>
      </c>
      <c r="N88" s="36" t="s">
        <v>72</v>
      </c>
      <c r="O88" s="1"/>
      <c r="P88" s="2"/>
      <c r="Q88" s="2"/>
      <c r="R88" s="2">
        <v>107</v>
      </c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5"/>
      <c r="B89" s="30"/>
      <c r="C89" s="64" t="s">
        <v>85</v>
      </c>
      <c r="D89" s="131" t="s">
        <v>167</v>
      </c>
      <c r="E89" s="33" t="s">
        <v>121</v>
      </c>
      <c r="F89" s="33" t="s">
        <v>119</v>
      </c>
      <c r="G89" s="33" t="s">
        <v>120</v>
      </c>
      <c r="H89" s="34"/>
      <c r="I89" s="107" t="s">
        <v>176</v>
      </c>
      <c r="J89" s="109">
        <f t="shared" si="23"/>
        <v>55</v>
      </c>
      <c r="K89" s="35"/>
      <c r="L89" s="99">
        <v>46753</v>
      </c>
      <c r="M89" s="99">
        <v>47118</v>
      </c>
      <c r="N89" s="36" t="s">
        <v>72</v>
      </c>
      <c r="O89" s="1"/>
      <c r="P89" s="2"/>
      <c r="Q89" s="2"/>
      <c r="R89" s="2"/>
      <c r="S89" s="2">
        <v>55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5"/>
      <c r="B90" s="30"/>
      <c r="C90" s="64" t="s">
        <v>86</v>
      </c>
      <c r="D90" s="131" t="s">
        <v>167</v>
      </c>
      <c r="E90" s="33" t="s">
        <v>121</v>
      </c>
      <c r="F90" s="33" t="s">
        <v>119</v>
      </c>
      <c r="G90" s="33" t="s">
        <v>120</v>
      </c>
      <c r="H90" s="34"/>
      <c r="I90" s="107" t="s">
        <v>176</v>
      </c>
      <c r="J90" s="109">
        <f t="shared" si="23"/>
        <v>55</v>
      </c>
      <c r="K90" s="35"/>
      <c r="L90" s="99">
        <v>46753</v>
      </c>
      <c r="M90" s="99">
        <v>47118</v>
      </c>
      <c r="N90" s="36" t="s">
        <v>72</v>
      </c>
      <c r="O90" s="1"/>
      <c r="P90" s="2"/>
      <c r="Q90" s="2"/>
      <c r="R90" s="2"/>
      <c r="S90" s="2">
        <v>55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5"/>
      <c r="B91" s="30"/>
      <c r="C91" s="64" t="s">
        <v>204</v>
      </c>
      <c r="D91" s="131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si="23"/>
        <v>192</v>
      </c>
      <c r="K91" s="35"/>
      <c r="L91" s="99">
        <v>46753</v>
      </c>
      <c r="M91" s="99">
        <v>47118</v>
      </c>
      <c r="N91" s="36" t="s">
        <v>72</v>
      </c>
      <c r="O91" s="1"/>
      <c r="P91" s="2"/>
      <c r="Q91" s="2"/>
      <c r="R91" s="2"/>
      <c r="S91" s="2">
        <v>192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5"/>
      <c r="B92" s="30"/>
      <c r="C92" s="131" t="s">
        <v>234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ref="J92" si="26">SUM(O92:AC92)</f>
        <v>107</v>
      </c>
      <c r="K92" s="35"/>
      <c r="L92" s="99">
        <v>46753</v>
      </c>
      <c r="M92" s="99">
        <v>47118</v>
      </c>
      <c r="N92" s="36" t="s">
        <v>72</v>
      </c>
      <c r="O92" s="1"/>
      <c r="P92" s="2"/>
      <c r="Q92" s="2"/>
      <c r="R92" s="2"/>
      <c r="S92" s="2">
        <v>107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5"/>
      <c r="B93" s="30"/>
      <c r="C93" s="131" t="s">
        <v>235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ref="J93" si="27">SUM(O93:AC93)</f>
        <v>107</v>
      </c>
      <c r="K93" s="35"/>
      <c r="L93" s="99">
        <v>46753</v>
      </c>
      <c r="M93" s="99">
        <v>47118</v>
      </c>
      <c r="N93" s="36" t="s">
        <v>72</v>
      </c>
      <c r="O93" s="1"/>
      <c r="P93" s="2"/>
      <c r="Q93" s="2"/>
      <c r="R93" s="2"/>
      <c r="S93" s="2">
        <v>107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5"/>
      <c r="B94" s="30"/>
      <c r="C94" s="131" t="s">
        <v>209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ref="J94" si="28">SUM(O94:AC94)</f>
        <v>107</v>
      </c>
      <c r="K94" s="35"/>
      <c r="L94" s="99">
        <v>46753</v>
      </c>
      <c r="M94" s="99">
        <v>47118</v>
      </c>
      <c r="N94" s="36" t="s">
        <v>72</v>
      </c>
      <c r="O94" s="1"/>
      <c r="P94" s="2"/>
      <c r="Q94" s="2"/>
      <c r="R94" s="2"/>
      <c r="S94" s="2">
        <v>107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5"/>
      <c r="B95" s="30"/>
      <c r="C95" s="131" t="s">
        <v>210</v>
      </c>
      <c r="D95" s="131" t="s">
        <v>76</v>
      </c>
      <c r="E95" s="33" t="s">
        <v>118</v>
      </c>
      <c r="F95" s="33" t="s">
        <v>119</v>
      </c>
      <c r="G95" s="33" t="s">
        <v>120</v>
      </c>
      <c r="H95" s="34"/>
      <c r="I95" s="107" t="s">
        <v>176</v>
      </c>
      <c r="J95" s="109">
        <f t="shared" ref="J95" si="29">SUM(O95:AC95)</f>
        <v>107</v>
      </c>
      <c r="K95" s="35"/>
      <c r="L95" s="99">
        <v>46753</v>
      </c>
      <c r="M95" s="99">
        <v>47118</v>
      </c>
      <c r="N95" s="36" t="s">
        <v>72</v>
      </c>
      <c r="O95" s="1"/>
      <c r="P95" s="2"/>
      <c r="Q95" s="2"/>
      <c r="R95" s="2"/>
      <c r="S95" s="2">
        <v>107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5"/>
      <c r="B96" s="30"/>
      <c r="C96" s="131" t="s">
        <v>211</v>
      </c>
      <c r="D96" s="131" t="s">
        <v>76</v>
      </c>
      <c r="E96" s="33" t="s">
        <v>118</v>
      </c>
      <c r="F96" s="33" t="s">
        <v>119</v>
      </c>
      <c r="G96" s="33" t="s">
        <v>120</v>
      </c>
      <c r="H96" s="34"/>
      <c r="I96" s="107" t="s">
        <v>176</v>
      </c>
      <c r="J96" s="109">
        <f t="shared" ref="J96" si="30">SUM(O96:AC96)</f>
        <v>107</v>
      </c>
      <c r="K96" s="35"/>
      <c r="L96" s="99">
        <v>46753</v>
      </c>
      <c r="M96" s="99">
        <v>47118</v>
      </c>
      <c r="N96" s="36" t="s">
        <v>72</v>
      </c>
      <c r="O96" s="1"/>
      <c r="P96" s="2"/>
      <c r="Q96" s="2"/>
      <c r="R96" s="2"/>
      <c r="S96" s="2">
        <v>107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29"/>
      <c r="B97" s="30"/>
      <c r="C97" s="64" t="s">
        <v>102</v>
      </c>
      <c r="D97" s="131" t="s">
        <v>167</v>
      </c>
      <c r="E97" s="33" t="s">
        <v>121</v>
      </c>
      <c r="F97" s="33" t="s">
        <v>119</v>
      </c>
      <c r="G97" s="33" t="s">
        <v>120</v>
      </c>
      <c r="H97" s="34"/>
      <c r="I97" s="107" t="s">
        <v>176</v>
      </c>
      <c r="J97" s="109">
        <f>SUM(O97:AC97)</f>
        <v>181</v>
      </c>
      <c r="K97" s="34"/>
      <c r="L97" s="99">
        <v>47119</v>
      </c>
      <c r="M97" s="99">
        <v>47483</v>
      </c>
      <c r="N97" s="36" t="s">
        <v>49</v>
      </c>
      <c r="O97" s="1"/>
      <c r="P97" s="2"/>
      <c r="Q97" s="2"/>
      <c r="R97" s="2"/>
      <c r="S97" s="2"/>
      <c r="T97" s="3">
        <v>181</v>
      </c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5"/>
      <c r="B98" s="174"/>
      <c r="C98" s="64" t="s">
        <v>66</v>
      </c>
      <c r="D98" s="131" t="s">
        <v>142</v>
      </c>
      <c r="E98" s="33" t="s">
        <v>121</v>
      </c>
      <c r="F98" s="33" t="s">
        <v>119</v>
      </c>
      <c r="G98" s="33" t="s">
        <v>120</v>
      </c>
      <c r="H98" s="34"/>
      <c r="I98" s="107" t="s">
        <v>176</v>
      </c>
      <c r="J98" s="109">
        <f t="shared" ref="J98" si="31">SUM(O98:AC98)</f>
        <v>270</v>
      </c>
      <c r="K98" s="35"/>
      <c r="L98" s="99">
        <v>47119</v>
      </c>
      <c r="M98" s="99">
        <v>50770</v>
      </c>
      <c r="N98" s="36" t="s">
        <v>49</v>
      </c>
      <c r="O98" s="1"/>
      <c r="P98" s="2"/>
      <c r="Q98" s="2"/>
      <c r="R98" s="2"/>
      <c r="S98" s="2"/>
      <c r="T98" s="3">
        <v>27</v>
      </c>
      <c r="U98" s="3">
        <v>27</v>
      </c>
      <c r="V98" s="3">
        <v>27</v>
      </c>
      <c r="W98" s="3">
        <v>27</v>
      </c>
      <c r="X98" s="3">
        <v>27</v>
      </c>
      <c r="Y98" s="3">
        <v>27</v>
      </c>
      <c r="Z98" s="3">
        <v>27</v>
      </c>
      <c r="AA98" s="3">
        <v>27</v>
      </c>
      <c r="AB98" s="3">
        <v>27</v>
      </c>
      <c r="AC98" s="4">
        <v>27</v>
      </c>
    </row>
    <row r="99" spans="1:29" ht="60" x14ac:dyDescent="0.25">
      <c r="A99" s="175"/>
      <c r="B99" s="30"/>
      <c r="C99" s="64" t="s">
        <v>66</v>
      </c>
      <c r="D99" s="131" t="s">
        <v>144</v>
      </c>
      <c r="E99" s="33" t="s">
        <v>121</v>
      </c>
      <c r="F99" s="33" t="s">
        <v>119</v>
      </c>
      <c r="G99" s="33" t="s">
        <v>120</v>
      </c>
      <c r="H99" s="34"/>
      <c r="I99" s="107" t="s">
        <v>176</v>
      </c>
      <c r="J99" s="109">
        <f t="shared" ref="J99:J101" si="32">SUM(O99:AC99)</f>
        <v>270</v>
      </c>
      <c r="K99" s="35"/>
      <c r="L99" s="99">
        <v>47119</v>
      </c>
      <c r="M99" s="99">
        <v>50770</v>
      </c>
      <c r="N99" s="36" t="s">
        <v>49</v>
      </c>
      <c r="O99" s="1"/>
      <c r="P99" s="2"/>
      <c r="Q99" s="2"/>
      <c r="R99" s="2"/>
      <c r="S99" s="2"/>
      <c r="T99" s="3">
        <v>27</v>
      </c>
      <c r="U99" s="3">
        <v>27</v>
      </c>
      <c r="V99" s="3">
        <v>27</v>
      </c>
      <c r="W99" s="3">
        <v>27</v>
      </c>
      <c r="X99" s="3">
        <v>27</v>
      </c>
      <c r="Y99" s="3">
        <v>27</v>
      </c>
      <c r="Z99" s="3">
        <v>27</v>
      </c>
      <c r="AA99" s="3">
        <v>27</v>
      </c>
      <c r="AB99" s="3">
        <v>27</v>
      </c>
      <c r="AC99" s="4">
        <v>27</v>
      </c>
    </row>
    <row r="100" spans="1:29" ht="60" x14ac:dyDescent="0.25">
      <c r="A100" s="175"/>
      <c r="B100" s="30"/>
      <c r="C100" s="64" t="s">
        <v>67</v>
      </c>
      <c r="D100" s="131" t="s">
        <v>142</v>
      </c>
      <c r="E100" s="33" t="s">
        <v>121</v>
      </c>
      <c r="F100" s="33" t="s">
        <v>119</v>
      </c>
      <c r="G100" s="33" t="s">
        <v>120</v>
      </c>
      <c r="H100" s="34"/>
      <c r="I100" s="107" t="s">
        <v>176</v>
      </c>
      <c r="J100" s="109">
        <f>SUM(O100:AC100)</f>
        <v>610</v>
      </c>
      <c r="K100" s="35"/>
      <c r="L100" s="99">
        <v>47119</v>
      </c>
      <c r="M100" s="99">
        <v>50770</v>
      </c>
      <c r="N100" s="36" t="s">
        <v>49</v>
      </c>
      <c r="O100" s="1"/>
      <c r="P100" s="2"/>
      <c r="Q100" s="2"/>
      <c r="R100" s="2"/>
      <c r="S100" s="2"/>
      <c r="T100" s="3">
        <v>61</v>
      </c>
      <c r="U100" s="3">
        <v>61</v>
      </c>
      <c r="V100" s="3">
        <v>61</v>
      </c>
      <c r="W100" s="3">
        <v>61</v>
      </c>
      <c r="X100" s="3">
        <v>61</v>
      </c>
      <c r="Y100" s="3">
        <v>61</v>
      </c>
      <c r="Z100" s="3">
        <v>61</v>
      </c>
      <c r="AA100" s="3">
        <v>61</v>
      </c>
      <c r="AB100" s="3">
        <v>61</v>
      </c>
      <c r="AC100" s="4">
        <v>61</v>
      </c>
    </row>
    <row r="101" spans="1:29" ht="60" x14ac:dyDescent="0.25">
      <c r="A101" s="175"/>
      <c r="B101" s="30"/>
      <c r="C101" s="64" t="s">
        <v>67</v>
      </c>
      <c r="D101" s="131" t="s">
        <v>144</v>
      </c>
      <c r="E101" s="33" t="s">
        <v>121</v>
      </c>
      <c r="F101" s="33" t="s">
        <v>119</v>
      </c>
      <c r="G101" s="33" t="s">
        <v>120</v>
      </c>
      <c r="H101" s="34"/>
      <c r="I101" s="107" t="s">
        <v>176</v>
      </c>
      <c r="J101" s="109">
        <f t="shared" si="32"/>
        <v>610</v>
      </c>
      <c r="K101" s="35"/>
      <c r="L101" s="99">
        <v>47119</v>
      </c>
      <c r="M101" s="99">
        <v>50770</v>
      </c>
      <c r="N101" s="36" t="s">
        <v>49</v>
      </c>
      <c r="O101" s="1"/>
      <c r="P101" s="2"/>
      <c r="Q101" s="2"/>
      <c r="R101" s="2"/>
      <c r="S101" s="2"/>
      <c r="T101" s="3">
        <v>61</v>
      </c>
      <c r="U101" s="3">
        <v>61</v>
      </c>
      <c r="V101" s="3">
        <v>61</v>
      </c>
      <c r="W101" s="3">
        <v>61</v>
      </c>
      <c r="X101" s="3">
        <v>61</v>
      </c>
      <c r="Y101" s="3">
        <v>61</v>
      </c>
      <c r="Z101" s="3">
        <v>61</v>
      </c>
      <c r="AA101" s="3">
        <v>61</v>
      </c>
      <c r="AB101" s="3">
        <v>61</v>
      </c>
      <c r="AC101" s="4">
        <v>61</v>
      </c>
    </row>
    <row r="102" spans="1:29" ht="60" x14ac:dyDescent="0.25">
      <c r="A102" s="175"/>
      <c r="B102" s="30"/>
      <c r="C102" s="64" t="s">
        <v>68</v>
      </c>
      <c r="D102" s="131" t="s">
        <v>142</v>
      </c>
      <c r="E102" s="33" t="s">
        <v>121</v>
      </c>
      <c r="F102" s="33" t="s">
        <v>119</v>
      </c>
      <c r="G102" s="33" t="s">
        <v>120</v>
      </c>
      <c r="H102" s="34"/>
      <c r="I102" s="107" t="s">
        <v>176</v>
      </c>
      <c r="J102" s="109">
        <f>SUM(O102:AC102)</f>
        <v>530</v>
      </c>
      <c r="K102" s="35"/>
      <c r="L102" s="99">
        <v>47119</v>
      </c>
      <c r="M102" s="99">
        <v>50770</v>
      </c>
      <c r="N102" s="36" t="s">
        <v>49</v>
      </c>
      <c r="O102" s="1"/>
      <c r="P102" s="2"/>
      <c r="Q102" s="2"/>
      <c r="R102" s="2"/>
      <c r="S102" s="2"/>
      <c r="T102" s="3">
        <v>53</v>
      </c>
      <c r="U102" s="3">
        <v>53</v>
      </c>
      <c r="V102" s="3">
        <v>53</v>
      </c>
      <c r="W102" s="3">
        <v>53</v>
      </c>
      <c r="X102" s="3">
        <v>53</v>
      </c>
      <c r="Y102" s="3">
        <v>53</v>
      </c>
      <c r="Z102" s="3">
        <v>53</v>
      </c>
      <c r="AA102" s="3">
        <v>53</v>
      </c>
      <c r="AB102" s="3">
        <v>53</v>
      </c>
      <c r="AC102" s="4">
        <v>53</v>
      </c>
    </row>
    <row r="103" spans="1:29" ht="60" x14ac:dyDescent="0.25">
      <c r="A103" s="175"/>
      <c r="B103" s="30"/>
      <c r="C103" s="64" t="s">
        <v>68</v>
      </c>
      <c r="D103" s="131" t="s">
        <v>144</v>
      </c>
      <c r="E103" s="33" t="s">
        <v>121</v>
      </c>
      <c r="F103" s="33" t="s">
        <v>119</v>
      </c>
      <c r="G103" s="33" t="s">
        <v>120</v>
      </c>
      <c r="H103" s="34"/>
      <c r="I103" s="107" t="s">
        <v>176</v>
      </c>
      <c r="J103" s="109">
        <f t="shared" ref="J103:J105" si="33">SUM(O103:AC103)</f>
        <v>530</v>
      </c>
      <c r="K103" s="35"/>
      <c r="L103" s="99">
        <v>47119</v>
      </c>
      <c r="M103" s="99">
        <v>50770</v>
      </c>
      <c r="N103" s="36" t="s">
        <v>49</v>
      </c>
      <c r="O103" s="1"/>
      <c r="P103" s="2"/>
      <c r="Q103" s="2"/>
      <c r="R103" s="2"/>
      <c r="S103" s="2"/>
      <c r="T103" s="3">
        <v>53</v>
      </c>
      <c r="U103" s="3">
        <v>53</v>
      </c>
      <c r="V103" s="3">
        <v>53</v>
      </c>
      <c r="W103" s="3">
        <v>53</v>
      </c>
      <c r="X103" s="3">
        <v>53</v>
      </c>
      <c r="Y103" s="3">
        <v>53</v>
      </c>
      <c r="Z103" s="3">
        <v>53</v>
      </c>
      <c r="AA103" s="3">
        <v>53</v>
      </c>
      <c r="AB103" s="3">
        <v>53</v>
      </c>
      <c r="AC103" s="4">
        <v>53</v>
      </c>
    </row>
    <row r="104" spans="1:29" ht="60" x14ac:dyDescent="0.25">
      <c r="A104" s="175"/>
      <c r="B104" s="30"/>
      <c r="C104" s="64" t="s">
        <v>65</v>
      </c>
      <c r="D104" s="131" t="s">
        <v>142</v>
      </c>
      <c r="E104" s="33" t="s">
        <v>121</v>
      </c>
      <c r="F104" s="33" t="s">
        <v>119</v>
      </c>
      <c r="G104" s="33" t="s">
        <v>120</v>
      </c>
      <c r="H104" s="34"/>
      <c r="I104" s="107" t="s">
        <v>176</v>
      </c>
      <c r="J104" s="109">
        <f>SUM(O104:AC104)</f>
        <v>1530</v>
      </c>
      <c r="K104" s="35"/>
      <c r="L104" s="99">
        <v>47119</v>
      </c>
      <c r="M104" s="99">
        <v>50770</v>
      </c>
      <c r="N104" s="36" t="s">
        <v>49</v>
      </c>
      <c r="O104" s="1"/>
      <c r="P104" s="2"/>
      <c r="Q104" s="2"/>
      <c r="R104" s="2"/>
      <c r="S104" s="2"/>
      <c r="T104" s="3">
        <v>153</v>
      </c>
      <c r="U104" s="3">
        <v>153</v>
      </c>
      <c r="V104" s="3">
        <v>153</v>
      </c>
      <c r="W104" s="3">
        <v>153</v>
      </c>
      <c r="X104" s="3">
        <v>153</v>
      </c>
      <c r="Y104" s="3">
        <v>153</v>
      </c>
      <c r="Z104" s="3">
        <v>153</v>
      </c>
      <c r="AA104" s="3">
        <v>153</v>
      </c>
      <c r="AB104" s="3">
        <v>153</v>
      </c>
      <c r="AC104" s="4">
        <v>153</v>
      </c>
    </row>
    <row r="105" spans="1:29" ht="60" x14ac:dyDescent="0.25">
      <c r="A105" s="175"/>
      <c r="B105" s="30"/>
      <c r="C105" s="64" t="s">
        <v>65</v>
      </c>
      <c r="D105" s="131" t="s">
        <v>144</v>
      </c>
      <c r="E105" s="33" t="s">
        <v>121</v>
      </c>
      <c r="F105" s="33" t="s">
        <v>119</v>
      </c>
      <c r="G105" s="33" t="s">
        <v>120</v>
      </c>
      <c r="H105" s="34"/>
      <c r="I105" s="107" t="s">
        <v>176</v>
      </c>
      <c r="J105" s="109">
        <f t="shared" si="33"/>
        <v>1520</v>
      </c>
      <c r="K105" s="35"/>
      <c r="L105" s="99">
        <v>47119</v>
      </c>
      <c r="M105" s="99">
        <v>50770</v>
      </c>
      <c r="N105" s="36" t="s">
        <v>49</v>
      </c>
      <c r="O105" s="1"/>
      <c r="P105" s="2"/>
      <c r="Q105" s="2"/>
      <c r="R105" s="2"/>
      <c r="S105" s="2"/>
      <c r="T105" s="3">
        <v>152</v>
      </c>
      <c r="U105" s="3">
        <v>152</v>
      </c>
      <c r="V105" s="3">
        <v>152</v>
      </c>
      <c r="W105" s="3">
        <v>152</v>
      </c>
      <c r="X105" s="3">
        <v>152</v>
      </c>
      <c r="Y105" s="3">
        <v>152</v>
      </c>
      <c r="Z105" s="3">
        <v>152</v>
      </c>
      <c r="AA105" s="3">
        <v>152</v>
      </c>
      <c r="AB105" s="3">
        <v>152</v>
      </c>
      <c r="AC105" s="4">
        <v>152</v>
      </c>
    </row>
    <row r="106" spans="1:29" ht="60" x14ac:dyDescent="0.25">
      <c r="A106" s="175"/>
      <c r="B106" s="30"/>
      <c r="C106" s="64" t="s">
        <v>69</v>
      </c>
      <c r="D106" s="131" t="s">
        <v>142</v>
      </c>
      <c r="E106" s="33" t="s">
        <v>121</v>
      </c>
      <c r="F106" s="33" t="s">
        <v>119</v>
      </c>
      <c r="G106" s="33" t="s">
        <v>120</v>
      </c>
      <c r="H106" s="34"/>
      <c r="I106" s="107" t="s">
        <v>176</v>
      </c>
      <c r="J106" s="109">
        <f>SUM(O106:AC106)</f>
        <v>300</v>
      </c>
      <c r="K106" s="35"/>
      <c r="L106" s="99">
        <v>47119</v>
      </c>
      <c r="M106" s="99">
        <v>50770</v>
      </c>
      <c r="N106" s="36" t="s">
        <v>49</v>
      </c>
      <c r="O106" s="1"/>
      <c r="P106" s="2"/>
      <c r="Q106" s="2"/>
      <c r="R106" s="2"/>
      <c r="S106" s="2"/>
      <c r="T106" s="3">
        <v>30</v>
      </c>
      <c r="U106" s="3">
        <v>30</v>
      </c>
      <c r="V106" s="3">
        <v>30</v>
      </c>
      <c r="W106" s="3">
        <v>30</v>
      </c>
      <c r="X106" s="3">
        <v>30</v>
      </c>
      <c r="Y106" s="3">
        <v>30</v>
      </c>
      <c r="Z106" s="3">
        <v>30</v>
      </c>
      <c r="AA106" s="3">
        <v>30</v>
      </c>
      <c r="AB106" s="3">
        <v>30</v>
      </c>
      <c r="AC106" s="4">
        <v>30</v>
      </c>
    </row>
    <row r="107" spans="1:29" ht="60" x14ac:dyDescent="0.25">
      <c r="A107" s="175"/>
      <c r="B107" s="30"/>
      <c r="C107" s="64" t="s">
        <v>69</v>
      </c>
      <c r="D107" s="131" t="s">
        <v>144</v>
      </c>
      <c r="E107" s="33" t="s">
        <v>121</v>
      </c>
      <c r="F107" s="33" t="s">
        <v>119</v>
      </c>
      <c r="G107" s="33" t="s">
        <v>120</v>
      </c>
      <c r="H107" s="34"/>
      <c r="I107" s="107" t="s">
        <v>176</v>
      </c>
      <c r="J107" s="109">
        <f t="shared" ref="J107" si="34">SUM(O107:AC107)</f>
        <v>300</v>
      </c>
      <c r="K107" s="35"/>
      <c r="L107" s="99">
        <v>47119</v>
      </c>
      <c r="M107" s="99">
        <v>50770</v>
      </c>
      <c r="N107" s="36" t="s">
        <v>49</v>
      </c>
      <c r="O107" s="1"/>
      <c r="P107" s="2"/>
      <c r="Q107" s="2"/>
      <c r="R107" s="2"/>
      <c r="S107" s="2"/>
      <c r="T107" s="3">
        <v>30</v>
      </c>
      <c r="U107" s="3">
        <v>30</v>
      </c>
      <c r="V107" s="3">
        <v>30</v>
      </c>
      <c r="W107" s="3">
        <v>30</v>
      </c>
      <c r="X107" s="3">
        <v>30</v>
      </c>
      <c r="Y107" s="3">
        <v>30</v>
      </c>
      <c r="Z107" s="3">
        <v>30</v>
      </c>
      <c r="AA107" s="3">
        <v>30</v>
      </c>
      <c r="AB107" s="3">
        <v>30</v>
      </c>
      <c r="AC107" s="4">
        <v>30</v>
      </c>
    </row>
    <row r="108" spans="1:29" ht="60" x14ac:dyDescent="0.25">
      <c r="A108" s="29"/>
      <c r="B108" s="30"/>
      <c r="C108" s="64" t="s">
        <v>212</v>
      </c>
      <c r="D108" s="131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>SUM(O108:AC108)</f>
        <v>533</v>
      </c>
      <c r="K108" s="35"/>
      <c r="L108" s="99">
        <v>48214</v>
      </c>
      <c r="M108" s="99">
        <v>48579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533</v>
      </c>
      <c r="X108" s="3"/>
      <c r="Y108" s="3"/>
      <c r="Z108" s="3"/>
      <c r="AA108" s="3"/>
      <c r="AB108" s="3"/>
      <c r="AC108" s="4"/>
    </row>
    <row r="109" spans="1:29" ht="60" x14ac:dyDescent="0.25">
      <c r="A109" s="29"/>
      <c r="B109" s="30"/>
      <c r="C109" s="131" t="s">
        <v>237</v>
      </c>
      <c r="D109" s="131" t="s">
        <v>76</v>
      </c>
      <c r="E109" s="33" t="s">
        <v>118</v>
      </c>
      <c r="F109" s="33" t="s">
        <v>119</v>
      </c>
      <c r="G109" s="33" t="s">
        <v>120</v>
      </c>
      <c r="H109" s="34"/>
      <c r="I109" s="107" t="s">
        <v>176</v>
      </c>
      <c r="J109" s="109">
        <f t="shared" ref="J109:J110" si="35">SUM(O109:AC109)</f>
        <v>107</v>
      </c>
      <c r="K109" s="34"/>
      <c r="L109" s="99">
        <v>48214</v>
      </c>
      <c r="M109" s="99">
        <v>48579</v>
      </c>
      <c r="N109" s="36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107</v>
      </c>
      <c r="X109" s="3"/>
      <c r="Y109" s="3"/>
      <c r="Z109" s="3"/>
      <c r="AA109" s="3"/>
      <c r="AB109" s="3"/>
      <c r="AC109" s="4"/>
    </row>
    <row r="110" spans="1:29" ht="60" x14ac:dyDescent="0.25">
      <c r="A110" s="175"/>
      <c r="B110" s="30"/>
      <c r="C110" s="131" t="s">
        <v>215</v>
      </c>
      <c r="D110" s="131" t="s">
        <v>76</v>
      </c>
      <c r="E110" s="33" t="s">
        <v>118</v>
      </c>
      <c r="F110" s="33" t="s">
        <v>119</v>
      </c>
      <c r="G110" s="33" t="s">
        <v>120</v>
      </c>
      <c r="H110" s="34"/>
      <c r="I110" s="107" t="s">
        <v>176</v>
      </c>
      <c r="J110" s="109">
        <f t="shared" si="35"/>
        <v>1279</v>
      </c>
      <c r="K110" s="34"/>
      <c r="L110" s="99">
        <v>48214</v>
      </c>
      <c r="M110" s="99">
        <v>48579</v>
      </c>
      <c r="N110" s="57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1279</v>
      </c>
      <c r="X110" s="3"/>
      <c r="Y110" s="3"/>
      <c r="Z110" s="3"/>
      <c r="AA110" s="3"/>
      <c r="AB110" s="3"/>
      <c r="AC110" s="4"/>
    </row>
    <row r="111" spans="1:29" ht="60" x14ac:dyDescent="0.25">
      <c r="A111" s="175"/>
      <c r="B111" s="30"/>
      <c r="C111" s="64" t="s">
        <v>94</v>
      </c>
      <c r="D111" s="131" t="s">
        <v>167</v>
      </c>
      <c r="E111" s="33" t="s">
        <v>121</v>
      </c>
      <c r="F111" s="33" t="s">
        <v>119</v>
      </c>
      <c r="G111" s="33" t="s">
        <v>120</v>
      </c>
      <c r="H111" s="34"/>
      <c r="I111" s="107" t="s">
        <v>176</v>
      </c>
      <c r="J111" s="109">
        <f t="shared" ref="J111:J126" si="36">SUM(O111:AC111)</f>
        <v>55</v>
      </c>
      <c r="K111" s="35"/>
      <c r="L111" s="99">
        <v>48214</v>
      </c>
      <c r="M111" s="99">
        <v>48579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55</v>
      </c>
      <c r="X111" s="3"/>
      <c r="Y111" s="3"/>
      <c r="Z111" s="3"/>
      <c r="AA111" s="3"/>
      <c r="AB111" s="3"/>
      <c r="AC111" s="4"/>
    </row>
    <row r="112" spans="1:29" ht="60" x14ac:dyDescent="0.25">
      <c r="A112" s="175"/>
      <c r="B112" s="30"/>
      <c r="C112" s="131" t="s">
        <v>213</v>
      </c>
      <c r="D112" s="131" t="s">
        <v>76</v>
      </c>
      <c r="E112" s="33" t="s">
        <v>118</v>
      </c>
      <c r="F112" s="33" t="s">
        <v>119</v>
      </c>
      <c r="G112" s="33" t="s">
        <v>120</v>
      </c>
      <c r="H112" s="34"/>
      <c r="I112" s="107" t="s">
        <v>176</v>
      </c>
      <c r="J112" s="109">
        <f>SUM(O112:AC112)</f>
        <v>107</v>
      </c>
      <c r="K112" s="34"/>
      <c r="L112" s="99">
        <v>48214</v>
      </c>
      <c r="M112" s="99">
        <v>48579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107</v>
      </c>
      <c r="X112" s="3"/>
      <c r="Y112" s="3"/>
      <c r="Z112" s="3"/>
      <c r="AA112" s="3"/>
      <c r="AB112" s="3"/>
      <c r="AC112" s="4"/>
    </row>
    <row r="113" spans="1:29" ht="60" x14ac:dyDescent="0.25">
      <c r="A113" s="175"/>
      <c r="B113" s="30"/>
      <c r="C113" s="131" t="s">
        <v>203</v>
      </c>
      <c r="D113" s="131" t="s">
        <v>76</v>
      </c>
      <c r="E113" s="33" t="s">
        <v>118</v>
      </c>
      <c r="F113" s="33" t="s">
        <v>119</v>
      </c>
      <c r="G113" s="33" t="s">
        <v>120</v>
      </c>
      <c r="H113" s="34"/>
      <c r="I113" s="107" t="s">
        <v>176</v>
      </c>
      <c r="J113" s="109">
        <f t="shared" ref="J113:J114" si="37">SUM(O113:AC113)</f>
        <v>107</v>
      </c>
      <c r="K113" s="34"/>
      <c r="L113" s="99">
        <v>48214</v>
      </c>
      <c r="M113" s="99">
        <v>48579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107</v>
      </c>
      <c r="X113" s="3"/>
      <c r="Y113" s="3"/>
      <c r="Z113" s="3"/>
      <c r="AA113" s="3"/>
      <c r="AB113" s="3"/>
      <c r="AC113" s="4"/>
    </row>
    <row r="114" spans="1:29" ht="60" x14ac:dyDescent="0.25">
      <c r="A114" s="175"/>
      <c r="B114" s="30"/>
      <c r="C114" s="131" t="s">
        <v>214</v>
      </c>
      <c r="D114" s="131" t="s">
        <v>76</v>
      </c>
      <c r="E114" s="33" t="s">
        <v>118</v>
      </c>
      <c r="F114" s="33" t="s">
        <v>119</v>
      </c>
      <c r="G114" s="33" t="s">
        <v>120</v>
      </c>
      <c r="H114" s="34"/>
      <c r="I114" s="107" t="s">
        <v>176</v>
      </c>
      <c r="J114" s="109">
        <f t="shared" si="37"/>
        <v>107</v>
      </c>
      <c r="K114" s="34"/>
      <c r="L114" s="99">
        <v>48214</v>
      </c>
      <c r="M114" s="99">
        <v>48579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>
        <v>107</v>
      </c>
      <c r="X114" s="3"/>
      <c r="Y114" s="3"/>
      <c r="Z114" s="3"/>
      <c r="AA114" s="3"/>
      <c r="AB114" s="3"/>
      <c r="AC114" s="4"/>
    </row>
    <row r="115" spans="1:29" ht="60" x14ac:dyDescent="0.25">
      <c r="A115" s="175"/>
      <c r="B115" s="30"/>
      <c r="C115" s="131" t="s">
        <v>223</v>
      </c>
      <c r="D115" s="131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>SUM(O115:AC115)</f>
        <v>1279</v>
      </c>
      <c r="K115" s="34"/>
      <c r="L115" s="99">
        <v>48580</v>
      </c>
      <c r="M115" s="99">
        <v>48944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1279</v>
      </c>
      <c r="Y115" s="3"/>
      <c r="Z115" s="3"/>
      <c r="AA115" s="3"/>
      <c r="AB115" s="3"/>
      <c r="AC115" s="4"/>
    </row>
    <row r="116" spans="1:29" ht="60" x14ac:dyDescent="0.25">
      <c r="A116" s="175"/>
      <c r="B116" s="30"/>
      <c r="C116" s="131" t="s">
        <v>224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>SUM(O116:AC116)</f>
        <v>107</v>
      </c>
      <c r="K116" s="34"/>
      <c r="L116" s="99">
        <v>48580</v>
      </c>
      <c r="M116" s="99">
        <v>48944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107</v>
      </c>
      <c r="Y116" s="3"/>
      <c r="Z116" s="3"/>
      <c r="AA116" s="3"/>
      <c r="AB116" s="3"/>
      <c r="AC116" s="4"/>
    </row>
    <row r="117" spans="1:29" ht="60" x14ac:dyDescent="0.25">
      <c r="A117" s="175"/>
      <c r="B117" s="30"/>
      <c r="C117" s="131" t="s">
        <v>225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>SUM(O117:AC117)</f>
        <v>107</v>
      </c>
      <c r="K117" s="34"/>
      <c r="L117" s="99">
        <v>48580</v>
      </c>
      <c r="M117" s="99">
        <v>48944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107</v>
      </c>
      <c r="Y117" s="3"/>
      <c r="Z117" s="3"/>
      <c r="AA117" s="3"/>
      <c r="AB117" s="3"/>
      <c r="AC117" s="4"/>
    </row>
    <row r="118" spans="1:29" ht="60" x14ac:dyDescent="0.25">
      <c r="A118" s="175"/>
      <c r="B118" s="30"/>
      <c r="C118" s="131" t="s">
        <v>208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>SUM(O118:AC118)</f>
        <v>107</v>
      </c>
      <c r="K118" s="34"/>
      <c r="L118" s="99">
        <v>48580</v>
      </c>
      <c r="M118" s="99">
        <v>48944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107</v>
      </c>
      <c r="Y118" s="3"/>
      <c r="Z118" s="3"/>
      <c r="AA118" s="3"/>
      <c r="AB118" s="3"/>
      <c r="AC118" s="4"/>
    </row>
    <row r="119" spans="1:29" ht="60" x14ac:dyDescent="0.25">
      <c r="A119" s="175"/>
      <c r="B119" s="30"/>
      <c r="C119" s="131" t="s">
        <v>226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>SUM(O119:AC119)</f>
        <v>107</v>
      </c>
      <c r="K119" s="34"/>
      <c r="L119" s="99">
        <v>48580</v>
      </c>
      <c r="M119" s="99">
        <v>48944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107</v>
      </c>
      <c r="Y119" s="3"/>
      <c r="Z119" s="3"/>
      <c r="AA119" s="3"/>
      <c r="AB119" s="3"/>
      <c r="AC119" s="4"/>
    </row>
    <row r="120" spans="1:29" ht="60" x14ac:dyDescent="0.25">
      <c r="A120" s="175"/>
      <c r="B120" s="30"/>
      <c r="C120" s="131" t="s">
        <v>227</v>
      </c>
      <c r="D120" s="131" t="s">
        <v>76</v>
      </c>
      <c r="E120" s="33" t="s">
        <v>118</v>
      </c>
      <c r="F120" s="33" t="s">
        <v>119</v>
      </c>
      <c r="G120" s="33" t="s">
        <v>120</v>
      </c>
      <c r="H120" s="34"/>
      <c r="I120" s="107" t="s">
        <v>176</v>
      </c>
      <c r="J120" s="109">
        <f t="shared" si="36"/>
        <v>107</v>
      </c>
      <c r="K120" s="35"/>
      <c r="L120" s="99">
        <v>48580</v>
      </c>
      <c r="M120" s="99">
        <v>48944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107</v>
      </c>
      <c r="Y120" s="3"/>
      <c r="Z120" s="3"/>
      <c r="AA120" s="3"/>
      <c r="AB120" s="3"/>
      <c r="AC120" s="4"/>
    </row>
    <row r="121" spans="1:29" ht="60" x14ac:dyDescent="0.25">
      <c r="A121" s="175"/>
      <c r="B121" s="30"/>
      <c r="C121" s="131" t="s">
        <v>238</v>
      </c>
      <c r="D121" s="131" t="s">
        <v>76</v>
      </c>
      <c r="E121" s="33" t="s">
        <v>118</v>
      </c>
      <c r="F121" s="33" t="s">
        <v>119</v>
      </c>
      <c r="G121" s="33" t="s">
        <v>120</v>
      </c>
      <c r="H121" s="34"/>
      <c r="I121" s="107" t="s">
        <v>176</v>
      </c>
      <c r="J121" s="109">
        <f t="shared" si="36"/>
        <v>1279</v>
      </c>
      <c r="K121" s="35"/>
      <c r="L121" s="99">
        <v>48580</v>
      </c>
      <c r="M121" s="99">
        <v>48944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1279</v>
      </c>
      <c r="Y121" s="3"/>
      <c r="Z121" s="3"/>
      <c r="AA121" s="3"/>
      <c r="AB121" s="3"/>
      <c r="AC121" s="4"/>
    </row>
    <row r="122" spans="1:29" ht="60" x14ac:dyDescent="0.25">
      <c r="A122" s="175"/>
      <c r="B122" s="30"/>
      <c r="C122" s="131" t="s">
        <v>239</v>
      </c>
      <c r="D122" s="131" t="s">
        <v>76</v>
      </c>
      <c r="E122" s="33" t="s">
        <v>118</v>
      </c>
      <c r="F122" s="33" t="s">
        <v>119</v>
      </c>
      <c r="G122" s="33" t="s">
        <v>120</v>
      </c>
      <c r="H122" s="34"/>
      <c r="I122" s="107" t="s">
        <v>176</v>
      </c>
      <c r="J122" s="109">
        <f t="shared" si="36"/>
        <v>107</v>
      </c>
      <c r="K122" s="35"/>
      <c r="L122" s="99">
        <v>48580</v>
      </c>
      <c r="M122" s="99">
        <v>48944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107</v>
      </c>
      <c r="Y122" s="3"/>
      <c r="Z122" s="3"/>
      <c r="AA122" s="3"/>
      <c r="AB122" s="3"/>
      <c r="AC122" s="4"/>
    </row>
    <row r="123" spans="1:29" ht="60" x14ac:dyDescent="0.25">
      <c r="A123" s="175"/>
      <c r="B123" s="30"/>
      <c r="C123" s="131" t="s">
        <v>240</v>
      </c>
      <c r="D123" s="131" t="s">
        <v>76</v>
      </c>
      <c r="E123" s="33" t="s">
        <v>118</v>
      </c>
      <c r="F123" s="33" t="s">
        <v>119</v>
      </c>
      <c r="G123" s="33" t="s">
        <v>120</v>
      </c>
      <c r="H123" s="34"/>
      <c r="I123" s="107" t="s">
        <v>176</v>
      </c>
      <c r="J123" s="109">
        <f t="shared" si="36"/>
        <v>107</v>
      </c>
      <c r="K123" s="35"/>
      <c r="L123" s="99">
        <v>48580</v>
      </c>
      <c r="M123" s="99">
        <v>48944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107</v>
      </c>
      <c r="Y123" s="3"/>
      <c r="Z123" s="3"/>
      <c r="AA123" s="3"/>
      <c r="AB123" s="3"/>
      <c r="AC123" s="4"/>
    </row>
    <row r="124" spans="1:29" ht="60" x14ac:dyDescent="0.25">
      <c r="A124" s="175"/>
      <c r="B124" s="30"/>
      <c r="C124" s="64" t="s">
        <v>99</v>
      </c>
      <c r="D124" s="131" t="s">
        <v>167</v>
      </c>
      <c r="E124" s="33" t="s">
        <v>121</v>
      </c>
      <c r="F124" s="33" t="s">
        <v>119</v>
      </c>
      <c r="G124" s="33" t="s">
        <v>120</v>
      </c>
      <c r="H124" s="34"/>
      <c r="I124" s="107" t="s">
        <v>176</v>
      </c>
      <c r="J124" s="109">
        <f t="shared" si="36"/>
        <v>55</v>
      </c>
      <c r="K124" s="35"/>
      <c r="L124" s="99">
        <v>48580</v>
      </c>
      <c r="M124" s="99">
        <v>48944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>
        <v>55</v>
      </c>
      <c r="Y124" s="3"/>
      <c r="Z124" s="3"/>
      <c r="AA124" s="3"/>
      <c r="AB124" s="3"/>
      <c r="AC124" s="4"/>
    </row>
    <row r="125" spans="1:29" ht="60" x14ac:dyDescent="0.25">
      <c r="A125" s="175"/>
      <c r="B125" s="30"/>
      <c r="C125" s="131" t="s">
        <v>236</v>
      </c>
      <c r="D125" s="131" t="s">
        <v>76</v>
      </c>
      <c r="E125" s="33" t="s">
        <v>118</v>
      </c>
      <c r="F125" s="33" t="s">
        <v>119</v>
      </c>
      <c r="G125" s="33" t="s">
        <v>120</v>
      </c>
      <c r="H125" s="34"/>
      <c r="I125" s="107" t="s">
        <v>176</v>
      </c>
      <c r="J125" s="109">
        <f t="shared" si="36"/>
        <v>107</v>
      </c>
      <c r="K125" s="35"/>
      <c r="L125" s="99">
        <v>48945</v>
      </c>
      <c r="M125" s="99">
        <v>49309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107</v>
      </c>
      <c r="Z125" s="3"/>
      <c r="AA125" s="3"/>
      <c r="AB125" s="3"/>
      <c r="AC125" s="4"/>
    </row>
    <row r="126" spans="1:29" ht="60" x14ac:dyDescent="0.25">
      <c r="A126" s="175"/>
      <c r="B126" s="30"/>
      <c r="C126" s="64" t="s">
        <v>100</v>
      </c>
      <c r="D126" s="131" t="s">
        <v>167</v>
      </c>
      <c r="E126" s="33" t="s">
        <v>121</v>
      </c>
      <c r="F126" s="33" t="s">
        <v>119</v>
      </c>
      <c r="G126" s="33" t="s">
        <v>120</v>
      </c>
      <c r="H126" s="34"/>
      <c r="I126" s="107" t="s">
        <v>176</v>
      </c>
      <c r="J126" s="109">
        <f t="shared" si="36"/>
        <v>110</v>
      </c>
      <c r="K126" s="35"/>
      <c r="L126" s="99">
        <v>48945</v>
      </c>
      <c r="M126" s="99">
        <v>49674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55</v>
      </c>
      <c r="Z126" s="3">
        <v>55</v>
      </c>
      <c r="AA126" s="3"/>
      <c r="AB126" s="3"/>
      <c r="AC126" s="4"/>
    </row>
    <row r="127" spans="1:29" ht="60" x14ac:dyDescent="0.25">
      <c r="A127" s="175"/>
      <c r="B127" s="30"/>
      <c r="C127" s="131" t="s">
        <v>216</v>
      </c>
      <c r="D127" s="131" t="s">
        <v>76</v>
      </c>
      <c r="E127" s="33" t="s">
        <v>118</v>
      </c>
      <c r="F127" s="33" t="s">
        <v>119</v>
      </c>
      <c r="G127" s="33" t="s">
        <v>120</v>
      </c>
      <c r="H127" s="34"/>
      <c r="I127" s="107" t="s">
        <v>176</v>
      </c>
      <c r="J127" s="109">
        <f t="shared" ref="J127:J133" si="38">SUM(O127:AC127)</f>
        <v>448</v>
      </c>
      <c r="K127" s="34"/>
      <c r="L127" s="99">
        <v>48945</v>
      </c>
      <c r="M127" s="99">
        <v>49309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448</v>
      </c>
      <c r="Z127" s="3"/>
      <c r="AA127" s="3"/>
      <c r="AB127" s="3"/>
      <c r="AC127" s="4"/>
    </row>
    <row r="128" spans="1:29" ht="60" x14ac:dyDescent="0.25">
      <c r="A128" s="175"/>
      <c r="B128" s="30"/>
      <c r="C128" s="131" t="s">
        <v>228</v>
      </c>
      <c r="D128" s="131" t="s">
        <v>76</v>
      </c>
      <c r="E128" s="33" t="s">
        <v>118</v>
      </c>
      <c r="F128" s="33" t="s">
        <v>119</v>
      </c>
      <c r="G128" s="33" t="s">
        <v>120</v>
      </c>
      <c r="H128" s="34"/>
      <c r="I128" s="107" t="s">
        <v>176</v>
      </c>
      <c r="J128" s="109">
        <f t="shared" si="38"/>
        <v>107</v>
      </c>
      <c r="K128" s="35"/>
      <c r="L128" s="99">
        <v>48945</v>
      </c>
      <c r="M128" s="99">
        <v>49309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107</v>
      </c>
      <c r="Z128" s="3"/>
      <c r="AA128" s="3"/>
      <c r="AB128" s="3"/>
      <c r="AC128" s="4"/>
    </row>
    <row r="129" spans="1:30" ht="60" x14ac:dyDescent="0.25">
      <c r="A129" s="175"/>
      <c r="B129" s="30"/>
      <c r="C129" s="131" t="s">
        <v>229</v>
      </c>
      <c r="D129" s="131" t="s">
        <v>76</v>
      </c>
      <c r="E129" s="33" t="s">
        <v>118</v>
      </c>
      <c r="F129" s="33" t="s">
        <v>119</v>
      </c>
      <c r="G129" s="33" t="s">
        <v>120</v>
      </c>
      <c r="H129" s="34"/>
      <c r="I129" s="107" t="s">
        <v>176</v>
      </c>
      <c r="J129" s="109">
        <f t="shared" si="38"/>
        <v>1279</v>
      </c>
      <c r="K129" s="35"/>
      <c r="L129" s="99">
        <v>48945</v>
      </c>
      <c r="M129" s="99">
        <v>49309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1279</v>
      </c>
      <c r="Z129" s="3"/>
      <c r="AA129" s="3"/>
      <c r="AB129" s="3"/>
      <c r="AC129" s="4"/>
    </row>
    <row r="130" spans="1:30" ht="60" x14ac:dyDescent="0.25">
      <c r="A130" s="175"/>
      <c r="B130" s="30"/>
      <c r="C130" s="131" t="s">
        <v>230</v>
      </c>
      <c r="D130" s="131" t="s">
        <v>76</v>
      </c>
      <c r="E130" s="33" t="s">
        <v>118</v>
      </c>
      <c r="F130" s="33" t="s">
        <v>119</v>
      </c>
      <c r="G130" s="33" t="s">
        <v>120</v>
      </c>
      <c r="H130" s="34"/>
      <c r="I130" s="107" t="s">
        <v>176</v>
      </c>
      <c r="J130" s="109">
        <f t="shared" si="38"/>
        <v>192</v>
      </c>
      <c r="K130" s="35"/>
      <c r="L130" s="99">
        <v>48945</v>
      </c>
      <c r="M130" s="99">
        <v>49309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192</v>
      </c>
      <c r="Z130" s="3"/>
      <c r="AA130" s="3"/>
      <c r="AB130" s="3"/>
      <c r="AC130" s="4"/>
    </row>
    <row r="131" spans="1:30" ht="60" x14ac:dyDescent="0.25">
      <c r="A131" s="175"/>
      <c r="B131" s="30"/>
      <c r="C131" s="131" t="s">
        <v>231</v>
      </c>
      <c r="D131" s="131" t="s">
        <v>76</v>
      </c>
      <c r="E131" s="33" t="s">
        <v>118</v>
      </c>
      <c r="F131" s="33" t="s">
        <v>119</v>
      </c>
      <c r="G131" s="33" t="s">
        <v>120</v>
      </c>
      <c r="H131" s="34"/>
      <c r="I131" s="107" t="s">
        <v>176</v>
      </c>
      <c r="J131" s="109">
        <f t="shared" si="38"/>
        <v>107</v>
      </c>
      <c r="K131" s="35"/>
      <c r="L131" s="99">
        <v>48945</v>
      </c>
      <c r="M131" s="99">
        <v>49309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107</v>
      </c>
      <c r="Z131" s="3"/>
      <c r="AA131" s="3"/>
      <c r="AB131" s="3"/>
      <c r="AC131" s="4"/>
    </row>
    <row r="132" spans="1:30" ht="60" x14ac:dyDescent="0.25">
      <c r="A132" s="175"/>
      <c r="B132" s="30"/>
      <c r="C132" s="131" t="s">
        <v>232</v>
      </c>
      <c r="D132" s="131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 t="shared" si="38"/>
        <v>107</v>
      </c>
      <c r="K132" s="35"/>
      <c r="L132" s="99">
        <v>48945</v>
      </c>
      <c r="M132" s="99">
        <v>49309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107</v>
      </c>
      <c r="Z132" s="3"/>
      <c r="AA132" s="3"/>
      <c r="AB132" s="3"/>
      <c r="AC132" s="4"/>
    </row>
    <row r="133" spans="1:30" ht="60" x14ac:dyDescent="0.25">
      <c r="A133" s="175"/>
      <c r="B133" s="30"/>
      <c r="C133" s="131" t="s">
        <v>233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si="38"/>
        <v>107</v>
      </c>
      <c r="K133" s="35"/>
      <c r="L133" s="99">
        <v>48945</v>
      </c>
      <c r="M133" s="99">
        <v>49309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>
        <v>107</v>
      </c>
      <c r="Z133" s="3"/>
      <c r="AA133" s="3"/>
      <c r="AB133" s="3"/>
      <c r="AC133" s="4"/>
    </row>
    <row r="134" spans="1:30" ht="60" x14ac:dyDescent="0.25">
      <c r="A134" s="175"/>
      <c r="B134" s="30"/>
      <c r="C134" s="131" t="s">
        <v>205</v>
      </c>
      <c r="D134" s="131" t="s">
        <v>76</v>
      </c>
      <c r="E134" s="33" t="s">
        <v>118</v>
      </c>
      <c r="F134" s="33" t="s">
        <v>119</v>
      </c>
      <c r="G134" s="33" t="s">
        <v>120</v>
      </c>
      <c r="H134" s="34"/>
      <c r="I134" s="107" t="s">
        <v>176</v>
      </c>
      <c r="J134" s="109">
        <f t="shared" ref="J134:J142" si="39">SUM(O134:AC134)</f>
        <v>384</v>
      </c>
      <c r="K134" s="34"/>
      <c r="L134" s="99">
        <v>49310</v>
      </c>
      <c r="M134" s="99">
        <v>49674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384</v>
      </c>
      <c r="AA134" s="3"/>
      <c r="AB134" s="3"/>
      <c r="AC134" s="4"/>
    </row>
    <row r="135" spans="1:30" ht="60" x14ac:dyDescent="0.25">
      <c r="A135" s="175"/>
      <c r="B135" s="30"/>
      <c r="C135" s="64" t="s">
        <v>220</v>
      </c>
      <c r="D135" s="131" t="s">
        <v>76</v>
      </c>
      <c r="E135" s="33" t="s">
        <v>118</v>
      </c>
      <c r="F135" s="33" t="s">
        <v>119</v>
      </c>
      <c r="G135" s="33" t="s">
        <v>120</v>
      </c>
      <c r="H135" s="34"/>
      <c r="I135" s="107" t="s">
        <v>176</v>
      </c>
      <c r="J135" s="109">
        <f t="shared" si="39"/>
        <v>192</v>
      </c>
      <c r="K135" s="35"/>
      <c r="L135" s="99">
        <v>49310</v>
      </c>
      <c r="M135" s="99">
        <v>49674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192</v>
      </c>
      <c r="AA135" s="3"/>
      <c r="AB135" s="3"/>
      <c r="AC135" s="4"/>
    </row>
    <row r="136" spans="1:30" ht="60" x14ac:dyDescent="0.25">
      <c r="A136" s="175"/>
      <c r="B136" s="30"/>
      <c r="C136" s="64" t="s">
        <v>221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 t="shared" si="39"/>
        <v>192</v>
      </c>
      <c r="K136" s="35"/>
      <c r="L136" s="99">
        <v>49310</v>
      </c>
      <c r="M136" s="99">
        <v>49674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192</v>
      </c>
      <c r="AA136" s="3"/>
      <c r="AB136" s="3"/>
      <c r="AC136" s="4"/>
    </row>
    <row r="137" spans="1:30" ht="60" x14ac:dyDescent="0.25">
      <c r="A137" s="175"/>
      <c r="B137" s="30"/>
      <c r="C137" s="64" t="s">
        <v>204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si="39"/>
        <v>192</v>
      </c>
      <c r="K137" s="35"/>
      <c r="L137" s="99">
        <v>49310</v>
      </c>
      <c r="M137" s="99">
        <v>49674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192</v>
      </c>
      <c r="AA137" s="3"/>
      <c r="AB137" s="3"/>
      <c r="AC137" s="4"/>
    </row>
    <row r="138" spans="1:30" ht="60" x14ac:dyDescent="0.25">
      <c r="A138" s="175"/>
      <c r="B138" s="30"/>
      <c r="C138" s="131" t="s">
        <v>234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 t="shared" si="39"/>
        <v>107</v>
      </c>
      <c r="K138" s="35"/>
      <c r="L138" s="99">
        <v>49310</v>
      </c>
      <c r="M138" s="99">
        <v>49674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107</v>
      </c>
      <c r="AA138" s="3"/>
      <c r="AB138" s="3"/>
      <c r="AC138" s="4"/>
    </row>
    <row r="139" spans="1:30" ht="60" x14ac:dyDescent="0.25">
      <c r="A139" s="175"/>
      <c r="B139" s="30"/>
      <c r="C139" s="131" t="s">
        <v>235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 t="shared" si="39"/>
        <v>107</v>
      </c>
      <c r="K139" s="35"/>
      <c r="L139" s="99">
        <v>49310</v>
      </c>
      <c r="M139" s="99">
        <v>49674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107</v>
      </c>
      <c r="AA139" s="3"/>
      <c r="AB139" s="3"/>
      <c r="AC139" s="4"/>
    </row>
    <row r="140" spans="1:30" ht="60" x14ac:dyDescent="0.25">
      <c r="A140" s="175"/>
      <c r="B140" s="30"/>
      <c r="C140" s="131" t="s">
        <v>209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 t="shared" si="39"/>
        <v>107</v>
      </c>
      <c r="K140" s="35"/>
      <c r="L140" s="99">
        <v>49310</v>
      </c>
      <c r="M140" s="99">
        <v>49674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107</v>
      </c>
      <c r="AA140" s="3"/>
      <c r="AB140" s="3"/>
      <c r="AC140" s="4"/>
    </row>
    <row r="141" spans="1:30" ht="60" x14ac:dyDescent="0.25">
      <c r="A141" s="175"/>
      <c r="B141" s="30"/>
      <c r="C141" s="131" t="s">
        <v>210</v>
      </c>
      <c r="D141" s="131" t="s">
        <v>76</v>
      </c>
      <c r="E141" s="33" t="s">
        <v>118</v>
      </c>
      <c r="F141" s="33" t="s">
        <v>119</v>
      </c>
      <c r="G141" s="33" t="s">
        <v>120</v>
      </c>
      <c r="H141" s="34"/>
      <c r="I141" s="107" t="s">
        <v>176</v>
      </c>
      <c r="J141" s="109">
        <f t="shared" si="39"/>
        <v>107</v>
      </c>
      <c r="K141" s="35"/>
      <c r="L141" s="99">
        <v>49310</v>
      </c>
      <c r="M141" s="99">
        <v>49674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107</v>
      </c>
      <c r="AA141" s="3"/>
      <c r="AB141" s="3"/>
      <c r="AC141" s="4"/>
    </row>
    <row r="142" spans="1:30" ht="60" x14ac:dyDescent="0.25">
      <c r="A142" s="175"/>
      <c r="B142" s="30"/>
      <c r="C142" s="131" t="s">
        <v>211</v>
      </c>
      <c r="D142" s="131" t="s">
        <v>76</v>
      </c>
      <c r="E142" s="33" t="s">
        <v>118</v>
      </c>
      <c r="F142" s="33" t="s">
        <v>119</v>
      </c>
      <c r="G142" s="33" t="s">
        <v>120</v>
      </c>
      <c r="H142" s="34"/>
      <c r="I142" s="107" t="s">
        <v>176</v>
      </c>
      <c r="J142" s="109">
        <f t="shared" si="39"/>
        <v>107</v>
      </c>
      <c r="K142" s="35"/>
      <c r="L142" s="99">
        <v>49310</v>
      </c>
      <c r="M142" s="99">
        <v>49674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/>
      <c r="Z142" s="3">
        <v>107</v>
      </c>
      <c r="AA142" s="3"/>
      <c r="AB142" s="3"/>
      <c r="AC142" s="4"/>
    </row>
    <row r="143" spans="1:30" x14ac:dyDescent="0.25">
      <c r="A143" s="104"/>
      <c r="B143" s="47" t="s">
        <v>3</v>
      </c>
      <c r="C143" s="76"/>
      <c r="D143" s="181"/>
      <c r="E143" s="76"/>
      <c r="F143" s="76"/>
      <c r="G143" s="76"/>
      <c r="H143" s="48"/>
      <c r="I143" s="105"/>
      <c r="J143" s="118"/>
      <c r="K143" s="120"/>
      <c r="L143" s="103"/>
      <c r="M143" s="103"/>
      <c r="N143" s="120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9"/>
    </row>
    <row r="144" spans="1:30" s="62" customFormat="1" ht="60" x14ac:dyDescent="0.25">
      <c r="A144" s="175"/>
      <c r="B144" s="30"/>
      <c r="C144" s="64" t="s">
        <v>92</v>
      </c>
      <c r="D144" s="169" t="s">
        <v>202</v>
      </c>
      <c r="E144" s="66" t="s">
        <v>122</v>
      </c>
      <c r="F144" s="66" t="s">
        <v>123</v>
      </c>
      <c r="G144" s="66" t="s">
        <v>124</v>
      </c>
      <c r="H144" s="34"/>
      <c r="I144" s="107" t="s">
        <v>176</v>
      </c>
      <c r="J144" s="109">
        <f>SUM(O144:AC144)</f>
        <v>275</v>
      </c>
      <c r="K144" s="34"/>
      <c r="L144" s="99">
        <v>45658</v>
      </c>
      <c r="M144" s="99">
        <v>46022</v>
      </c>
      <c r="N144" s="54" t="s">
        <v>72</v>
      </c>
      <c r="O144" s="21"/>
      <c r="P144" s="2">
        <v>275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5"/>
      <c r="B145" s="30"/>
      <c r="C145" s="131" t="s">
        <v>200</v>
      </c>
      <c r="D145" s="169" t="s">
        <v>206</v>
      </c>
      <c r="E145" s="66" t="s">
        <v>122</v>
      </c>
      <c r="F145" s="66" t="s">
        <v>123</v>
      </c>
      <c r="G145" s="66" t="s">
        <v>124</v>
      </c>
      <c r="H145" s="34"/>
      <c r="I145" s="107" t="s">
        <v>176</v>
      </c>
      <c r="J145" s="109">
        <f t="shared" ref="J145" si="40">SUM(O145:AC145)</f>
        <v>658</v>
      </c>
      <c r="K145" s="35"/>
      <c r="L145" s="99">
        <v>45658</v>
      </c>
      <c r="M145" s="99">
        <v>46022</v>
      </c>
      <c r="N145" s="54" t="s">
        <v>72</v>
      </c>
      <c r="O145" s="21"/>
      <c r="P145" s="2">
        <v>658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5"/>
      <c r="B146" s="30"/>
      <c r="C146" s="131" t="s">
        <v>197</v>
      </c>
      <c r="D146" s="169" t="s">
        <v>202</v>
      </c>
      <c r="E146" s="66" t="s">
        <v>122</v>
      </c>
      <c r="F146" s="66" t="s">
        <v>123</v>
      </c>
      <c r="G146" s="66" t="s">
        <v>124</v>
      </c>
      <c r="H146" s="34"/>
      <c r="I146" s="107" t="s">
        <v>176</v>
      </c>
      <c r="J146" s="109">
        <f t="shared" ref="J146" si="41">SUM(O146:AC146)</f>
        <v>261</v>
      </c>
      <c r="K146" s="35"/>
      <c r="L146" s="99">
        <v>45658</v>
      </c>
      <c r="M146" s="99">
        <v>46022</v>
      </c>
      <c r="N146" s="54" t="s">
        <v>72</v>
      </c>
      <c r="O146" s="21"/>
      <c r="P146" s="2">
        <v>261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75" x14ac:dyDescent="0.25">
      <c r="A147" s="175"/>
      <c r="B147" s="30"/>
      <c r="C147" s="131" t="s">
        <v>198</v>
      </c>
      <c r="D147" s="169" t="s">
        <v>184</v>
      </c>
      <c r="E147" s="66" t="s">
        <v>122</v>
      </c>
      <c r="F147" s="66" t="s">
        <v>123</v>
      </c>
      <c r="G147" s="66" t="s">
        <v>124</v>
      </c>
      <c r="H147" s="34"/>
      <c r="I147" s="107" t="s">
        <v>176</v>
      </c>
      <c r="J147" s="109">
        <f t="shared" ref="J147" si="42">SUM(O147:AC147)</f>
        <v>531</v>
      </c>
      <c r="K147" s="35"/>
      <c r="L147" s="99">
        <v>45658</v>
      </c>
      <c r="M147" s="99">
        <v>46022</v>
      </c>
      <c r="N147" s="54" t="s">
        <v>72</v>
      </c>
      <c r="O147" s="21"/>
      <c r="P147" s="2">
        <v>531</v>
      </c>
      <c r="Q147" s="2"/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5"/>
      <c r="B148" s="30"/>
      <c r="C148" s="64" t="s">
        <v>245</v>
      </c>
      <c r="D148" s="169" t="s">
        <v>244</v>
      </c>
      <c r="E148" s="66" t="s">
        <v>122</v>
      </c>
      <c r="F148" s="66" t="s">
        <v>123</v>
      </c>
      <c r="G148" s="66" t="s">
        <v>124</v>
      </c>
      <c r="H148" s="34"/>
      <c r="I148" s="107" t="s">
        <v>176</v>
      </c>
      <c r="J148" s="109">
        <f t="shared" ref="J148:J175" si="43">SUM(O148:AC148)</f>
        <v>37</v>
      </c>
      <c r="K148" s="35"/>
      <c r="L148" s="99">
        <v>46023</v>
      </c>
      <c r="M148" s="99">
        <v>46387</v>
      </c>
      <c r="N148" s="57" t="s">
        <v>72</v>
      </c>
      <c r="O148" s="1"/>
      <c r="P148" s="2"/>
      <c r="Q148" s="2">
        <v>37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5"/>
      <c r="B149" s="30"/>
      <c r="C149" s="64" t="s">
        <v>246</v>
      </c>
      <c r="D149" s="169" t="s">
        <v>244</v>
      </c>
      <c r="E149" s="66" t="s">
        <v>122</v>
      </c>
      <c r="F149" s="66" t="s">
        <v>123</v>
      </c>
      <c r="G149" s="66" t="s">
        <v>124</v>
      </c>
      <c r="H149" s="34"/>
      <c r="I149" s="107" t="s">
        <v>176</v>
      </c>
      <c r="J149" s="109">
        <f t="shared" si="43"/>
        <v>37</v>
      </c>
      <c r="K149" s="35"/>
      <c r="L149" s="99">
        <v>46023</v>
      </c>
      <c r="M149" s="99">
        <v>46387</v>
      </c>
      <c r="N149" s="57" t="s">
        <v>72</v>
      </c>
      <c r="O149" s="1"/>
      <c r="P149" s="2"/>
      <c r="Q149" s="2">
        <v>37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5"/>
      <c r="AD149" s="27"/>
    </row>
    <row r="150" spans="1:30" s="62" customFormat="1" ht="60" x14ac:dyDescent="0.25">
      <c r="A150" s="175"/>
      <c r="B150" s="30"/>
      <c r="C150" s="64" t="s">
        <v>247</v>
      </c>
      <c r="D150" s="169" t="s">
        <v>244</v>
      </c>
      <c r="E150" s="66" t="s">
        <v>122</v>
      </c>
      <c r="F150" s="66" t="s">
        <v>123</v>
      </c>
      <c r="G150" s="66" t="s">
        <v>124</v>
      </c>
      <c r="H150" s="34"/>
      <c r="I150" s="107" t="s">
        <v>176</v>
      </c>
      <c r="J150" s="109">
        <f t="shared" si="43"/>
        <v>37</v>
      </c>
      <c r="K150" s="35"/>
      <c r="L150" s="99">
        <v>46023</v>
      </c>
      <c r="M150" s="99">
        <v>46387</v>
      </c>
      <c r="N150" s="57" t="s">
        <v>72</v>
      </c>
      <c r="O150" s="1"/>
      <c r="P150" s="2"/>
      <c r="Q150" s="2">
        <v>37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24"/>
      <c r="AD150" s="27"/>
    </row>
    <row r="151" spans="1:30" s="62" customFormat="1" ht="60" x14ac:dyDescent="0.25">
      <c r="A151" s="175"/>
      <c r="B151" s="30"/>
      <c r="C151" s="64" t="s">
        <v>248</v>
      </c>
      <c r="D151" s="169" t="s">
        <v>244</v>
      </c>
      <c r="E151" s="66" t="s">
        <v>122</v>
      </c>
      <c r="F151" s="66" t="s">
        <v>123</v>
      </c>
      <c r="G151" s="66" t="s">
        <v>124</v>
      </c>
      <c r="H151" s="34"/>
      <c r="I151" s="107" t="s">
        <v>176</v>
      </c>
      <c r="J151" s="109">
        <f t="shared" si="43"/>
        <v>37</v>
      </c>
      <c r="K151" s="35"/>
      <c r="L151" s="99">
        <v>46023</v>
      </c>
      <c r="M151" s="99">
        <v>46387</v>
      </c>
      <c r="N151" s="57" t="s">
        <v>72</v>
      </c>
      <c r="O151" s="1"/>
      <c r="P151" s="2"/>
      <c r="Q151" s="2">
        <v>37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5"/>
      <c r="B152" s="30"/>
      <c r="C152" s="64" t="s">
        <v>249</v>
      </c>
      <c r="D152" s="169" t="s">
        <v>244</v>
      </c>
      <c r="E152" s="66" t="s">
        <v>122</v>
      </c>
      <c r="F152" s="66" t="s">
        <v>123</v>
      </c>
      <c r="G152" s="66" t="s">
        <v>124</v>
      </c>
      <c r="H152" s="34"/>
      <c r="I152" s="107" t="s">
        <v>176</v>
      </c>
      <c r="J152" s="109">
        <f t="shared" si="43"/>
        <v>37</v>
      </c>
      <c r="K152" s="35"/>
      <c r="L152" s="99">
        <v>46023</v>
      </c>
      <c r="M152" s="99">
        <v>46387</v>
      </c>
      <c r="N152" s="57" t="s">
        <v>72</v>
      </c>
      <c r="O152" s="1"/>
      <c r="P152" s="2"/>
      <c r="Q152" s="2">
        <v>37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5"/>
      <c r="B153" s="30"/>
      <c r="C153" s="131" t="s">
        <v>208</v>
      </c>
      <c r="D153" s="169" t="s">
        <v>244</v>
      </c>
      <c r="E153" s="66" t="s">
        <v>122</v>
      </c>
      <c r="F153" s="66" t="s">
        <v>123</v>
      </c>
      <c r="G153" s="66" t="s">
        <v>124</v>
      </c>
      <c r="H153" s="34"/>
      <c r="I153" s="107" t="s">
        <v>176</v>
      </c>
      <c r="J153" s="109">
        <f t="shared" si="43"/>
        <v>37</v>
      </c>
      <c r="K153" s="35"/>
      <c r="L153" s="99">
        <v>46023</v>
      </c>
      <c r="M153" s="99">
        <v>46387</v>
      </c>
      <c r="N153" s="57" t="s">
        <v>72</v>
      </c>
      <c r="O153" s="1"/>
      <c r="P153" s="2"/>
      <c r="Q153" s="2">
        <v>37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5"/>
      <c r="B154" s="30"/>
      <c r="C154" s="131" t="s">
        <v>226</v>
      </c>
      <c r="D154" s="169" t="s">
        <v>244</v>
      </c>
      <c r="E154" s="66" t="s">
        <v>122</v>
      </c>
      <c r="F154" s="66" t="s">
        <v>123</v>
      </c>
      <c r="G154" s="66" t="s">
        <v>124</v>
      </c>
      <c r="H154" s="34"/>
      <c r="I154" s="107" t="s">
        <v>176</v>
      </c>
      <c r="J154" s="109">
        <f t="shared" si="43"/>
        <v>37</v>
      </c>
      <c r="K154" s="34"/>
      <c r="L154" s="99">
        <v>46023</v>
      </c>
      <c r="M154" s="99">
        <v>46387</v>
      </c>
      <c r="N154" s="57" t="s">
        <v>72</v>
      </c>
      <c r="O154" s="21"/>
      <c r="P154" s="2"/>
      <c r="Q154" s="2">
        <v>37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5"/>
      <c r="B155" s="30"/>
      <c r="C155" s="131" t="s">
        <v>204</v>
      </c>
      <c r="D155" s="169" t="s">
        <v>244</v>
      </c>
      <c r="E155" s="66" t="s">
        <v>122</v>
      </c>
      <c r="F155" s="66" t="s">
        <v>123</v>
      </c>
      <c r="G155" s="66" t="s">
        <v>124</v>
      </c>
      <c r="H155" s="34"/>
      <c r="I155" s="107" t="s">
        <v>176</v>
      </c>
      <c r="J155" s="109">
        <f t="shared" si="43"/>
        <v>37</v>
      </c>
      <c r="K155" s="35"/>
      <c r="L155" s="99">
        <v>46023</v>
      </c>
      <c r="M155" s="99">
        <v>46387</v>
      </c>
      <c r="N155" s="57" t="s">
        <v>72</v>
      </c>
      <c r="O155" s="1"/>
      <c r="P155" s="2"/>
      <c r="Q155" s="2">
        <v>37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5"/>
      <c r="B156" s="30"/>
      <c r="C156" s="131" t="s">
        <v>224</v>
      </c>
      <c r="D156" s="169" t="s">
        <v>244</v>
      </c>
      <c r="E156" s="66" t="s">
        <v>122</v>
      </c>
      <c r="F156" s="66" t="s">
        <v>123</v>
      </c>
      <c r="G156" s="66" t="s">
        <v>124</v>
      </c>
      <c r="H156" s="34"/>
      <c r="I156" s="107" t="s">
        <v>176</v>
      </c>
      <c r="J156" s="109">
        <f t="shared" si="43"/>
        <v>37</v>
      </c>
      <c r="K156" s="34"/>
      <c r="L156" s="99">
        <v>46023</v>
      </c>
      <c r="M156" s="99">
        <v>46387</v>
      </c>
      <c r="N156" s="57" t="s">
        <v>72</v>
      </c>
      <c r="O156" s="21"/>
      <c r="P156" s="2"/>
      <c r="Q156" s="2">
        <v>37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5"/>
      <c r="B157" s="30"/>
      <c r="C157" s="131" t="s">
        <v>205</v>
      </c>
      <c r="D157" s="169" t="s">
        <v>194</v>
      </c>
      <c r="E157" s="66" t="s">
        <v>122</v>
      </c>
      <c r="F157" s="66" t="s">
        <v>123</v>
      </c>
      <c r="G157" s="66" t="s">
        <v>124</v>
      </c>
      <c r="H157" s="34"/>
      <c r="I157" s="107" t="s">
        <v>176</v>
      </c>
      <c r="J157" s="109">
        <f>SUM(O157:AC157)</f>
        <v>261</v>
      </c>
      <c r="K157" s="34"/>
      <c r="L157" s="99">
        <v>46023</v>
      </c>
      <c r="M157" s="99">
        <v>46387</v>
      </c>
      <c r="N157" s="57" t="s">
        <v>72</v>
      </c>
      <c r="O157" s="21"/>
      <c r="P157" s="2"/>
      <c r="Q157" s="2">
        <v>261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5"/>
      <c r="B158" s="30"/>
      <c r="C158" s="131" t="s">
        <v>207</v>
      </c>
      <c r="D158" s="169" t="s">
        <v>202</v>
      </c>
      <c r="E158" s="66" t="s">
        <v>122</v>
      </c>
      <c r="F158" s="66" t="s">
        <v>123</v>
      </c>
      <c r="G158" s="66" t="s">
        <v>124</v>
      </c>
      <c r="H158" s="34"/>
      <c r="I158" s="107" t="s">
        <v>176</v>
      </c>
      <c r="J158" s="109">
        <f>SUM(O158:AC158)</f>
        <v>275</v>
      </c>
      <c r="K158" s="35"/>
      <c r="L158" s="99">
        <v>46023</v>
      </c>
      <c r="M158" s="99">
        <v>46387</v>
      </c>
      <c r="N158" s="57" t="s">
        <v>72</v>
      </c>
      <c r="O158" s="1"/>
      <c r="P158" s="2"/>
      <c r="Q158" s="2">
        <v>275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5"/>
      <c r="B159" s="30"/>
      <c r="C159" s="64" t="s">
        <v>208</v>
      </c>
      <c r="D159" s="169" t="s">
        <v>202</v>
      </c>
      <c r="E159" s="66" t="s">
        <v>122</v>
      </c>
      <c r="F159" s="66" t="s">
        <v>123</v>
      </c>
      <c r="G159" s="66" t="s">
        <v>124</v>
      </c>
      <c r="H159" s="34"/>
      <c r="I159" s="107" t="s">
        <v>176</v>
      </c>
      <c r="J159" s="109">
        <f t="shared" ref="J159" si="44">SUM(O159:AC159)</f>
        <v>275</v>
      </c>
      <c r="K159" s="35"/>
      <c r="L159" s="99">
        <v>46023</v>
      </c>
      <c r="M159" s="99">
        <v>46387</v>
      </c>
      <c r="N159" s="57" t="s">
        <v>72</v>
      </c>
      <c r="O159" s="1"/>
      <c r="P159" s="2"/>
      <c r="Q159" s="2">
        <v>275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5"/>
      <c r="B160" s="30"/>
      <c r="C160" s="64" t="s">
        <v>101</v>
      </c>
      <c r="D160" s="169" t="s">
        <v>202</v>
      </c>
      <c r="E160" s="66" t="s">
        <v>122</v>
      </c>
      <c r="F160" s="66" t="s">
        <v>123</v>
      </c>
      <c r="G160" s="66" t="s">
        <v>124</v>
      </c>
      <c r="H160" s="34"/>
      <c r="I160" s="107" t="s">
        <v>176</v>
      </c>
      <c r="J160" s="109">
        <f>SUM(O160:AC160)</f>
        <v>275</v>
      </c>
      <c r="K160" s="35"/>
      <c r="L160" s="99">
        <v>46023</v>
      </c>
      <c r="M160" s="99">
        <v>46387</v>
      </c>
      <c r="N160" s="54" t="s">
        <v>72</v>
      </c>
      <c r="O160" s="1"/>
      <c r="P160" s="2"/>
      <c r="Q160" s="2">
        <v>275</v>
      </c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5"/>
      <c r="B161" s="30"/>
      <c r="C161" s="64" t="s">
        <v>84</v>
      </c>
      <c r="D161" s="169" t="s">
        <v>185</v>
      </c>
      <c r="E161" s="66" t="s">
        <v>122</v>
      </c>
      <c r="F161" s="66" t="s">
        <v>123</v>
      </c>
      <c r="G161" s="66" t="s">
        <v>124</v>
      </c>
      <c r="H161" s="34"/>
      <c r="I161" s="107" t="s">
        <v>176</v>
      </c>
      <c r="J161" s="109">
        <f>SUM(O161:AC161)</f>
        <v>64</v>
      </c>
      <c r="K161" s="35"/>
      <c r="L161" s="99">
        <v>46023</v>
      </c>
      <c r="M161" s="99">
        <v>46387</v>
      </c>
      <c r="N161" s="57" t="s">
        <v>72</v>
      </c>
      <c r="O161" s="1"/>
      <c r="P161" s="2"/>
      <c r="Q161" s="2">
        <v>64</v>
      </c>
      <c r="R161" s="2"/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5"/>
      <c r="B162" s="30"/>
      <c r="C162" s="131" t="s">
        <v>250</v>
      </c>
      <c r="D162" s="169" t="s">
        <v>244</v>
      </c>
      <c r="E162" s="66" t="s">
        <v>122</v>
      </c>
      <c r="F162" s="66" t="s">
        <v>123</v>
      </c>
      <c r="G162" s="66" t="s">
        <v>124</v>
      </c>
      <c r="H162" s="34"/>
      <c r="I162" s="107" t="s">
        <v>176</v>
      </c>
      <c r="J162" s="109">
        <f t="shared" si="43"/>
        <v>40</v>
      </c>
      <c r="K162" s="35"/>
      <c r="L162" s="99">
        <v>46388</v>
      </c>
      <c r="M162" s="99">
        <v>46752</v>
      </c>
      <c r="N162" s="57" t="s">
        <v>72</v>
      </c>
      <c r="O162" s="1"/>
      <c r="P162" s="2"/>
      <c r="Q162" s="2"/>
      <c r="R162" s="2">
        <v>40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5"/>
      <c r="B163" s="30"/>
      <c r="C163" s="131" t="s">
        <v>251</v>
      </c>
      <c r="D163" s="169" t="s">
        <v>244</v>
      </c>
      <c r="E163" s="66" t="s">
        <v>122</v>
      </c>
      <c r="F163" s="66" t="s">
        <v>123</v>
      </c>
      <c r="G163" s="66" t="s">
        <v>124</v>
      </c>
      <c r="H163" s="34"/>
      <c r="I163" s="107" t="s">
        <v>176</v>
      </c>
      <c r="J163" s="109">
        <f t="shared" si="43"/>
        <v>40</v>
      </c>
      <c r="K163" s="35"/>
      <c r="L163" s="99">
        <v>46388</v>
      </c>
      <c r="M163" s="99">
        <v>46752</v>
      </c>
      <c r="N163" s="57" t="s">
        <v>72</v>
      </c>
      <c r="O163" s="1"/>
      <c r="P163" s="2"/>
      <c r="Q163" s="2"/>
      <c r="R163" s="2">
        <v>40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5"/>
      <c r="B164" s="30"/>
      <c r="C164" s="131" t="s">
        <v>252</v>
      </c>
      <c r="D164" s="169" t="s">
        <v>244</v>
      </c>
      <c r="E164" s="66" t="s">
        <v>122</v>
      </c>
      <c r="F164" s="66" t="s">
        <v>123</v>
      </c>
      <c r="G164" s="66" t="s">
        <v>124</v>
      </c>
      <c r="H164" s="34"/>
      <c r="I164" s="107" t="s">
        <v>176</v>
      </c>
      <c r="J164" s="109">
        <f t="shared" si="43"/>
        <v>40</v>
      </c>
      <c r="K164" s="35"/>
      <c r="L164" s="99">
        <v>46388</v>
      </c>
      <c r="M164" s="99">
        <v>46752</v>
      </c>
      <c r="N164" s="57" t="s">
        <v>72</v>
      </c>
      <c r="O164" s="1"/>
      <c r="P164" s="2"/>
      <c r="Q164" s="2"/>
      <c r="R164" s="2">
        <v>40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24"/>
      <c r="AD164" s="27"/>
    </row>
    <row r="165" spans="1:30" s="62" customFormat="1" ht="60" x14ac:dyDescent="0.25">
      <c r="A165" s="175"/>
      <c r="B165" s="30"/>
      <c r="C165" s="131" t="s">
        <v>253</v>
      </c>
      <c r="D165" s="169" t="s">
        <v>244</v>
      </c>
      <c r="E165" s="66" t="s">
        <v>122</v>
      </c>
      <c r="F165" s="66" t="s">
        <v>123</v>
      </c>
      <c r="G165" s="66" t="s">
        <v>124</v>
      </c>
      <c r="H165" s="34"/>
      <c r="I165" s="107" t="s">
        <v>176</v>
      </c>
      <c r="J165" s="109">
        <f t="shared" si="43"/>
        <v>40</v>
      </c>
      <c r="K165" s="35"/>
      <c r="L165" s="99">
        <v>46388</v>
      </c>
      <c r="M165" s="99">
        <v>46752</v>
      </c>
      <c r="N165" s="57" t="s">
        <v>72</v>
      </c>
      <c r="O165" s="1"/>
      <c r="P165" s="2"/>
      <c r="Q165" s="2"/>
      <c r="R165" s="2">
        <v>40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5"/>
      <c r="B166" s="30"/>
      <c r="C166" s="131" t="s">
        <v>254</v>
      </c>
      <c r="D166" s="169" t="s">
        <v>244</v>
      </c>
      <c r="E166" s="66" t="s">
        <v>122</v>
      </c>
      <c r="F166" s="66" t="s">
        <v>123</v>
      </c>
      <c r="G166" s="66" t="s">
        <v>124</v>
      </c>
      <c r="H166" s="34"/>
      <c r="I166" s="107" t="s">
        <v>176</v>
      </c>
      <c r="J166" s="109">
        <f t="shared" si="43"/>
        <v>40</v>
      </c>
      <c r="K166" s="35"/>
      <c r="L166" s="99">
        <v>46388</v>
      </c>
      <c r="M166" s="99">
        <v>46752</v>
      </c>
      <c r="N166" s="57" t="s">
        <v>72</v>
      </c>
      <c r="O166" s="1"/>
      <c r="P166" s="2"/>
      <c r="Q166" s="2"/>
      <c r="R166" s="2">
        <v>40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5"/>
      <c r="B167" s="30"/>
      <c r="C167" s="131" t="s">
        <v>255</v>
      </c>
      <c r="D167" s="169" t="s">
        <v>244</v>
      </c>
      <c r="E167" s="66" t="s">
        <v>122</v>
      </c>
      <c r="F167" s="66" t="s">
        <v>123</v>
      </c>
      <c r="G167" s="66" t="s">
        <v>124</v>
      </c>
      <c r="H167" s="34"/>
      <c r="I167" s="107" t="s">
        <v>176</v>
      </c>
      <c r="J167" s="109">
        <f t="shared" si="43"/>
        <v>40</v>
      </c>
      <c r="K167" s="35"/>
      <c r="L167" s="99">
        <v>46388</v>
      </c>
      <c r="M167" s="99">
        <v>46752</v>
      </c>
      <c r="N167" s="57" t="s">
        <v>72</v>
      </c>
      <c r="O167" s="1"/>
      <c r="P167" s="2"/>
      <c r="Q167" s="2"/>
      <c r="R167" s="2">
        <v>40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5"/>
      <c r="B168" s="30"/>
      <c r="C168" s="131" t="s">
        <v>256</v>
      </c>
      <c r="D168" s="169" t="s">
        <v>244</v>
      </c>
      <c r="E168" s="66" t="s">
        <v>122</v>
      </c>
      <c r="F168" s="66" t="s">
        <v>123</v>
      </c>
      <c r="G168" s="66" t="s">
        <v>124</v>
      </c>
      <c r="H168" s="34"/>
      <c r="I168" s="107" t="s">
        <v>176</v>
      </c>
      <c r="J168" s="109">
        <f t="shared" si="43"/>
        <v>40</v>
      </c>
      <c r="K168" s="34"/>
      <c r="L168" s="99">
        <v>46388</v>
      </c>
      <c r="M168" s="99">
        <v>46752</v>
      </c>
      <c r="N168" s="57" t="s">
        <v>72</v>
      </c>
      <c r="O168" s="21"/>
      <c r="P168" s="2"/>
      <c r="Q168" s="2"/>
      <c r="R168" s="2">
        <v>40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5"/>
      <c r="B169" s="30"/>
      <c r="C169" s="131" t="s">
        <v>257</v>
      </c>
      <c r="D169" s="169" t="s">
        <v>244</v>
      </c>
      <c r="E169" s="66" t="s">
        <v>122</v>
      </c>
      <c r="F169" s="66" t="s">
        <v>123</v>
      </c>
      <c r="G169" s="66" t="s">
        <v>124</v>
      </c>
      <c r="H169" s="34"/>
      <c r="I169" s="107" t="s">
        <v>176</v>
      </c>
      <c r="J169" s="109">
        <f t="shared" si="43"/>
        <v>40</v>
      </c>
      <c r="K169" s="35"/>
      <c r="L169" s="99">
        <v>46388</v>
      </c>
      <c r="M169" s="99">
        <v>46752</v>
      </c>
      <c r="N169" s="57" t="s">
        <v>72</v>
      </c>
      <c r="O169" s="1"/>
      <c r="P169" s="2"/>
      <c r="Q169" s="2"/>
      <c r="R169" s="2">
        <v>40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5"/>
      <c r="B170" s="30"/>
      <c r="C170" s="131" t="s">
        <v>258</v>
      </c>
      <c r="D170" s="169" t="s">
        <v>244</v>
      </c>
      <c r="E170" s="66" t="s">
        <v>122</v>
      </c>
      <c r="F170" s="66" t="s">
        <v>123</v>
      </c>
      <c r="G170" s="66" t="s">
        <v>124</v>
      </c>
      <c r="H170" s="34"/>
      <c r="I170" s="107" t="s">
        <v>176</v>
      </c>
      <c r="J170" s="109">
        <f t="shared" si="43"/>
        <v>40</v>
      </c>
      <c r="K170" s="34"/>
      <c r="L170" s="99">
        <v>46388</v>
      </c>
      <c r="M170" s="99">
        <v>46752</v>
      </c>
      <c r="N170" s="57" t="s">
        <v>72</v>
      </c>
      <c r="O170" s="21"/>
      <c r="P170" s="2"/>
      <c r="Q170" s="2"/>
      <c r="R170" s="2">
        <v>40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5"/>
      <c r="B171" s="30"/>
      <c r="C171" s="131" t="s">
        <v>259</v>
      </c>
      <c r="D171" s="169" t="s">
        <v>244</v>
      </c>
      <c r="E171" s="66" t="s">
        <v>122</v>
      </c>
      <c r="F171" s="66" t="s">
        <v>123</v>
      </c>
      <c r="G171" s="66" t="s">
        <v>124</v>
      </c>
      <c r="H171" s="34"/>
      <c r="I171" s="107" t="s">
        <v>176</v>
      </c>
      <c r="J171" s="109">
        <f t="shared" si="43"/>
        <v>40</v>
      </c>
      <c r="K171" s="34"/>
      <c r="L171" s="99">
        <v>46388</v>
      </c>
      <c r="M171" s="99">
        <v>46752</v>
      </c>
      <c r="N171" s="57" t="s">
        <v>72</v>
      </c>
      <c r="O171" s="21"/>
      <c r="P171" s="2"/>
      <c r="Q171" s="2"/>
      <c r="R171" s="2">
        <v>40</v>
      </c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5"/>
      <c r="B172" s="30"/>
      <c r="C172" s="131" t="s">
        <v>260</v>
      </c>
      <c r="D172" s="169" t="s">
        <v>244</v>
      </c>
      <c r="E172" s="66" t="s">
        <v>122</v>
      </c>
      <c r="F172" s="66" t="s">
        <v>123</v>
      </c>
      <c r="G172" s="66" t="s">
        <v>124</v>
      </c>
      <c r="H172" s="34"/>
      <c r="I172" s="107" t="s">
        <v>176</v>
      </c>
      <c r="J172" s="109">
        <f t="shared" si="43"/>
        <v>40</v>
      </c>
      <c r="K172" s="34"/>
      <c r="L172" s="99">
        <v>46388</v>
      </c>
      <c r="M172" s="99">
        <v>46752</v>
      </c>
      <c r="N172" s="57" t="s">
        <v>72</v>
      </c>
      <c r="O172" s="21"/>
      <c r="P172" s="2"/>
      <c r="Q172" s="2"/>
      <c r="R172" s="2">
        <v>40</v>
      </c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5"/>
      <c r="B173" s="30"/>
      <c r="C173" s="131" t="s">
        <v>261</v>
      </c>
      <c r="D173" s="169" t="s">
        <v>244</v>
      </c>
      <c r="E173" s="66" t="s">
        <v>122</v>
      </c>
      <c r="F173" s="66" t="s">
        <v>123</v>
      </c>
      <c r="G173" s="66" t="s">
        <v>124</v>
      </c>
      <c r="H173" s="34"/>
      <c r="I173" s="107" t="s">
        <v>176</v>
      </c>
      <c r="J173" s="109">
        <f t="shared" si="43"/>
        <v>40</v>
      </c>
      <c r="K173" s="34"/>
      <c r="L173" s="99">
        <v>46388</v>
      </c>
      <c r="M173" s="99">
        <v>46752</v>
      </c>
      <c r="N173" s="57" t="s">
        <v>72</v>
      </c>
      <c r="O173" s="21"/>
      <c r="P173" s="2"/>
      <c r="Q173" s="2"/>
      <c r="R173" s="2">
        <v>40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5"/>
      <c r="B174" s="30"/>
      <c r="C174" s="131" t="s">
        <v>262</v>
      </c>
      <c r="D174" s="169" t="s">
        <v>244</v>
      </c>
      <c r="E174" s="66" t="s">
        <v>122</v>
      </c>
      <c r="F174" s="66" t="s">
        <v>123</v>
      </c>
      <c r="G174" s="66" t="s">
        <v>124</v>
      </c>
      <c r="H174" s="34"/>
      <c r="I174" s="107" t="s">
        <v>176</v>
      </c>
      <c r="J174" s="109">
        <f t="shared" si="43"/>
        <v>40</v>
      </c>
      <c r="K174" s="34"/>
      <c r="L174" s="99">
        <v>46388</v>
      </c>
      <c r="M174" s="99">
        <v>46752</v>
      </c>
      <c r="N174" s="57" t="s">
        <v>72</v>
      </c>
      <c r="O174" s="21"/>
      <c r="P174" s="2"/>
      <c r="Q174" s="2"/>
      <c r="R174" s="2">
        <v>40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/>
      <c r="B175" s="30"/>
      <c r="C175" s="131" t="s">
        <v>239</v>
      </c>
      <c r="D175" s="169" t="s">
        <v>244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 t="shared" si="43"/>
        <v>40</v>
      </c>
      <c r="K175" s="34"/>
      <c r="L175" s="99">
        <v>46388</v>
      </c>
      <c r="M175" s="99">
        <v>46752</v>
      </c>
      <c r="N175" s="57" t="s">
        <v>72</v>
      </c>
      <c r="O175" s="21"/>
      <c r="P175" s="2"/>
      <c r="Q175" s="2"/>
      <c r="R175" s="2">
        <v>40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5"/>
      <c r="B176" s="30"/>
      <c r="C176" s="131" t="s">
        <v>201</v>
      </c>
      <c r="D176" s="169" t="s">
        <v>148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 t="shared" ref="J176:J180" si="45">SUM(O176:AC176)</f>
        <v>245</v>
      </c>
      <c r="K176" s="35"/>
      <c r="L176" s="99">
        <v>46388</v>
      </c>
      <c r="M176" s="99">
        <v>46752</v>
      </c>
      <c r="N176" s="54" t="s">
        <v>72</v>
      </c>
      <c r="O176" s="21"/>
      <c r="P176" s="2"/>
      <c r="Q176" s="2"/>
      <c r="R176" s="2">
        <v>245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5"/>
      <c r="B177" s="30"/>
      <c r="C177" s="131" t="s">
        <v>203</v>
      </c>
      <c r="D177" s="169" t="s">
        <v>148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si="45"/>
        <v>245</v>
      </c>
      <c r="K177" s="34"/>
      <c r="L177" s="99">
        <v>46388</v>
      </c>
      <c r="M177" s="99">
        <v>46752</v>
      </c>
      <c r="N177" s="54" t="s">
        <v>72</v>
      </c>
      <c r="O177" s="21"/>
      <c r="P177" s="2"/>
      <c r="Q177" s="2"/>
      <c r="R177" s="2">
        <v>245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/>
      <c r="B178" s="30"/>
      <c r="C178" s="131" t="s">
        <v>209</v>
      </c>
      <c r="D178" s="169" t="s">
        <v>148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si="45"/>
        <v>245</v>
      </c>
      <c r="K178" s="34"/>
      <c r="L178" s="99">
        <v>46388</v>
      </c>
      <c r="M178" s="99">
        <v>46752</v>
      </c>
      <c r="N178" s="54" t="s">
        <v>72</v>
      </c>
      <c r="O178" s="21"/>
      <c r="P178" s="2"/>
      <c r="Q178" s="2"/>
      <c r="R178" s="2">
        <v>245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/>
      <c r="B179" s="30"/>
      <c r="C179" s="131" t="s">
        <v>210</v>
      </c>
      <c r="D179" s="169" t="s">
        <v>148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 t="shared" si="45"/>
        <v>245</v>
      </c>
      <c r="K179" s="34"/>
      <c r="L179" s="99">
        <v>46388</v>
      </c>
      <c r="M179" s="99">
        <v>46752</v>
      </c>
      <c r="N179" s="54" t="s">
        <v>72</v>
      </c>
      <c r="O179" s="21"/>
      <c r="P179" s="2"/>
      <c r="Q179" s="2"/>
      <c r="R179" s="2">
        <v>245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5"/>
      <c r="B180" s="30"/>
      <c r="C180" s="131" t="s">
        <v>211</v>
      </c>
      <c r="D180" s="65" t="s">
        <v>148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 t="shared" si="45"/>
        <v>245</v>
      </c>
      <c r="K180" s="34"/>
      <c r="L180" s="99">
        <v>46388</v>
      </c>
      <c r="M180" s="99">
        <v>46752</v>
      </c>
      <c r="N180" s="54" t="s">
        <v>72</v>
      </c>
      <c r="O180" s="21"/>
      <c r="P180" s="2"/>
      <c r="Q180" s="2"/>
      <c r="R180" s="2">
        <v>245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5"/>
      <c r="B181" s="30"/>
      <c r="C181" s="64" t="s">
        <v>204</v>
      </c>
      <c r="D181" s="65" t="s">
        <v>148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>SUM(O181:AC181)</f>
        <v>245</v>
      </c>
      <c r="K181" s="34"/>
      <c r="L181" s="99">
        <v>46388</v>
      </c>
      <c r="M181" s="99">
        <v>46752</v>
      </c>
      <c r="N181" s="54" t="s">
        <v>72</v>
      </c>
      <c r="O181" s="21"/>
      <c r="P181" s="2"/>
      <c r="Q181" s="2"/>
      <c r="R181" s="2">
        <v>245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5"/>
      <c r="B182" s="30"/>
      <c r="C182" s="64" t="s">
        <v>95</v>
      </c>
      <c r="D182" s="169" t="s">
        <v>185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ref="J182:J195" si="46">SUM(O182:AC182)</f>
        <v>64</v>
      </c>
      <c r="K182" s="35"/>
      <c r="L182" s="99">
        <v>46388</v>
      </c>
      <c r="M182" s="99">
        <v>46752</v>
      </c>
      <c r="N182" s="57" t="s">
        <v>72</v>
      </c>
      <c r="O182" s="1"/>
      <c r="P182" s="2"/>
      <c r="Q182" s="2"/>
      <c r="R182" s="2">
        <v>64</v>
      </c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5"/>
      <c r="B183" s="30"/>
      <c r="C183" s="64" t="s">
        <v>96</v>
      </c>
      <c r="D183" s="169" t="s">
        <v>185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46"/>
        <v>64</v>
      </c>
      <c r="K183" s="35"/>
      <c r="L183" s="99">
        <v>46753</v>
      </c>
      <c r="M183" s="99">
        <v>47118</v>
      </c>
      <c r="N183" s="57" t="s">
        <v>72</v>
      </c>
      <c r="O183" s="1"/>
      <c r="P183" s="2"/>
      <c r="Q183" s="2"/>
      <c r="R183" s="2"/>
      <c r="S183" s="2">
        <v>64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5"/>
      <c r="B184" s="30"/>
      <c r="C184" s="64" t="s">
        <v>80</v>
      </c>
      <c r="D184" s="169" t="s">
        <v>185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46"/>
        <v>64</v>
      </c>
      <c r="K184" s="35"/>
      <c r="L184" s="99">
        <v>46753</v>
      </c>
      <c r="M184" s="99">
        <v>47118</v>
      </c>
      <c r="N184" s="57" t="s">
        <v>72</v>
      </c>
      <c r="O184" s="1"/>
      <c r="P184" s="2"/>
      <c r="Q184" s="2"/>
      <c r="R184" s="2"/>
      <c r="S184" s="2">
        <v>64</v>
      </c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5"/>
      <c r="B185" s="30"/>
      <c r="C185" s="64" t="s">
        <v>97</v>
      </c>
      <c r="D185" s="169" t="s">
        <v>185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 t="shared" si="46"/>
        <v>64</v>
      </c>
      <c r="K185" s="35"/>
      <c r="L185" s="99">
        <v>47119</v>
      </c>
      <c r="M185" s="99">
        <v>47483</v>
      </c>
      <c r="N185" s="57" t="s">
        <v>49</v>
      </c>
      <c r="O185" s="1"/>
      <c r="P185" s="2"/>
      <c r="Q185" s="2"/>
      <c r="R185" s="2"/>
      <c r="S185" s="2"/>
      <c r="T185" s="3">
        <v>64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5"/>
      <c r="B186" s="30"/>
      <c r="C186" s="64" t="s">
        <v>85</v>
      </c>
      <c r="D186" s="169" t="s">
        <v>185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 t="shared" si="46"/>
        <v>64</v>
      </c>
      <c r="K186" s="35"/>
      <c r="L186" s="99">
        <v>47119</v>
      </c>
      <c r="M186" s="99">
        <v>47483</v>
      </c>
      <c r="N186" s="57" t="s">
        <v>49</v>
      </c>
      <c r="O186" s="1"/>
      <c r="P186" s="2"/>
      <c r="Q186" s="2"/>
      <c r="R186" s="2"/>
      <c r="S186" s="2"/>
      <c r="T186" s="3">
        <v>64</v>
      </c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5"/>
      <c r="B187" s="30"/>
      <c r="C187" s="64" t="s">
        <v>66</v>
      </c>
      <c r="D187" s="169" t="s">
        <v>185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 t="shared" ref="J187:J191" si="47">SUM(O187:AC187)</f>
        <v>270</v>
      </c>
      <c r="K187" s="35"/>
      <c r="L187" s="99">
        <v>47119</v>
      </c>
      <c r="M187" s="99">
        <v>50770</v>
      </c>
      <c r="N187" s="36" t="s">
        <v>49</v>
      </c>
      <c r="O187" s="1"/>
      <c r="P187" s="2"/>
      <c r="Q187" s="2"/>
      <c r="R187" s="2"/>
      <c r="S187" s="2"/>
      <c r="T187" s="3">
        <v>27</v>
      </c>
      <c r="U187" s="3">
        <v>27</v>
      </c>
      <c r="V187" s="3">
        <v>27</v>
      </c>
      <c r="W187" s="3">
        <v>27</v>
      </c>
      <c r="X187" s="3">
        <v>27</v>
      </c>
      <c r="Y187" s="3">
        <v>27</v>
      </c>
      <c r="Z187" s="3">
        <v>27</v>
      </c>
      <c r="AA187" s="3">
        <v>27</v>
      </c>
      <c r="AB187" s="3">
        <v>27</v>
      </c>
      <c r="AC187" s="4">
        <v>27</v>
      </c>
      <c r="AD187" s="27"/>
    </row>
    <row r="188" spans="1:30" s="62" customFormat="1" ht="60" x14ac:dyDescent="0.25">
      <c r="A188" s="175"/>
      <c r="B188" s="30"/>
      <c r="C188" s="64" t="s">
        <v>67</v>
      </c>
      <c r="D188" s="169" t="s">
        <v>185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 t="shared" si="47"/>
        <v>610</v>
      </c>
      <c r="K188" s="35"/>
      <c r="L188" s="99">
        <v>47119</v>
      </c>
      <c r="M188" s="99">
        <v>50770</v>
      </c>
      <c r="N188" s="36" t="s">
        <v>49</v>
      </c>
      <c r="O188" s="1"/>
      <c r="P188" s="2"/>
      <c r="Q188" s="2"/>
      <c r="R188" s="2"/>
      <c r="S188" s="2"/>
      <c r="T188" s="3">
        <v>61</v>
      </c>
      <c r="U188" s="3">
        <v>61</v>
      </c>
      <c r="V188" s="3">
        <v>61</v>
      </c>
      <c r="W188" s="3">
        <v>61</v>
      </c>
      <c r="X188" s="3">
        <v>61</v>
      </c>
      <c r="Y188" s="3">
        <v>61</v>
      </c>
      <c r="Z188" s="3">
        <v>61</v>
      </c>
      <c r="AA188" s="3">
        <v>61</v>
      </c>
      <c r="AB188" s="3">
        <v>61</v>
      </c>
      <c r="AC188" s="4">
        <v>61</v>
      </c>
      <c r="AD188" s="27"/>
    </row>
    <row r="189" spans="1:30" s="62" customFormat="1" ht="60" x14ac:dyDescent="0.25">
      <c r="A189" s="175"/>
      <c r="B189" s="30"/>
      <c r="C189" s="64" t="s">
        <v>68</v>
      </c>
      <c r="D189" s="169" t="s">
        <v>185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 t="shared" si="47"/>
        <v>530</v>
      </c>
      <c r="K189" s="35"/>
      <c r="L189" s="99">
        <v>47119</v>
      </c>
      <c r="M189" s="99">
        <v>50770</v>
      </c>
      <c r="N189" s="36" t="s">
        <v>49</v>
      </c>
      <c r="O189" s="1"/>
      <c r="P189" s="2"/>
      <c r="Q189" s="2"/>
      <c r="R189" s="2"/>
      <c r="S189" s="2"/>
      <c r="T189" s="3">
        <v>53</v>
      </c>
      <c r="U189" s="3">
        <v>53</v>
      </c>
      <c r="V189" s="3">
        <v>53</v>
      </c>
      <c r="W189" s="3">
        <v>53</v>
      </c>
      <c r="X189" s="3">
        <v>53</v>
      </c>
      <c r="Y189" s="3">
        <v>53</v>
      </c>
      <c r="Z189" s="3">
        <v>53</v>
      </c>
      <c r="AA189" s="3">
        <v>53</v>
      </c>
      <c r="AB189" s="3">
        <v>53</v>
      </c>
      <c r="AC189" s="4">
        <v>53</v>
      </c>
      <c r="AD189" s="27"/>
    </row>
    <row r="190" spans="1:30" s="62" customFormat="1" ht="60" x14ac:dyDescent="0.25">
      <c r="A190" s="175"/>
      <c r="B190" s="30"/>
      <c r="C190" s="64" t="s">
        <v>65</v>
      </c>
      <c r="D190" s="169" t="s">
        <v>185</v>
      </c>
      <c r="E190" s="66" t="s">
        <v>122</v>
      </c>
      <c r="F190" s="66" t="s">
        <v>123</v>
      </c>
      <c r="G190" s="66" t="s">
        <v>124</v>
      </c>
      <c r="H190" s="34"/>
      <c r="I190" s="107" t="s">
        <v>176</v>
      </c>
      <c r="J190" s="109">
        <f t="shared" si="47"/>
        <v>1520</v>
      </c>
      <c r="K190" s="35"/>
      <c r="L190" s="99">
        <v>47119</v>
      </c>
      <c r="M190" s="99">
        <v>50770</v>
      </c>
      <c r="N190" s="36" t="s">
        <v>49</v>
      </c>
      <c r="O190" s="1"/>
      <c r="P190" s="2"/>
      <c r="Q190" s="2"/>
      <c r="R190" s="2"/>
      <c r="S190" s="2"/>
      <c r="T190" s="3">
        <v>152</v>
      </c>
      <c r="U190" s="3">
        <v>152</v>
      </c>
      <c r="V190" s="3">
        <v>152</v>
      </c>
      <c r="W190" s="3">
        <v>152</v>
      </c>
      <c r="X190" s="3">
        <v>152</v>
      </c>
      <c r="Y190" s="3">
        <v>152</v>
      </c>
      <c r="Z190" s="3">
        <v>152</v>
      </c>
      <c r="AA190" s="3">
        <v>152</v>
      </c>
      <c r="AB190" s="3">
        <v>152</v>
      </c>
      <c r="AC190" s="4">
        <v>152</v>
      </c>
      <c r="AD190" s="27"/>
    </row>
    <row r="191" spans="1:30" s="62" customFormat="1" ht="60" x14ac:dyDescent="0.25">
      <c r="A191" s="176"/>
      <c r="B191" s="30"/>
      <c r="C191" s="64" t="s">
        <v>69</v>
      </c>
      <c r="D191" s="169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176</v>
      </c>
      <c r="J191" s="109">
        <f t="shared" si="47"/>
        <v>300</v>
      </c>
      <c r="K191" s="35"/>
      <c r="L191" s="99">
        <v>47119</v>
      </c>
      <c r="M191" s="99">
        <v>50770</v>
      </c>
      <c r="N191" s="36" t="s">
        <v>49</v>
      </c>
      <c r="O191" s="1"/>
      <c r="P191" s="2"/>
      <c r="Q191" s="2"/>
      <c r="R191" s="2"/>
      <c r="S191" s="2"/>
      <c r="T191" s="3">
        <v>30</v>
      </c>
      <c r="U191" s="3">
        <v>30</v>
      </c>
      <c r="V191" s="3">
        <v>30</v>
      </c>
      <c r="W191" s="3">
        <v>30</v>
      </c>
      <c r="X191" s="3">
        <v>30</v>
      </c>
      <c r="Y191" s="3">
        <v>30</v>
      </c>
      <c r="Z191" s="3">
        <v>30</v>
      </c>
      <c r="AA191" s="3">
        <v>30</v>
      </c>
      <c r="AB191" s="3">
        <v>30</v>
      </c>
      <c r="AC191" s="4">
        <v>30</v>
      </c>
      <c r="AD191" s="27"/>
    </row>
    <row r="192" spans="1:30" s="62" customFormat="1" ht="60" x14ac:dyDescent="0.25">
      <c r="A192" s="175"/>
      <c r="B192" s="30"/>
      <c r="C192" s="64" t="s">
        <v>98</v>
      </c>
      <c r="D192" s="169" t="s">
        <v>185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si="46"/>
        <v>64</v>
      </c>
      <c r="K192" s="35"/>
      <c r="L192" s="99">
        <v>47484</v>
      </c>
      <c r="M192" s="99">
        <v>47848</v>
      </c>
      <c r="N192" s="57" t="s">
        <v>49</v>
      </c>
      <c r="O192" s="1"/>
      <c r="P192" s="2"/>
      <c r="Q192" s="2"/>
      <c r="R192" s="2"/>
      <c r="S192" s="2"/>
      <c r="T192" s="3"/>
      <c r="U192" s="3">
        <v>64</v>
      </c>
      <c r="V192" s="3"/>
      <c r="W192" s="3"/>
      <c r="X192" s="3"/>
      <c r="Y192" s="3"/>
      <c r="Z192" s="3"/>
      <c r="AA192" s="3"/>
      <c r="AB192" s="3"/>
      <c r="AC192" s="25"/>
      <c r="AD192" s="27"/>
    </row>
    <row r="193" spans="1:30" s="62" customFormat="1" ht="60" x14ac:dyDescent="0.25">
      <c r="A193" s="175"/>
      <c r="B193" s="30"/>
      <c r="C193" s="64" t="s">
        <v>99</v>
      </c>
      <c r="D193" s="169" t="s">
        <v>185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si="46"/>
        <v>64</v>
      </c>
      <c r="K193" s="35"/>
      <c r="L193" s="99">
        <v>47484</v>
      </c>
      <c r="M193" s="99">
        <v>47848</v>
      </c>
      <c r="N193" s="57" t="s">
        <v>49</v>
      </c>
      <c r="O193" s="1"/>
      <c r="P193" s="2"/>
      <c r="Q193" s="2"/>
      <c r="R193" s="2"/>
      <c r="S193" s="2"/>
      <c r="T193" s="3"/>
      <c r="U193" s="3">
        <v>64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5"/>
      <c r="B194" s="30"/>
      <c r="C194" s="64" t="s">
        <v>100</v>
      </c>
      <c r="D194" s="169" t="s">
        <v>185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si="46"/>
        <v>64</v>
      </c>
      <c r="K194" s="35"/>
      <c r="L194" s="99">
        <v>47484</v>
      </c>
      <c r="M194" s="99">
        <v>47848</v>
      </c>
      <c r="N194" s="57" t="s">
        <v>49</v>
      </c>
      <c r="O194" s="1"/>
      <c r="P194" s="2"/>
      <c r="Q194" s="2"/>
      <c r="R194" s="2"/>
      <c r="S194" s="2"/>
      <c r="T194" s="3"/>
      <c r="U194" s="3">
        <v>64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5"/>
      <c r="B195" s="30"/>
      <c r="C195" s="64" t="s">
        <v>101</v>
      </c>
      <c r="D195" s="169" t="s">
        <v>185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si="46"/>
        <v>64</v>
      </c>
      <c r="K195" s="35"/>
      <c r="L195" s="99">
        <v>47484</v>
      </c>
      <c r="M195" s="99">
        <v>47848</v>
      </c>
      <c r="N195" s="57" t="s">
        <v>49</v>
      </c>
      <c r="O195" s="1"/>
      <c r="P195" s="2"/>
      <c r="Q195" s="2"/>
      <c r="R195" s="2"/>
      <c r="S195" s="2"/>
      <c r="T195" s="3"/>
      <c r="U195" s="3">
        <v>64</v>
      </c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/>
      <c r="B196" s="30"/>
      <c r="C196" s="64" t="s">
        <v>103</v>
      </c>
      <c r="D196" s="169" t="s">
        <v>185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ref="J196:J199" si="48">SUM(O196:AB196)</f>
        <v>213</v>
      </c>
      <c r="K196" s="34"/>
      <c r="L196" s="99">
        <v>47849</v>
      </c>
      <c r="M196" s="99">
        <v>48213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213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/>
      <c r="B197" s="30"/>
      <c r="C197" s="64" t="s">
        <v>91</v>
      </c>
      <c r="D197" s="169" t="s">
        <v>185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48"/>
        <v>213</v>
      </c>
      <c r="K197" s="34"/>
      <c r="L197" s="99">
        <v>47849</v>
      </c>
      <c r="M197" s="99">
        <v>48213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>
        <v>213</v>
      </c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5"/>
      <c r="B198" s="30"/>
      <c r="C198" s="64" t="s">
        <v>104</v>
      </c>
      <c r="D198" s="169" t="s">
        <v>185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si="48"/>
        <v>213</v>
      </c>
      <c r="K198" s="34"/>
      <c r="L198" s="99">
        <v>48580</v>
      </c>
      <c r="M198" s="99">
        <v>48944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>
        <v>213</v>
      </c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5"/>
      <c r="B199" s="30"/>
      <c r="C199" s="64" t="s">
        <v>105</v>
      </c>
      <c r="D199" s="169" t="s">
        <v>185</v>
      </c>
      <c r="E199" s="66" t="s">
        <v>122</v>
      </c>
      <c r="F199" s="66" t="s">
        <v>123</v>
      </c>
      <c r="G199" s="66" t="s">
        <v>124</v>
      </c>
      <c r="H199" s="34"/>
      <c r="I199" s="107" t="s">
        <v>176</v>
      </c>
      <c r="J199" s="109">
        <f t="shared" si="48"/>
        <v>64</v>
      </c>
      <c r="K199" s="35"/>
      <c r="L199" s="99">
        <v>48945</v>
      </c>
      <c r="M199" s="99">
        <v>49309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>
        <v>64</v>
      </c>
      <c r="Z199" s="3"/>
      <c r="AA199" s="3"/>
      <c r="AB199" s="3"/>
      <c r="AC199" s="4"/>
      <c r="AD199" s="27"/>
    </row>
    <row r="200" spans="1:30" s="62" customFormat="1" ht="60.75" thickBot="1" x14ac:dyDescent="0.3">
      <c r="A200" s="175"/>
      <c r="B200" s="30"/>
      <c r="C200" s="64" t="s">
        <v>106</v>
      </c>
      <c r="D200" s="169" t="s">
        <v>185</v>
      </c>
      <c r="E200" s="66" t="s">
        <v>122</v>
      </c>
      <c r="F200" s="66" t="s">
        <v>123</v>
      </c>
      <c r="G200" s="66" t="s">
        <v>124</v>
      </c>
      <c r="H200" s="34"/>
      <c r="I200" s="107" t="s">
        <v>176</v>
      </c>
      <c r="J200" s="109">
        <f t="shared" ref="J200" si="49">SUM(O200:AB200)</f>
        <v>426</v>
      </c>
      <c r="K200" s="34"/>
      <c r="L200" s="99">
        <v>49310</v>
      </c>
      <c r="M200" s="99">
        <v>50040</v>
      </c>
      <c r="N200" s="57" t="s">
        <v>49</v>
      </c>
      <c r="O200" s="1"/>
      <c r="P200" s="2"/>
      <c r="Q200" s="2"/>
      <c r="R200" s="2"/>
      <c r="S200" s="2"/>
      <c r="T200" s="3"/>
      <c r="U200" s="3"/>
      <c r="V200" s="3"/>
      <c r="W200" s="3"/>
      <c r="X200" s="3"/>
      <c r="Y200" s="3"/>
      <c r="Z200" s="3">
        <v>213</v>
      </c>
      <c r="AA200" s="3">
        <v>213</v>
      </c>
      <c r="AB200" s="3"/>
      <c r="AC200" s="4"/>
      <c r="AD200" s="27"/>
    </row>
    <row r="201" spans="1:30" s="91" customFormat="1" ht="15.75" thickBot="1" x14ac:dyDescent="0.3">
      <c r="A201" s="88"/>
      <c r="B201" s="89" t="s">
        <v>0</v>
      </c>
      <c r="C201" s="89"/>
      <c r="D201" s="183"/>
      <c r="E201" s="89"/>
      <c r="F201" s="89"/>
      <c r="G201" s="89"/>
      <c r="H201" s="89"/>
      <c r="I201" s="119"/>
      <c r="J201" s="119">
        <f>SUM(J12:J200)</f>
        <v>45911.5</v>
      </c>
      <c r="K201" s="121">
        <f>C205+C206</f>
        <v>776</v>
      </c>
      <c r="L201" s="89"/>
      <c r="M201" s="89"/>
      <c r="N201" s="90"/>
      <c r="O201" s="13">
        <f t="shared" ref="O201:AC201" si="50">SUM(O12:O200)</f>
        <v>776</v>
      </c>
      <c r="P201" s="14">
        <f t="shared" si="50"/>
        <v>5347.75</v>
      </c>
      <c r="Q201" s="14">
        <f t="shared" si="50"/>
        <v>4120.75</v>
      </c>
      <c r="R201" s="14">
        <f t="shared" si="50"/>
        <v>4786.75</v>
      </c>
      <c r="S201" s="14">
        <f t="shared" si="50"/>
        <v>2352.75</v>
      </c>
      <c r="T201" s="15">
        <f t="shared" si="50"/>
        <v>2020.75</v>
      </c>
      <c r="U201" s="15">
        <f t="shared" si="50"/>
        <v>1967.75</v>
      </c>
      <c r="V201" s="15">
        <f t="shared" si="50"/>
        <v>2137.75</v>
      </c>
      <c r="W201" s="15">
        <f t="shared" si="50"/>
        <v>4006.75</v>
      </c>
      <c r="X201" s="15">
        <f t="shared" si="50"/>
        <v>5286.75</v>
      </c>
      <c r="Y201" s="15">
        <f t="shared" si="50"/>
        <v>4284.75</v>
      </c>
      <c r="Z201" s="15">
        <f t="shared" si="50"/>
        <v>3474.75</v>
      </c>
      <c r="AA201" s="15">
        <f t="shared" si="50"/>
        <v>1924.75</v>
      </c>
      <c r="AB201" s="15">
        <f t="shared" si="50"/>
        <v>1711.75</v>
      </c>
      <c r="AC201" s="15">
        <f t="shared" si="50"/>
        <v>1711.75</v>
      </c>
    </row>
    <row r="202" spans="1:30" ht="15.75" x14ac:dyDescent="0.25">
      <c r="A202" s="117"/>
      <c r="B202" s="67"/>
      <c r="C202" s="67"/>
      <c r="D202" s="184"/>
      <c r="E202" s="67"/>
      <c r="F202" s="67"/>
      <c r="G202" s="67"/>
      <c r="H202" s="67"/>
      <c r="I202" s="68"/>
      <c r="K202" s="92" t="s">
        <v>265</v>
      </c>
    </row>
    <row r="203" spans="1:30" s="28" customFormat="1" ht="15.75" x14ac:dyDescent="0.25">
      <c r="D203" s="185"/>
      <c r="K203" s="93"/>
    </row>
    <row r="204" spans="1:30" s="28" customFormat="1" ht="60" x14ac:dyDescent="0.25">
      <c r="A204" s="5"/>
      <c r="B204" s="6" t="s">
        <v>186</v>
      </c>
      <c r="C204" s="6" t="s">
        <v>55</v>
      </c>
      <c r="D204" s="187" t="s">
        <v>187</v>
      </c>
      <c r="K204" s="93"/>
    </row>
    <row r="205" spans="1:30" s="28" customFormat="1" ht="15.75" x14ac:dyDescent="0.25">
      <c r="A205" s="339" t="s">
        <v>56</v>
      </c>
      <c r="B205" s="341">
        <f>O201</f>
        <v>776</v>
      </c>
      <c r="C205" s="8">
        <v>625</v>
      </c>
      <c r="D205" s="178" t="s">
        <v>266</v>
      </c>
      <c r="K205" s="93"/>
    </row>
    <row r="206" spans="1:30" s="28" customFormat="1" ht="30" x14ac:dyDescent="0.25">
      <c r="A206" s="340"/>
      <c r="B206" s="342"/>
      <c r="C206" s="205">
        <v>151</v>
      </c>
      <c r="D206" s="178" t="s">
        <v>288</v>
      </c>
      <c r="K206" s="93"/>
    </row>
    <row r="207" spans="1:30" s="28" customFormat="1" ht="15.75" x14ac:dyDescent="0.25">
      <c r="A207" s="7" t="s">
        <v>57</v>
      </c>
      <c r="B207" s="8">
        <f>SUM(P201:S201)</f>
        <v>16608</v>
      </c>
      <c r="C207" s="8">
        <f>C205*4</f>
        <v>2500</v>
      </c>
      <c r="D207" s="178" t="s">
        <v>267</v>
      </c>
      <c r="K207" s="93"/>
    </row>
    <row r="208" spans="1:30" s="28" customFormat="1" ht="15.75" thickBot="1" x14ac:dyDescent="0.3">
      <c r="A208" s="9" t="s">
        <v>58</v>
      </c>
      <c r="B208" s="10">
        <f>SUM(T201:AC201)</f>
        <v>28527.5</v>
      </c>
      <c r="C208" s="10">
        <f>C205*10</f>
        <v>6250</v>
      </c>
      <c r="D208" s="186" t="s">
        <v>268</v>
      </c>
    </row>
    <row r="209" spans="1:4" s="28" customFormat="1" x14ac:dyDescent="0.25">
      <c r="A209" s="11"/>
      <c r="B209" s="12"/>
      <c r="C209" s="12"/>
      <c r="D209" s="185"/>
    </row>
    <row r="211" spans="1:4" ht="30" x14ac:dyDescent="0.25">
      <c r="B211" s="94" t="s">
        <v>16</v>
      </c>
    </row>
    <row r="212" spans="1:4" ht="75" x14ac:dyDescent="0.25">
      <c r="B212" s="95" t="s">
        <v>15</v>
      </c>
    </row>
    <row r="213" spans="1:4" ht="60" x14ac:dyDescent="0.25">
      <c r="B213" s="95" t="s">
        <v>19</v>
      </c>
    </row>
    <row r="214" spans="1:4" ht="60" x14ac:dyDescent="0.25">
      <c r="B214" s="95" t="s">
        <v>17</v>
      </c>
    </row>
    <row r="215" spans="1:4" ht="30" x14ac:dyDescent="0.25">
      <c r="B215" s="95" t="s">
        <v>18</v>
      </c>
    </row>
    <row r="217" spans="1:4" x14ac:dyDescent="0.25">
      <c r="B217" s="96" t="s">
        <v>168</v>
      </c>
    </row>
    <row r="218" spans="1:4" x14ac:dyDescent="0.25">
      <c r="B218" s="27" t="s">
        <v>24</v>
      </c>
    </row>
    <row r="219" spans="1:4" x14ac:dyDescent="0.25">
      <c r="B219" s="27" t="s">
        <v>25</v>
      </c>
    </row>
    <row r="220" spans="1:4" x14ac:dyDescent="0.25">
      <c r="B220" s="27" t="s">
        <v>26</v>
      </c>
    </row>
    <row r="221" spans="1:4" x14ac:dyDescent="0.25">
      <c r="B221" s="27" t="s">
        <v>27</v>
      </c>
    </row>
    <row r="222" spans="1:4" x14ac:dyDescent="0.25">
      <c r="B222" s="27" t="s">
        <v>28</v>
      </c>
    </row>
    <row r="223" spans="1:4" x14ac:dyDescent="0.25">
      <c r="B223" s="27" t="s">
        <v>29</v>
      </c>
    </row>
    <row r="225" spans="2:2" x14ac:dyDescent="0.25">
      <c r="B225" s="96" t="s">
        <v>169</v>
      </c>
    </row>
    <row r="226" spans="2:2" x14ac:dyDescent="0.25">
      <c r="B226" s="27" t="s">
        <v>21</v>
      </c>
    </row>
    <row r="227" spans="2:2" x14ac:dyDescent="0.25">
      <c r="B227" s="27" t="s">
        <v>22</v>
      </c>
    </row>
    <row r="228" spans="2:2" x14ac:dyDescent="0.25">
      <c r="B228" s="27" t="s">
        <v>23</v>
      </c>
    </row>
  </sheetData>
  <mergeCells count="50"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K9:K11"/>
    <mergeCell ref="Z10:Z11"/>
    <mergeCell ref="U10:U11"/>
    <mergeCell ref="V10:V11"/>
    <mergeCell ref="W10:W11"/>
    <mergeCell ref="X10:X11"/>
    <mergeCell ref="Y10:Y11"/>
    <mergeCell ref="A5:J5"/>
    <mergeCell ref="K5:Q5"/>
    <mergeCell ref="R5:AC5"/>
    <mergeCell ref="A4:J4"/>
    <mergeCell ref="A8:AC8"/>
    <mergeCell ref="A6:J6"/>
    <mergeCell ref="K6:Q6"/>
    <mergeCell ref="A1:AC1"/>
    <mergeCell ref="A2:AC2"/>
    <mergeCell ref="A3:J3"/>
    <mergeCell ref="K3:Q3"/>
    <mergeCell ref="R3:AC3"/>
    <mergeCell ref="A205:A206"/>
    <mergeCell ref="B205:B206"/>
    <mergeCell ref="A7:J7"/>
    <mergeCell ref="O10:O11"/>
    <mergeCell ref="A9:A11"/>
    <mergeCell ref="N10:N11"/>
    <mergeCell ref="L9:M9"/>
    <mergeCell ref="H9:H11"/>
    <mergeCell ref="G10:G11"/>
    <mergeCell ref="J10:J11"/>
    <mergeCell ref="L10:L11"/>
    <mergeCell ref="B9:D10"/>
    <mergeCell ref="E9:G9"/>
    <mergeCell ref="I9:I11"/>
    <mergeCell ref="E10:E11"/>
    <mergeCell ref="F10:F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8"/>
  <sheetViews>
    <sheetView zoomScale="60" zoomScaleNormal="60" workbookViewId="0">
      <selection activeCell="K7" sqref="K7:Q7"/>
    </sheetView>
  </sheetViews>
  <sheetFormatPr defaultRowHeight="15" x14ac:dyDescent="0.25"/>
  <cols>
    <col min="1" max="1" width="8.7109375" style="27" customWidth="1"/>
    <col min="2" max="2" width="32.7109375" style="27" customWidth="1"/>
    <col min="3" max="3" width="28.42578125" style="27" customWidth="1"/>
    <col min="4" max="4" width="35.140625" style="27" customWidth="1"/>
    <col min="5" max="5" width="38.7109375" style="27" customWidth="1"/>
    <col min="6" max="6" width="41.28515625" style="27" customWidth="1"/>
    <col min="7" max="7" width="33.140625" style="27" customWidth="1"/>
    <col min="8" max="8" width="14" style="27" customWidth="1"/>
    <col min="9" max="9" width="15.7109375" style="27" customWidth="1"/>
    <col min="10" max="10" width="14" style="27" bestFit="1" customWidth="1"/>
    <col min="11" max="11" width="14" style="27" customWidth="1"/>
    <col min="12" max="13" width="14" style="27" bestFit="1" customWidth="1"/>
    <col min="14" max="14" width="16.42578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368" t="s">
        <v>263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70"/>
    </row>
    <row r="2" spans="1:29" x14ac:dyDescent="0.25">
      <c r="A2" s="371" t="s">
        <v>46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3"/>
    </row>
    <row r="3" spans="1:29" x14ac:dyDescent="0.25">
      <c r="A3" s="343" t="s">
        <v>30</v>
      </c>
      <c r="B3" s="344"/>
      <c r="C3" s="344"/>
      <c r="D3" s="344"/>
      <c r="E3" s="344"/>
      <c r="F3" s="344"/>
      <c r="G3" s="344"/>
      <c r="H3" s="344"/>
      <c r="I3" s="344"/>
      <c r="J3" s="344"/>
      <c r="K3" s="374" t="s">
        <v>62</v>
      </c>
      <c r="L3" s="374"/>
      <c r="M3" s="374"/>
      <c r="N3" s="374"/>
      <c r="O3" s="374"/>
      <c r="P3" s="374"/>
      <c r="Q3" s="374"/>
      <c r="R3" s="374" t="s">
        <v>172</v>
      </c>
      <c r="S3" s="374"/>
      <c r="T3" s="374"/>
      <c r="U3" s="374"/>
      <c r="V3" s="374"/>
      <c r="W3" s="374"/>
      <c r="X3" s="374"/>
      <c r="Y3" s="374"/>
      <c r="Z3" s="374"/>
      <c r="AA3" s="374"/>
      <c r="AB3" s="374"/>
      <c r="AC3" s="375"/>
    </row>
    <row r="4" spans="1:29" x14ac:dyDescent="0.25">
      <c r="A4" s="343" t="s">
        <v>31</v>
      </c>
      <c r="B4" s="344"/>
      <c r="C4" s="344"/>
      <c r="D4" s="344"/>
      <c r="E4" s="344"/>
      <c r="F4" s="344"/>
      <c r="G4" s="344"/>
      <c r="H4" s="344"/>
      <c r="I4" s="344"/>
      <c r="J4" s="344"/>
      <c r="K4" s="381" t="s">
        <v>47</v>
      </c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5"/>
    </row>
    <row r="5" spans="1:29" x14ac:dyDescent="0.25">
      <c r="A5" s="343" t="s">
        <v>45</v>
      </c>
      <c r="B5" s="344"/>
      <c r="C5" s="344"/>
      <c r="D5" s="344"/>
      <c r="E5" s="344"/>
      <c r="F5" s="344"/>
      <c r="G5" s="344"/>
      <c r="H5" s="344"/>
      <c r="I5" s="344"/>
      <c r="J5" s="344"/>
      <c r="K5" s="374" t="s">
        <v>48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5"/>
    </row>
    <row r="6" spans="1:29" x14ac:dyDescent="0.25">
      <c r="A6" s="343" t="s">
        <v>32</v>
      </c>
      <c r="B6" s="344"/>
      <c r="C6" s="344"/>
      <c r="D6" s="344"/>
      <c r="E6" s="344"/>
      <c r="F6" s="344"/>
      <c r="G6" s="344"/>
      <c r="H6" s="344"/>
      <c r="I6" s="344"/>
      <c r="J6" s="34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5"/>
    </row>
    <row r="7" spans="1:29" x14ac:dyDescent="0.25">
      <c r="A7" s="343" t="s">
        <v>33</v>
      </c>
      <c r="B7" s="344"/>
      <c r="C7" s="344"/>
      <c r="D7" s="344"/>
      <c r="E7" s="344"/>
      <c r="F7" s="344"/>
      <c r="G7" s="344"/>
      <c r="H7" s="344"/>
      <c r="I7" s="344"/>
      <c r="J7" s="344"/>
      <c r="K7" s="374"/>
      <c r="L7" s="374"/>
      <c r="M7" s="374"/>
      <c r="N7" s="374"/>
      <c r="O7" s="374"/>
      <c r="P7" s="374"/>
      <c r="Q7" s="374"/>
      <c r="R7" s="385" t="s">
        <v>60</v>
      </c>
      <c r="S7" s="386"/>
      <c r="T7" s="386"/>
      <c r="U7" s="386"/>
      <c r="V7" s="386"/>
      <c r="W7" s="386"/>
      <c r="X7" s="386"/>
      <c r="Y7" s="386"/>
      <c r="Z7" s="386"/>
      <c r="AA7" s="386"/>
      <c r="AB7" s="386"/>
      <c r="AC7" s="387"/>
    </row>
    <row r="8" spans="1:29" x14ac:dyDescent="0.25">
      <c r="A8" s="343" t="s">
        <v>6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76"/>
    </row>
    <row r="9" spans="1:29" s="28" customFormat="1" ht="30" customHeight="1" x14ac:dyDescent="0.25">
      <c r="A9" s="347" t="s">
        <v>34</v>
      </c>
      <c r="B9" s="360" t="s">
        <v>50</v>
      </c>
      <c r="C9" s="361"/>
      <c r="D9" s="347"/>
      <c r="E9" s="364" t="s">
        <v>51</v>
      </c>
      <c r="F9" s="365"/>
      <c r="G9" s="366"/>
      <c r="H9" s="352" t="s">
        <v>35</v>
      </c>
      <c r="I9" s="352" t="s">
        <v>36</v>
      </c>
      <c r="J9" s="97" t="s">
        <v>37</v>
      </c>
      <c r="K9" s="352" t="s">
        <v>264</v>
      </c>
      <c r="L9" s="352" t="s">
        <v>38</v>
      </c>
      <c r="M9" s="352"/>
      <c r="N9" s="97" t="s">
        <v>39</v>
      </c>
      <c r="O9" s="352" t="s">
        <v>40</v>
      </c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82"/>
    </row>
    <row r="10" spans="1:29" s="28" customFormat="1" ht="30" customHeight="1" x14ac:dyDescent="0.25">
      <c r="A10" s="348"/>
      <c r="B10" s="362"/>
      <c r="C10" s="363"/>
      <c r="D10" s="348"/>
      <c r="E10" s="364" t="s">
        <v>52</v>
      </c>
      <c r="F10" s="364" t="s">
        <v>53</v>
      </c>
      <c r="G10" s="354" t="s">
        <v>54</v>
      </c>
      <c r="H10" s="352"/>
      <c r="I10" s="352"/>
      <c r="J10" s="356" t="s">
        <v>41</v>
      </c>
      <c r="K10" s="352"/>
      <c r="L10" s="358" t="s">
        <v>42</v>
      </c>
      <c r="M10" s="358" t="s">
        <v>43</v>
      </c>
      <c r="N10" s="350" t="s">
        <v>44</v>
      </c>
      <c r="O10" s="345">
        <v>1</v>
      </c>
      <c r="P10" s="379">
        <v>2</v>
      </c>
      <c r="Q10" s="379">
        <v>3</v>
      </c>
      <c r="R10" s="379">
        <v>4</v>
      </c>
      <c r="S10" s="379">
        <v>5</v>
      </c>
      <c r="T10" s="377">
        <v>6</v>
      </c>
      <c r="U10" s="377">
        <v>7</v>
      </c>
      <c r="V10" s="377">
        <v>8</v>
      </c>
      <c r="W10" s="377">
        <v>9</v>
      </c>
      <c r="X10" s="377">
        <v>10</v>
      </c>
      <c r="Y10" s="377">
        <v>11</v>
      </c>
      <c r="Z10" s="377">
        <v>12</v>
      </c>
      <c r="AA10" s="377">
        <v>13</v>
      </c>
      <c r="AB10" s="377">
        <v>14</v>
      </c>
      <c r="AC10" s="383">
        <v>15</v>
      </c>
    </row>
    <row r="11" spans="1:29" s="28" customFormat="1" ht="15.75" customHeight="1" thickBot="1" x14ac:dyDescent="0.3">
      <c r="A11" s="349"/>
      <c r="B11" s="144" t="s">
        <v>12</v>
      </c>
      <c r="C11" s="144" t="s">
        <v>20</v>
      </c>
      <c r="D11" s="144" t="s">
        <v>13</v>
      </c>
      <c r="E11" s="367"/>
      <c r="F11" s="367"/>
      <c r="G11" s="355"/>
      <c r="H11" s="353"/>
      <c r="I11" s="353"/>
      <c r="J11" s="357"/>
      <c r="K11" s="353"/>
      <c r="L11" s="359"/>
      <c r="M11" s="359"/>
      <c r="N11" s="351"/>
      <c r="O11" s="346"/>
      <c r="P11" s="380"/>
      <c r="Q11" s="380"/>
      <c r="R11" s="380"/>
      <c r="S11" s="380"/>
      <c r="T11" s="378"/>
      <c r="U11" s="378"/>
      <c r="V11" s="378"/>
      <c r="W11" s="378"/>
      <c r="X11" s="378"/>
      <c r="Y11" s="378"/>
      <c r="Z11" s="378"/>
      <c r="AA11" s="378"/>
      <c r="AB11" s="378"/>
      <c r="AC11" s="384"/>
    </row>
    <row r="12" spans="1:29" ht="60" x14ac:dyDescent="0.25">
      <c r="A12" s="175">
        <v>1</v>
      </c>
      <c r="B12" s="141"/>
      <c r="C12" s="142" t="s">
        <v>67</v>
      </c>
      <c r="D12" s="143" t="s">
        <v>140</v>
      </c>
      <c r="E12" s="66" t="s">
        <v>149</v>
      </c>
      <c r="F12" s="66" t="s">
        <v>108</v>
      </c>
      <c r="G12" s="66" t="s">
        <v>109</v>
      </c>
      <c r="H12" s="138"/>
      <c r="I12" s="140" t="s">
        <v>67</v>
      </c>
      <c r="J12" s="139">
        <f t="shared" ref="J12" si="0">SUM(O12:AC12)</f>
        <v>3584.2499999999991</v>
      </c>
      <c r="K12" s="138"/>
      <c r="L12" s="136">
        <v>45292</v>
      </c>
      <c r="M12" s="136">
        <v>50770</v>
      </c>
      <c r="N12" s="57"/>
      <c r="O12" s="137">
        <f t="shared" ref="O12:AC12" si="1">0.15*$C$205</f>
        <v>238.95</v>
      </c>
      <c r="P12" s="145">
        <f t="shared" si="1"/>
        <v>238.95</v>
      </c>
      <c r="Q12" s="145">
        <f t="shared" si="1"/>
        <v>238.95</v>
      </c>
      <c r="R12" s="145">
        <f t="shared" si="1"/>
        <v>238.95</v>
      </c>
      <c r="S12" s="145">
        <f t="shared" si="1"/>
        <v>238.95</v>
      </c>
      <c r="T12" s="146">
        <f t="shared" si="1"/>
        <v>238.95</v>
      </c>
      <c r="U12" s="146">
        <f t="shared" si="1"/>
        <v>238.95</v>
      </c>
      <c r="V12" s="146">
        <f t="shared" si="1"/>
        <v>238.95</v>
      </c>
      <c r="W12" s="146">
        <f t="shared" si="1"/>
        <v>238.95</v>
      </c>
      <c r="X12" s="146">
        <f t="shared" si="1"/>
        <v>238.95</v>
      </c>
      <c r="Y12" s="146">
        <f t="shared" si="1"/>
        <v>238.95</v>
      </c>
      <c r="Z12" s="146">
        <f t="shared" si="1"/>
        <v>238.95</v>
      </c>
      <c r="AA12" s="146">
        <f t="shared" si="1"/>
        <v>238.95</v>
      </c>
      <c r="AB12" s="146">
        <f t="shared" si="1"/>
        <v>238.95</v>
      </c>
      <c r="AC12" s="25">
        <f t="shared" si="1"/>
        <v>238.95</v>
      </c>
    </row>
    <row r="13" spans="1:29" x14ac:dyDescent="0.25">
      <c r="A13" s="115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4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/>
      <c r="B15" s="30"/>
      <c r="C15" s="131" t="s">
        <v>188</v>
      </c>
      <c r="D15" s="64" t="s">
        <v>190</v>
      </c>
      <c r="E15" s="33" t="s">
        <v>189</v>
      </c>
      <c r="F15" s="33" t="s">
        <v>116</v>
      </c>
      <c r="G15" s="33" t="s">
        <v>117</v>
      </c>
      <c r="H15" s="34"/>
      <c r="I15" s="107" t="s">
        <v>176</v>
      </c>
      <c r="J15" s="109">
        <f t="shared" ref="J15" si="2">SUM(O15:AC15)</f>
        <v>227</v>
      </c>
      <c r="K15" s="34"/>
      <c r="L15" s="99">
        <v>45658</v>
      </c>
      <c r="M15" s="99">
        <v>46022</v>
      </c>
      <c r="N15" s="57" t="s">
        <v>72</v>
      </c>
      <c r="O15" s="21"/>
      <c r="P15" s="2">
        <v>227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/>
      <c r="B16" s="30"/>
      <c r="C16" s="50" t="s">
        <v>67</v>
      </c>
      <c r="D16" s="55" t="s">
        <v>173</v>
      </c>
      <c r="E16" s="32" t="s">
        <v>146</v>
      </c>
      <c r="F16" s="51" t="s">
        <v>145</v>
      </c>
      <c r="G16" s="51" t="s">
        <v>147</v>
      </c>
      <c r="H16" s="52"/>
      <c r="I16" s="106" t="s">
        <v>176</v>
      </c>
      <c r="J16" s="109">
        <f>SUM(O16:AC16)</f>
        <v>238</v>
      </c>
      <c r="K16" s="53"/>
      <c r="L16" s="100">
        <v>45658</v>
      </c>
      <c r="M16" s="101">
        <v>46022</v>
      </c>
      <c r="N16" s="54" t="s">
        <v>72</v>
      </c>
      <c r="O16" s="21"/>
      <c r="P16" s="2">
        <v>238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/>
      <c r="B17" s="30"/>
      <c r="C17" s="50" t="s">
        <v>66</v>
      </c>
      <c r="D17" s="55" t="s">
        <v>174</v>
      </c>
      <c r="E17" s="32" t="s">
        <v>146</v>
      </c>
      <c r="F17" s="51" t="s">
        <v>145</v>
      </c>
      <c r="G17" s="51" t="s">
        <v>147</v>
      </c>
      <c r="H17" s="52"/>
      <c r="I17" s="106" t="s">
        <v>176</v>
      </c>
      <c r="J17" s="109">
        <f>SUM(O17:AC17)</f>
        <v>89</v>
      </c>
      <c r="K17" s="53"/>
      <c r="L17" s="100">
        <v>45658</v>
      </c>
      <c r="M17" s="101">
        <v>46022</v>
      </c>
      <c r="N17" s="54" t="s">
        <v>72</v>
      </c>
      <c r="O17" s="21"/>
      <c r="P17" s="2">
        <v>89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/>
      <c r="B18" s="30"/>
      <c r="C18" s="50" t="s">
        <v>68</v>
      </c>
      <c r="D18" s="56" t="s">
        <v>179</v>
      </c>
      <c r="E18" s="32" t="s">
        <v>146</v>
      </c>
      <c r="F18" s="51" t="s">
        <v>145</v>
      </c>
      <c r="G18" s="51" t="s">
        <v>147</v>
      </c>
      <c r="H18" s="52"/>
      <c r="I18" s="106" t="s">
        <v>176</v>
      </c>
      <c r="J18" s="109">
        <f>SUM(O18:AC18)</f>
        <v>72</v>
      </c>
      <c r="K18" s="53"/>
      <c r="L18" s="100">
        <v>45658</v>
      </c>
      <c r="M18" s="101">
        <v>46022</v>
      </c>
      <c r="N18" s="54" t="s">
        <v>72</v>
      </c>
      <c r="O18" s="21"/>
      <c r="P18" s="2">
        <v>72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4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s="62" customFormat="1" x14ac:dyDescent="0.25">
      <c r="A21" s="116"/>
      <c r="B21" s="30"/>
      <c r="C21" s="59"/>
      <c r="D21" s="59"/>
      <c r="E21" s="59"/>
      <c r="F21" s="59"/>
      <c r="G21" s="59"/>
      <c r="H21" s="34"/>
      <c r="I21" s="107"/>
      <c r="J21" s="109"/>
      <c r="K21" s="34"/>
      <c r="L21" s="99"/>
      <c r="M21" s="99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61"/>
    </row>
    <row r="22" spans="1:29" x14ac:dyDescent="0.25">
      <c r="A22" s="104"/>
      <c r="B22" s="48" t="s">
        <v>5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4"/>
      <c r="B23" s="47" t="s">
        <v>1</v>
      </c>
      <c r="C23" s="42"/>
      <c r="D23" s="42"/>
      <c r="E23" s="42"/>
      <c r="F23" s="42"/>
      <c r="G23" s="42"/>
      <c r="H23" s="48"/>
      <c r="I23" s="105"/>
      <c r="J23" s="118"/>
      <c r="K23" s="48"/>
      <c r="L23" s="103"/>
      <c r="M23" s="103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60" x14ac:dyDescent="0.25">
      <c r="A24" s="29"/>
      <c r="B24" s="30"/>
      <c r="C24" s="131" t="s">
        <v>191</v>
      </c>
      <c r="D24" s="64" t="s">
        <v>192</v>
      </c>
      <c r="E24" s="33" t="s">
        <v>138</v>
      </c>
      <c r="F24" s="33" t="s">
        <v>116</v>
      </c>
      <c r="G24" s="33" t="s">
        <v>117</v>
      </c>
      <c r="H24" s="34"/>
      <c r="I24" s="107" t="s">
        <v>176</v>
      </c>
      <c r="J24" s="109">
        <f t="shared" ref="J24:J38" si="3">SUM(O24:AC24)</f>
        <v>568</v>
      </c>
      <c r="K24" s="34"/>
      <c r="L24" s="99">
        <v>45658</v>
      </c>
      <c r="M24" s="99">
        <v>46022</v>
      </c>
      <c r="N24" s="57" t="s">
        <v>72</v>
      </c>
      <c r="O24" s="21"/>
      <c r="P24" s="2">
        <v>568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175"/>
      <c r="B25" s="30"/>
      <c r="C25" s="131" t="s">
        <v>200</v>
      </c>
      <c r="D25" s="131" t="s">
        <v>192</v>
      </c>
      <c r="E25" s="33" t="s">
        <v>138</v>
      </c>
      <c r="F25" s="33" t="s">
        <v>116</v>
      </c>
      <c r="G25" s="33" t="s">
        <v>117</v>
      </c>
      <c r="H25" s="34"/>
      <c r="I25" s="107" t="s">
        <v>176</v>
      </c>
      <c r="J25" s="109">
        <f t="shared" si="3"/>
        <v>568</v>
      </c>
      <c r="K25" s="34"/>
      <c r="L25" s="99">
        <v>45658</v>
      </c>
      <c r="M25" s="99">
        <v>46022</v>
      </c>
      <c r="N25" s="57" t="s">
        <v>72</v>
      </c>
      <c r="O25" s="21"/>
      <c r="P25" s="2">
        <v>568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29"/>
      <c r="B26" s="30"/>
      <c r="C26" s="64" t="s">
        <v>90</v>
      </c>
      <c r="D26" s="64" t="s">
        <v>70</v>
      </c>
      <c r="E26" s="33" t="s">
        <v>138</v>
      </c>
      <c r="F26" s="33" t="s">
        <v>116</v>
      </c>
      <c r="G26" s="33" t="s">
        <v>117</v>
      </c>
      <c r="H26" s="34"/>
      <c r="I26" s="107" t="s">
        <v>176</v>
      </c>
      <c r="J26" s="109">
        <f t="shared" si="3"/>
        <v>265</v>
      </c>
      <c r="K26" s="34"/>
      <c r="L26" s="99">
        <v>45658</v>
      </c>
      <c r="M26" s="99">
        <v>46022</v>
      </c>
      <c r="N26" s="57" t="s">
        <v>72</v>
      </c>
      <c r="O26" s="1"/>
      <c r="P26" s="2">
        <v>265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9"/>
      <c r="B27" s="30"/>
      <c r="C27" s="64" t="s">
        <v>66</v>
      </c>
      <c r="D27" s="64" t="s">
        <v>141</v>
      </c>
      <c r="E27" s="33" t="s">
        <v>138</v>
      </c>
      <c r="F27" s="33" t="s">
        <v>116</v>
      </c>
      <c r="G27" s="33" t="s">
        <v>115</v>
      </c>
      <c r="H27" s="34"/>
      <c r="I27" s="107" t="s">
        <v>176</v>
      </c>
      <c r="J27" s="109">
        <f t="shared" ref="J27:J36" si="4">SUM(O27:AC27)</f>
        <v>284</v>
      </c>
      <c r="K27" s="35"/>
      <c r="L27" s="99">
        <v>45658</v>
      </c>
      <c r="M27" s="99">
        <v>47118</v>
      </c>
      <c r="N27" s="57" t="s">
        <v>72</v>
      </c>
      <c r="O27" s="1"/>
      <c r="P27" s="2">
        <v>71</v>
      </c>
      <c r="Q27" s="2">
        <v>71</v>
      </c>
      <c r="R27" s="2">
        <v>71</v>
      </c>
      <c r="S27" s="2">
        <v>71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9"/>
      <c r="B28" s="30"/>
      <c r="C28" s="64" t="s">
        <v>66</v>
      </c>
      <c r="D28" s="64" t="s">
        <v>143</v>
      </c>
      <c r="E28" s="33" t="s">
        <v>138</v>
      </c>
      <c r="F28" s="33" t="s">
        <v>116</v>
      </c>
      <c r="G28" s="33" t="s">
        <v>115</v>
      </c>
      <c r="H28" s="34"/>
      <c r="I28" s="107" t="s">
        <v>176</v>
      </c>
      <c r="J28" s="109">
        <f t="shared" si="4"/>
        <v>284</v>
      </c>
      <c r="K28" s="35"/>
      <c r="L28" s="99">
        <v>45658</v>
      </c>
      <c r="M28" s="99">
        <v>47118</v>
      </c>
      <c r="N28" s="57" t="s">
        <v>72</v>
      </c>
      <c r="O28" s="1"/>
      <c r="P28" s="2">
        <v>71</v>
      </c>
      <c r="Q28" s="2">
        <v>71</v>
      </c>
      <c r="R28" s="2">
        <v>71</v>
      </c>
      <c r="S28" s="2">
        <v>71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9"/>
      <c r="B29" s="30"/>
      <c r="C29" s="64" t="s">
        <v>67</v>
      </c>
      <c r="D29" s="64" t="s">
        <v>141</v>
      </c>
      <c r="E29" s="33" t="s">
        <v>138</v>
      </c>
      <c r="F29" s="33" t="s">
        <v>116</v>
      </c>
      <c r="G29" s="33" t="s">
        <v>115</v>
      </c>
      <c r="H29" s="34"/>
      <c r="I29" s="107" t="s">
        <v>176</v>
      </c>
      <c r="J29" s="109">
        <f t="shared" si="4"/>
        <v>260</v>
      </c>
      <c r="K29" s="35"/>
      <c r="L29" s="100">
        <v>45658</v>
      </c>
      <c r="M29" s="101">
        <v>47118</v>
      </c>
      <c r="N29" s="57" t="s">
        <v>72</v>
      </c>
      <c r="O29" s="1"/>
      <c r="P29" s="2">
        <v>65</v>
      </c>
      <c r="Q29" s="2">
        <v>65</v>
      </c>
      <c r="R29" s="2">
        <v>65</v>
      </c>
      <c r="S29" s="2">
        <v>65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29"/>
      <c r="B30" s="30"/>
      <c r="C30" s="64" t="s">
        <v>67</v>
      </c>
      <c r="D30" s="64" t="s">
        <v>143</v>
      </c>
      <c r="E30" s="33" t="s">
        <v>138</v>
      </c>
      <c r="F30" s="33" t="s">
        <v>116</v>
      </c>
      <c r="G30" s="33" t="s">
        <v>115</v>
      </c>
      <c r="H30" s="34"/>
      <c r="I30" s="107" t="s">
        <v>176</v>
      </c>
      <c r="J30" s="109">
        <f t="shared" si="4"/>
        <v>260</v>
      </c>
      <c r="K30" s="35"/>
      <c r="L30" s="100">
        <v>45658</v>
      </c>
      <c r="M30" s="101">
        <v>47118</v>
      </c>
      <c r="N30" s="57" t="s">
        <v>72</v>
      </c>
      <c r="O30" s="1"/>
      <c r="P30" s="2">
        <v>65</v>
      </c>
      <c r="Q30" s="2">
        <v>65</v>
      </c>
      <c r="R30" s="2">
        <v>65</v>
      </c>
      <c r="S30" s="2">
        <v>65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29"/>
      <c r="B31" s="30"/>
      <c r="C31" s="64" t="s">
        <v>68</v>
      </c>
      <c r="D31" s="64" t="s">
        <v>141</v>
      </c>
      <c r="E31" s="33" t="s">
        <v>138</v>
      </c>
      <c r="F31" s="33" t="s">
        <v>116</v>
      </c>
      <c r="G31" s="33" t="s">
        <v>115</v>
      </c>
      <c r="H31" s="34"/>
      <c r="I31" s="107" t="s">
        <v>176</v>
      </c>
      <c r="J31" s="109">
        <f t="shared" si="4"/>
        <v>556</v>
      </c>
      <c r="K31" s="35"/>
      <c r="L31" s="99">
        <v>45658</v>
      </c>
      <c r="M31" s="99">
        <v>47118</v>
      </c>
      <c r="N31" s="57" t="s">
        <v>72</v>
      </c>
      <c r="O31" s="1"/>
      <c r="P31" s="2">
        <v>139</v>
      </c>
      <c r="Q31" s="2">
        <v>139</v>
      </c>
      <c r="R31" s="2">
        <v>139</v>
      </c>
      <c r="S31" s="2">
        <v>139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60" x14ac:dyDescent="0.25">
      <c r="A32" s="29"/>
      <c r="B32" s="30"/>
      <c r="C32" s="64" t="s">
        <v>68</v>
      </c>
      <c r="D32" s="64" t="s">
        <v>143</v>
      </c>
      <c r="E32" s="33" t="s">
        <v>138</v>
      </c>
      <c r="F32" s="33" t="s">
        <v>116</v>
      </c>
      <c r="G32" s="33" t="s">
        <v>115</v>
      </c>
      <c r="H32" s="34"/>
      <c r="I32" s="107" t="s">
        <v>176</v>
      </c>
      <c r="J32" s="109">
        <f t="shared" si="4"/>
        <v>556</v>
      </c>
      <c r="K32" s="35"/>
      <c r="L32" s="99">
        <v>45658</v>
      </c>
      <c r="M32" s="99">
        <v>47118</v>
      </c>
      <c r="N32" s="57" t="s">
        <v>72</v>
      </c>
      <c r="O32" s="1"/>
      <c r="P32" s="2">
        <v>139</v>
      </c>
      <c r="Q32" s="2">
        <v>139</v>
      </c>
      <c r="R32" s="2">
        <v>139</v>
      </c>
      <c r="S32" s="2">
        <v>139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60" x14ac:dyDescent="0.25">
      <c r="A33" s="29"/>
      <c r="B33" s="30"/>
      <c r="C33" s="64" t="s">
        <v>65</v>
      </c>
      <c r="D33" s="64" t="s">
        <v>141</v>
      </c>
      <c r="E33" s="33" t="s">
        <v>138</v>
      </c>
      <c r="F33" s="33" t="s">
        <v>116</v>
      </c>
      <c r="G33" s="33" t="s">
        <v>115</v>
      </c>
      <c r="H33" s="34"/>
      <c r="I33" s="107" t="s">
        <v>176</v>
      </c>
      <c r="J33" s="109">
        <f t="shared" si="4"/>
        <v>1260</v>
      </c>
      <c r="K33" s="35"/>
      <c r="L33" s="99">
        <v>45658</v>
      </c>
      <c r="M33" s="99">
        <v>47118</v>
      </c>
      <c r="N33" s="57" t="s">
        <v>72</v>
      </c>
      <c r="O33" s="1"/>
      <c r="P33" s="2">
        <v>315</v>
      </c>
      <c r="Q33" s="2">
        <v>315</v>
      </c>
      <c r="R33" s="2">
        <v>315</v>
      </c>
      <c r="S33" s="2">
        <v>315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29"/>
      <c r="B34" s="30"/>
      <c r="C34" s="64" t="s">
        <v>65</v>
      </c>
      <c r="D34" s="64" t="s">
        <v>143</v>
      </c>
      <c r="E34" s="33" t="s">
        <v>138</v>
      </c>
      <c r="F34" s="33" t="s">
        <v>116</v>
      </c>
      <c r="G34" s="33" t="s">
        <v>115</v>
      </c>
      <c r="H34" s="34"/>
      <c r="I34" s="107" t="s">
        <v>176</v>
      </c>
      <c r="J34" s="109">
        <f t="shared" si="4"/>
        <v>1260</v>
      </c>
      <c r="K34" s="35"/>
      <c r="L34" s="99">
        <v>45658</v>
      </c>
      <c r="M34" s="99">
        <v>47118</v>
      </c>
      <c r="N34" s="57" t="s">
        <v>72</v>
      </c>
      <c r="O34" s="1"/>
      <c r="P34" s="2">
        <v>315</v>
      </c>
      <c r="Q34" s="2">
        <v>315</v>
      </c>
      <c r="R34" s="2">
        <v>315</v>
      </c>
      <c r="S34" s="2">
        <v>315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60" x14ac:dyDescent="0.25">
      <c r="A35" s="29"/>
      <c r="B35" s="30"/>
      <c r="C35" s="64" t="s">
        <v>69</v>
      </c>
      <c r="D35" s="64" t="s">
        <v>141</v>
      </c>
      <c r="E35" s="33" t="s">
        <v>138</v>
      </c>
      <c r="F35" s="33" t="s">
        <v>116</v>
      </c>
      <c r="G35" s="33" t="s">
        <v>115</v>
      </c>
      <c r="H35" s="34"/>
      <c r="I35" s="107" t="s">
        <v>176</v>
      </c>
      <c r="J35" s="109">
        <f t="shared" si="4"/>
        <v>320</v>
      </c>
      <c r="K35" s="35"/>
      <c r="L35" s="99">
        <v>45658</v>
      </c>
      <c r="M35" s="99">
        <v>47118</v>
      </c>
      <c r="N35" s="57" t="s">
        <v>72</v>
      </c>
      <c r="O35" s="1"/>
      <c r="P35" s="2">
        <v>80</v>
      </c>
      <c r="Q35" s="2">
        <v>80</v>
      </c>
      <c r="R35" s="2">
        <v>80</v>
      </c>
      <c r="S35" s="2">
        <v>80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60" x14ac:dyDescent="0.25">
      <c r="A36" s="29"/>
      <c r="B36" s="30"/>
      <c r="C36" s="64" t="s">
        <v>69</v>
      </c>
      <c r="D36" s="64" t="s">
        <v>143</v>
      </c>
      <c r="E36" s="33" t="s">
        <v>138</v>
      </c>
      <c r="F36" s="33" t="s">
        <v>116</v>
      </c>
      <c r="G36" s="33" t="s">
        <v>115</v>
      </c>
      <c r="H36" s="34"/>
      <c r="I36" s="107" t="s">
        <v>176</v>
      </c>
      <c r="J36" s="109">
        <f t="shared" si="4"/>
        <v>320</v>
      </c>
      <c r="K36" s="35"/>
      <c r="L36" s="99">
        <v>45658</v>
      </c>
      <c r="M36" s="99">
        <v>47118</v>
      </c>
      <c r="N36" s="57" t="s">
        <v>72</v>
      </c>
      <c r="O36" s="1"/>
      <c r="P36" s="2">
        <v>80</v>
      </c>
      <c r="Q36" s="2">
        <v>80</v>
      </c>
      <c r="R36" s="2">
        <v>80</v>
      </c>
      <c r="S36" s="2">
        <v>80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/>
      <c r="B37" s="30"/>
      <c r="C37" s="64" t="s">
        <v>90</v>
      </c>
      <c r="D37" s="64" t="s">
        <v>166</v>
      </c>
      <c r="E37" s="33" t="s">
        <v>112</v>
      </c>
      <c r="F37" s="33" t="s">
        <v>113</v>
      </c>
      <c r="G37" s="33" t="s">
        <v>114</v>
      </c>
      <c r="H37" s="34"/>
      <c r="I37" s="107" t="s">
        <v>176</v>
      </c>
      <c r="J37" s="109">
        <f t="shared" si="3"/>
        <v>95</v>
      </c>
      <c r="K37" s="34"/>
      <c r="L37" s="99">
        <v>46023</v>
      </c>
      <c r="M37" s="99">
        <v>46387</v>
      </c>
      <c r="N37" s="36" t="s">
        <v>72</v>
      </c>
      <c r="O37" s="1"/>
      <c r="P37" s="2"/>
      <c r="Q37" s="2">
        <v>95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/>
      <c r="B38" s="30"/>
      <c r="C38" s="64" t="s">
        <v>82</v>
      </c>
      <c r="D38" s="64" t="s">
        <v>166</v>
      </c>
      <c r="E38" s="33" t="s">
        <v>112</v>
      </c>
      <c r="F38" s="33" t="s">
        <v>113</v>
      </c>
      <c r="G38" s="33" t="s">
        <v>114</v>
      </c>
      <c r="H38" s="34"/>
      <c r="I38" s="107" t="s">
        <v>176</v>
      </c>
      <c r="J38" s="109">
        <f t="shared" si="3"/>
        <v>95</v>
      </c>
      <c r="K38" s="34"/>
      <c r="L38" s="99">
        <v>46753</v>
      </c>
      <c r="M38" s="99">
        <v>47118</v>
      </c>
      <c r="N38" s="57" t="s">
        <v>72</v>
      </c>
      <c r="O38" s="1"/>
      <c r="P38" s="2"/>
      <c r="Q38" s="2"/>
      <c r="R38" s="2"/>
      <c r="S38" s="2">
        <v>95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60" x14ac:dyDescent="0.25">
      <c r="A39" s="29"/>
      <c r="B39" s="30"/>
      <c r="C39" s="64" t="s">
        <v>66</v>
      </c>
      <c r="D39" s="64" t="s">
        <v>141</v>
      </c>
      <c r="E39" s="33" t="s">
        <v>138</v>
      </c>
      <c r="F39" s="33" t="s">
        <v>116</v>
      </c>
      <c r="G39" s="33" t="s">
        <v>115</v>
      </c>
      <c r="H39" s="34"/>
      <c r="I39" s="107" t="s">
        <v>176</v>
      </c>
      <c r="J39" s="109">
        <f t="shared" ref="J39:J40" si="5">SUM(O39:AC39)</f>
        <v>610</v>
      </c>
      <c r="K39" s="35"/>
      <c r="L39" s="99">
        <v>47119</v>
      </c>
      <c r="M39" s="99">
        <v>50770</v>
      </c>
      <c r="N39" s="36" t="s">
        <v>49</v>
      </c>
      <c r="O39" s="1"/>
      <c r="P39" s="2"/>
      <c r="Q39" s="2"/>
      <c r="R39" s="2"/>
      <c r="S39" s="2"/>
      <c r="T39" s="3">
        <v>61</v>
      </c>
      <c r="U39" s="3">
        <v>61</v>
      </c>
      <c r="V39" s="3">
        <v>61</v>
      </c>
      <c r="W39" s="3">
        <v>61</v>
      </c>
      <c r="X39" s="3">
        <v>61</v>
      </c>
      <c r="Y39" s="3">
        <v>61</v>
      </c>
      <c r="Z39" s="3">
        <v>61</v>
      </c>
      <c r="AA39" s="3">
        <v>61</v>
      </c>
      <c r="AB39" s="3">
        <v>61</v>
      </c>
      <c r="AC39" s="4">
        <v>61</v>
      </c>
    </row>
    <row r="40" spans="1:29" ht="65.25" customHeight="1" x14ac:dyDescent="0.25">
      <c r="A40" s="29"/>
      <c r="B40" s="30"/>
      <c r="C40" s="64" t="s">
        <v>66</v>
      </c>
      <c r="D40" s="64" t="s">
        <v>143</v>
      </c>
      <c r="E40" s="33" t="s">
        <v>138</v>
      </c>
      <c r="F40" s="33" t="s">
        <v>116</v>
      </c>
      <c r="G40" s="33" t="s">
        <v>115</v>
      </c>
      <c r="H40" s="34"/>
      <c r="I40" s="107" t="s">
        <v>176</v>
      </c>
      <c r="J40" s="109">
        <f t="shared" si="5"/>
        <v>610</v>
      </c>
      <c r="K40" s="35"/>
      <c r="L40" s="99">
        <v>47119</v>
      </c>
      <c r="M40" s="99">
        <v>50770</v>
      </c>
      <c r="N40" s="36" t="s">
        <v>49</v>
      </c>
      <c r="O40" s="1"/>
      <c r="P40" s="2"/>
      <c r="Q40" s="2"/>
      <c r="R40" s="2"/>
      <c r="S40" s="2"/>
      <c r="T40" s="3">
        <v>61</v>
      </c>
      <c r="U40" s="3">
        <v>61</v>
      </c>
      <c r="V40" s="3">
        <v>61</v>
      </c>
      <c r="W40" s="3">
        <v>61</v>
      </c>
      <c r="X40" s="3">
        <v>61</v>
      </c>
      <c r="Y40" s="3">
        <v>61</v>
      </c>
      <c r="Z40" s="3">
        <v>61</v>
      </c>
      <c r="AA40" s="3">
        <v>61</v>
      </c>
      <c r="AB40" s="3">
        <v>61</v>
      </c>
      <c r="AC40" s="4">
        <v>61</v>
      </c>
    </row>
    <row r="41" spans="1:29" ht="60" x14ac:dyDescent="0.25">
      <c r="A41" s="29"/>
      <c r="B41" s="30"/>
      <c r="C41" s="64" t="s">
        <v>67</v>
      </c>
      <c r="D41" s="64" t="s">
        <v>141</v>
      </c>
      <c r="E41" s="33" t="s">
        <v>138</v>
      </c>
      <c r="F41" s="33" t="s">
        <v>116</v>
      </c>
      <c r="G41" s="33" t="s">
        <v>115</v>
      </c>
      <c r="H41" s="34"/>
      <c r="I41" s="107" t="s">
        <v>176</v>
      </c>
      <c r="J41" s="109">
        <f t="shared" ref="J41" si="6">SUM(O41:AC41)</f>
        <v>1370</v>
      </c>
      <c r="K41" s="35"/>
      <c r="L41" s="99">
        <v>47119</v>
      </c>
      <c r="M41" s="99">
        <v>50770</v>
      </c>
      <c r="N41" s="36" t="s">
        <v>49</v>
      </c>
      <c r="O41" s="1"/>
      <c r="P41" s="2"/>
      <c r="Q41" s="2"/>
      <c r="R41" s="2"/>
      <c r="S41" s="2"/>
      <c r="T41" s="3">
        <v>137</v>
      </c>
      <c r="U41" s="3">
        <v>137</v>
      </c>
      <c r="V41" s="3">
        <v>137</v>
      </c>
      <c r="W41" s="3">
        <v>137</v>
      </c>
      <c r="X41" s="3">
        <v>137</v>
      </c>
      <c r="Y41" s="3">
        <v>137</v>
      </c>
      <c r="Z41" s="3">
        <v>137</v>
      </c>
      <c r="AA41" s="3">
        <v>137</v>
      </c>
      <c r="AB41" s="3">
        <v>137</v>
      </c>
      <c r="AC41" s="4">
        <v>137</v>
      </c>
    </row>
    <row r="42" spans="1:29" ht="60" x14ac:dyDescent="0.25">
      <c r="A42" s="29"/>
      <c r="B42" s="30"/>
      <c r="C42" s="64" t="s">
        <v>67</v>
      </c>
      <c r="D42" s="64" t="s">
        <v>143</v>
      </c>
      <c r="E42" s="33" t="s">
        <v>138</v>
      </c>
      <c r="F42" s="33" t="s">
        <v>116</v>
      </c>
      <c r="G42" s="33" t="s">
        <v>115</v>
      </c>
      <c r="H42" s="34"/>
      <c r="I42" s="107" t="s">
        <v>176</v>
      </c>
      <c r="J42" s="109">
        <f t="shared" ref="J42:J46" si="7">SUM(O42:AC42)</f>
        <v>1370</v>
      </c>
      <c r="K42" s="35"/>
      <c r="L42" s="99">
        <v>47119</v>
      </c>
      <c r="M42" s="99">
        <v>50770</v>
      </c>
      <c r="N42" s="36" t="s">
        <v>49</v>
      </c>
      <c r="O42" s="1"/>
      <c r="P42" s="2"/>
      <c r="Q42" s="2"/>
      <c r="R42" s="2"/>
      <c r="S42" s="2"/>
      <c r="T42" s="3">
        <v>137</v>
      </c>
      <c r="U42" s="3">
        <v>137</v>
      </c>
      <c r="V42" s="3">
        <v>137</v>
      </c>
      <c r="W42" s="3">
        <v>137</v>
      </c>
      <c r="X42" s="3">
        <v>137</v>
      </c>
      <c r="Y42" s="3">
        <v>137</v>
      </c>
      <c r="Z42" s="3">
        <v>137</v>
      </c>
      <c r="AA42" s="3">
        <v>137</v>
      </c>
      <c r="AB42" s="3">
        <v>137</v>
      </c>
      <c r="AC42" s="4">
        <v>137</v>
      </c>
    </row>
    <row r="43" spans="1:29" ht="60" x14ac:dyDescent="0.25">
      <c r="A43" s="29"/>
      <c r="B43" s="30"/>
      <c r="C43" s="64" t="s">
        <v>68</v>
      </c>
      <c r="D43" s="64" t="s">
        <v>141</v>
      </c>
      <c r="E43" s="33" t="s">
        <v>138</v>
      </c>
      <c r="F43" s="33" t="s">
        <v>116</v>
      </c>
      <c r="G43" s="33" t="s">
        <v>115</v>
      </c>
      <c r="H43" s="34"/>
      <c r="I43" s="107" t="s">
        <v>176</v>
      </c>
      <c r="J43" s="109">
        <f t="shared" si="7"/>
        <v>1200</v>
      </c>
      <c r="K43" s="35"/>
      <c r="L43" s="99">
        <v>47119</v>
      </c>
      <c r="M43" s="99">
        <v>50770</v>
      </c>
      <c r="N43" s="36" t="s">
        <v>49</v>
      </c>
      <c r="O43" s="1"/>
      <c r="P43" s="2"/>
      <c r="Q43" s="2"/>
      <c r="R43" s="2"/>
      <c r="S43" s="2"/>
      <c r="T43" s="3">
        <v>120</v>
      </c>
      <c r="U43" s="3">
        <v>120</v>
      </c>
      <c r="V43" s="3">
        <v>120</v>
      </c>
      <c r="W43" s="3">
        <v>120</v>
      </c>
      <c r="X43" s="3">
        <v>120</v>
      </c>
      <c r="Y43" s="3">
        <v>120</v>
      </c>
      <c r="Z43" s="3">
        <v>120</v>
      </c>
      <c r="AA43" s="3">
        <v>120</v>
      </c>
      <c r="AB43" s="3">
        <v>120</v>
      </c>
      <c r="AC43" s="4">
        <v>120</v>
      </c>
    </row>
    <row r="44" spans="1:29" ht="60" x14ac:dyDescent="0.25">
      <c r="A44" s="29"/>
      <c r="B44" s="30"/>
      <c r="C44" s="64" t="s">
        <v>68</v>
      </c>
      <c r="D44" s="64" t="s">
        <v>143</v>
      </c>
      <c r="E44" s="33" t="s">
        <v>138</v>
      </c>
      <c r="F44" s="33" t="s">
        <v>116</v>
      </c>
      <c r="G44" s="33" t="s">
        <v>115</v>
      </c>
      <c r="H44" s="34"/>
      <c r="I44" s="107" t="s">
        <v>176</v>
      </c>
      <c r="J44" s="109">
        <f t="shared" si="7"/>
        <v>1200</v>
      </c>
      <c r="K44" s="35"/>
      <c r="L44" s="99">
        <v>47119</v>
      </c>
      <c r="M44" s="99">
        <v>50770</v>
      </c>
      <c r="N44" s="36" t="s">
        <v>49</v>
      </c>
      <c r="O44" s="1"/>
      <c r="P44" s="2"/>
      <c r="Q44" s="2"/>
      <c r="R44" s="2"/>
      <c r="S44" s="2"/>
      <c r="T44" s="3">
        <v>120</v>
      </c>
      <c r="U44" s="3">
        <v>120</v>
      </c>
      <c r="V44" s="3">
        <v>120</v>
      </c>
      <c r="W44" s="3">
        <v>120</v>
      </c>
      <c r="X44" s="3">
        <v>120</v>
      </c>
      <c r="Y44" s="3">
        <v>120</v>
      </c>
      <c r="Z44" s="3">
        <v>120</v>
      </c>
      <c r="AA44" s="3">
        <v>120</v>
      </c>
      <c r="AB44" s="3">
        <v>120</v>
      </c>
      <c r="AC44" s="4">
        <v>120</v>
      </c>
    </row>
    <row r="45" spans="1:29" ht="60" x14ac:dyDescent="0.25">
      <c r="A45" s="29"/>
      <c r="B45" s="30"/>
      <c r="C45" s="64" t="s">
        <v>65</v>
      </c>
      <c r="D45" s="64" t="s">
        <v>141</v>
      </c>
      <c r="E45" s="33" t="s">
        <v>138</v>
      </c>
      <c r="F45" s="33" t="s">
        <v>116</v>
      </c>
      <c r="G45" s="33" t="s">
        <v>115</v>
      </c>
      <c r="H45" s="34"/>
      <c r="I45" s="107" t="s">
        <v>176</v>
      </c>
      <c r="J45" s="109">
        <f>SUM(O45:AC45)</f>
        <v>3440</v>
      </c>
      <c r="K45" s="35"/>
      <c r="L45" s="99">
        <v>47119</v>
      </c>
      <c r="M45" s="99">
        <v>50770</v>
      </c>
      <c r="N45" s="36" t="s">
        <v>49</v>
      </c>
      <c r="O45" s="1"/>
      <c r="P45" s="2"/>
      <c r="Q45" s="2"/>
      <c r="R45" s="2"/>
      <c r="S45" s="2"/>
      <c r="T45" s="3">
        <v>344</v>
      </c>
      <c r="U45" s="3">
        <v>344</v>
      </c>
      <c r="V45" s="3">
        <v>344</v>
      </c>
      <c r="W45" s="3">
        <v>344</v>
      </c>
      <c r="X45" s="3">
        <v>344</v>
      </c>
      <c r="Y45" s="3">
        <v>344</v>
      </c>
      <c r="Z45" s="3">
        <v>344</v>
      </c>
      <c r="AA45" s="3">
        <v>344</v>
      </c>
      <c r="AB45" s="3">
        <v>344</v>
      </c>
      <c r="AC45" s="4">
        <v>344</v>
      </c>
    </row>
    <row r="46" spans="1:29" ht="60" x14ac:dyDescent="0.25">
      <c r="A46" s="29"/>
      <c r="B46" s="30"/>
      <c r="C46" s="64" t="s">
        <v>65</v>
      </c>
      <c r="D46" s="64" t="s">
        <v>143</v>
      </c>
      <c r="E46" s="33" t="s">
        <v>138</v>
      </c>
      <c r="F46" s="33" t="s">
        <v>116</v>
      </c>
      <c r="G46" s="33" t="s">
        <v>115</v>
      </c>
      <c r="H46" s="34"/>
      <c r="I46" s="107" t="s">
        <v>176</v>
      </c>
      <c r="J46" s="109">
        <f t="shared" si="7"/>
        <v>3440</v>
      </c>
      <c r="K46" s="35"/>
      <c r="L46" s="99">
        <v>47119</v>
      </c>
      <c r="M46" s="99">
        <v>50770</v>
      </c>
      <c r="N46" s="36" t="s">
        <v>49</v>
      </c>
      <c r="O46" s="1"/>
      <c r="P46" s="2"/>
      <c r="Q46" s="2"/>
      <c r="R46" s="2"/>
      <c r="S46" s="2"/>
      <c r="T46" s="3">
        <v>344</v>
      </c>
      <c r="U46" s="3">
        <v>344</v>
      </c>
      <c r="V46" s="3">
        <v>344</v>
      </c>
      <c r="W46" s="3">
        <v>344</v>
      </c>
      <c r="X46" s="3">
        <v>344</v>
      </c>
      <c r="Y46" s="3">
        <v>344</v>
      </c>
      <c r="Z46" s="3">
        <v>344</v>
      </c>
      <c r="AA46" s="3">
        <v>344</v>
      </c>
      <c r="AB46" s="3">
        <v>344</v>
      </c>
      <c r="AC46" s="4">
        <v>344</v>
      </c>
    </row>
    <row r="47" spans="1:29" ht="60" x14ac:dyDescent="0.25">
      <c r="A47" s="29"/>
      <c r="B47" s="30"/>
      <c r="C47" s="64" t="s">
        <v>69</v>
      </c>
      <c r="D47" s="64" t="s">
        <v>141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ref="J47:J48" si="8">SUM(O47:AC47)</f>
        <v>680</v>
      </c>
      <c r="K47" s="35"/>
      <c r="L47" s="99">
        <v>47119</v>
      </c>
      <c r="M47" s="99">
        <v>50770</v>
      </c>
      <c r="N47" s="36" t="s">
        <v>49</v>
      </c>
      <c r="O47" s="1"/>
      <c r="P47" s="2"/>
      <c r="Q47" s="2"/>
      <c r="R47" s="2"/>
      <c r="S47" s="2"/>
      <c r="T47" s="3">
        <v>68</v>
      </c>
      <c r="U47" s="3">
        <v>68</v>
      </c>
      <c r="V47" s="3">
        <v>68</v>
      </c>
      <c r="W47" s="3">
        <v>68</v>
      </c>
      <c r="X47" s="3">
        <v>68</v>
      </c>
      <c r="Y47" s="3">
        <v>68</v>
      </c>
      <c r="Z47" s="3">
        <v>68</v>
      </c>
      <c r="AA47" s="3">
        <v>68</v>
      </c>
      <c r="AB47" s="3">
        <v>68</v>
      </c>
      <c r="AC47" s="4">
        <v>68</v>
      </c>
    </row>
    <row r="48" spans="1:29" ht="60" x14ac:dyDescent="0.25">
      <c r="A48" s="29"/>
      <c r="B48" s="30"/>
      <c r="C48" s="64" t="s">
        <v>69</v>
      </c>
      <c r="D48" s="64" t="s">
        <v>143</v>
      </c>
      <c r="E48" s="33" t="s">
        <v>138</v>
      </c>
      <c r="F48" s="33" t="s">
        <v>116</v>
      </c>
      <c r="G48" s="33" t="s">
        <v>115</v>
      </c>
      <c r="H48" s="34"/>
      <c r="I48" s="107" t="s">
        <v>176</v>
      </c>
      <c r="J48" s="109">
        <f t="shared" si="8"/>
        <v>680</v>
      </c>
      <c r="K48" s="35"/>
      <c r="L48" s="99">
        <v>47119</v>
      </c>
      <c r="M48" s="99">
        <v>50770</v>
      </c>
      <c r="N48" s="36" t="s">
        <v>49</v>
      </c>
      <c r="O48" s="1"/>
      <c r="P48" s="2"/>
      <c r="Q48" s="2"/>
      <c r="R48" s="2"/>
      <c r="S48" s="2"/>
      <c r="T48" s="3">
        <v>68</v>
      </c>
      <c r="U48" s="3">
        <v>68</v>
      </c>
      <c r="V48" s="3">
        <v>68</v>
      </c>
      <c r="W48" s="3">
        <v>68</v>
      </c>
      <c r="X48" s="3">
        <v>68</v>
      </c>
      <c r="Y48" s="3">
        <v>68</v>
      </c>
      <c r="Z48" s="3">
        <v>68</v>
      </c>
      <c r="AA48" s="3">
        <v>68</v>
      </c>
      <c r="AB48" s="3">
        <v>68</v>
      </c>
      <c r="AC48" s="4">
        <v>68</v>
      </c>
    </row>
    <row r="49" spans="1:29" x14ac:dyDescent="0.25">
      <c r="A49" s="104"/>
      <c r="B49" s="47" t="s">
        <v>2</v>
      </c>
      <c r="C49" s="42"/>
      <c r="D49" s="42"/>
      <c r="E49" s="42"/>
      <c r="F49" s="42"/>
      <c r="G49" s="42"/>
      <c r="H49" s="48"/>
      <c r="I49" s="123"/>
      <c r="J49" s="118"/>
      <c r="K49" s="48"/>
      <c r="L49" s="103"/>
      <c r="M49" s="103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45" x14ac:dyDescent="0.25">
      <c r="A50" s="175">
        <v>3</v>
      </c>
      <c r="B50" s="30"/>
      <c r="C50" s="64" t="s">
        <v>204</v>
      </c>
      <c r="D50" s="131" t="s">
        <v>76</v>
      </c>
      <c r="E50" s="33" t="s">
        <v>118</v>
      </c>
      <c r="F50" s="33" t="s">
        <v>119</v>
      </c>
      <c r="G50" s="33" t="s">
        <v>120</v>
      </c>
      <c r="H50" s="34"/>
      <c r="I50" s="107" t="s">
        <v>176</v>
      </c>
      <c r="J50" s="109">
        <f t="shared" ref="J50" si="9">SUM(O50:AC50)</f>
        <v>340</v>
      </c>
      <c r="K50" s="35"/>
      <c r="L50" s="99">
        <v>45292</v>
      </c>
      <c r="M50" s="99">
        <v>45657</v>
      </c>
      <c r="N50" s="36" t="s">
        <v>287</v>
      </c>
      <c r="O50" s="1">
        <v>340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75"/>
      <c r="B51" s="30"/>
      <c r="C51" s="131" t="s">
        <v>237</v>
      </c>
      <c r="D51" s="131" t="s">
        <v>76</v>
      </c>
      <c r="E51" s="33" t="s">
        <v>118</v>
      </c>
      <c r="F51" s="33" t="s">
        <v>119</v>
      </c>
      <c r="G51" s="33" t="s">
        <v>120</v>
      </c>
      <c r="H51" s="34"/>
      <c r="I51" s="107" t="s">
        <v>176</v>
      </c>
      <c r="J51" s="109">
        <f t="shared" ref="J51" si="10">SUM(O51:AC51)</f>
        <v>189</v>
      </c>
      <c r="K51" s="34"/>
      <c r="L51" s="100">
        <v>45658</v>
      </c>
      <c r="M51" s="101">
        <v>46022</v>
      </c>
      <c r="N51" s="36" t="s">
        <v>72</v>
      </c>
      <c r="O51" s="1"/>
      <c r="P51" s="2">
        <v>189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75"/>
      <c r="B52" s="30"/>
      <c r="C52" s="64" t="s">
        <v>80</v>
      </c>
      <c r="D52" s="64" t="s">
        <v>177</v>
      </c>
      <c r="E52" s="33" t="s">
        <v>121</v>
      </c>
      <c r="F52" s="33" t="s">
        <v>119</v>
      </c>
      <c r="G52" s="33" t="s">
        <v>120</v>
      </c>
      <c r="H52" s="34"/>
      <c r="I52" s="107" t="s">
        <v>176</v>
      </c>
      <c r="J52" s="109">
        <f t="shared" ref="J52:J53" si="11">SUM(O52:AC52)</f>
        <v>265</v>
      </c>
      <c r="K52" s="35"/>
      <c r="L52" s="100">
        <v>45658</v>
      </c>
      <c r="M52" s="101">
        <v>46022</v>
      </c>
      <c r="N52" s="36" t="s">
        <v>72</v>
      </c>
      <c r="O52" s="1"/>
      <c r="P52" s="2">
        <v>265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175"/>
      <c r="B53" s="30"/>
      <c r="C53" s="64" t="s">
        <v>82</v>
      </c>
      <c r="D53" s="131" t="s">
        <v>178</v>
      </c>
      <c r="E53" s="33" t="s">
        <v>121</v>
      </c>
      <c r="F53" s="33" t="s">
        <v>119</v>
      </c>
      <c r="G53" s="33" t="s">
        <v>120</v>
      </c>
      <c r="H53" s="34"/>
      <c r="I53" s="107" t="s">
        <v>176</v>
      </c>
      <c r="J53" s="109">
        <f t="shared" si="11"/>
        <v>95</v>
      </c>
      <c r="K53" s="35"/>
      <c r="L53" s="100">
        <v>45658</v>
      </c>
      <c r="M53" s="101">
        <v>46022</v>
      </c>
      <c r="N53" s="36" t="s">
        <v>72</v>
      </c>
      <c r="O53" s="1"/>
      <c r="P53" s="2">
        <v>95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175"/>
      <c r="B54" s="30"/>
      <c r="C54" s="64" t="s">
        <v>81</v>
      </c>
      <c r="D54" s="64" t="s">
        <v>167</v>
      </c>
      <c r="E54" s="33" t="s">
        <v>121</v>
      </c>
      <c r="F54" s="33" t="s">
        <v>119</v>
      </c>
      <c r="G54" s="33" t="s">
        <v>120</v>
      </c>
      <c r="H54" s="34"/>
      <c r="I54" s="107" t="s">
        <v>176</v>
      </c>
      <c r="J54" s="109">
        <f t="shared" ref="J54" si="12">SUM(O54:AC54)</f>
        <v>130</v>
      </c>
      <c r="K54" s="34"/>
      <c r="L54" s="100">
        <v>45658</v>
      </c>
      <c r="M54" s="101">
        <v>46022</v>
      </c>
      <c r="N54" s="36" t="s">
        <v>72</v>
      </c>
      <c r="O54" s="1"/>
      <c r="P54" s="2">
        <v>130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75"/>
      <c r="B55" s="30"/>
      <c r="C55" s="64" t="s">
        <v>87</v>
      </c>
      <c r="D55" s="64" t="s">
        <v>167</v>
      </c>
      <c r="E55" s="33" t="s">
        <v>121</v>
      </c>
      <c r="F55" s="33" t="s">
        <v>119</v>
      </c>
      <c r="G55" s="33" t="s">
        <v>120</v>
      </c>
      <c r="H55" s="34"/>
      <c r="I55" s="107" t="s">
        <v>176</v>
      </c>
      <c r="J55" s="109">
        <f>SUM(O55:AC55)</f>
        <v>322</v>
      </c>
      <c r="K55" s="34"/>
      <c r="L55" s="100">
        <v>45658</v>
      </c>
      <c r="M55" s="101">
        <v>46022</v>
      </c>
      <c r="N55" s="36" t="s">
        <v>72</v>
      </c>
      <c r="O55" s="1"/>
      <c r="P55" s="2">
        <v>322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75"/>
      <c r="B56" s="30"/>
      <c r="C56" s="64" t="s">
        <v>83</v>
      </c>
      <c r="D56" s="64" t="s">
        <v>167</v>
      </c>
      <c r="E56" s="33" t="s">
        <v>121</v>
      </c>
      <c r="F56" s="33" t="s">
        <v>119</v>
      </c>
      <c r="G56" s="33" t="s">
        <v>120</v>
      </c>
      <c r="H56" s="34"/>
      <c r="I56" s="107" t="s">
        <v>176</v>
      </c>
      <c r="J56" s="109">
        <f t="shared" ref="J56:J57" si="13">SUM(O56:AC56)</f>
        <v>130</v>
      </c>
      <c r="K56" s="34"/>
      <c r="L56" s="100">
        <v>45658</v>
      </c>
      <c r="M56" s="101">
        <v>46022</v>
      </c>
      <c r="N56" s="36" t="s">
        <v>72</v>
      </c>
      <c r="O56" s="1"/>
      <c r="P56" s="2">
        <v>130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75"/>
      <c r="B57" s="30"/>
      <c r="C57" s="64" t="s">
        <v>90</v>
      </c>
      <c r="D57" s="64" t="s">
        <v>167</v>
      </c>
      <c r="E57" s="33" t="s">
        <v>121</v>
      </c>
      <c r="F57" s="33" t="s">
        <v>119</v>
      </c>
      <c r="G57" s="33" t="s">
        <v>120</v>
      </c>
      <c r="H57" s="34"/>
      <c r="I57" s="108" t="s">
        <v>176</v>
      </c>
      <c r="J57" s="109">
        <f t="shared" si="13"/>
        <v>322</v>
      </c>
      <c r="K57" s="34"/>
      <c r="L57" s="100">
        <v>45658</v>
      </c>
      <c r="M57" s="101">
        <v>46022</v>
      </c>
      <c r="N57" s="36" t="s">
        <v>72</v>
      </c>
      <c r="O57" s="1"/>
      <c r="P57" s="2">
        <v>322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75"/>
      <c r="B58" s="30"/>
      <c r="C58" s="64" t="s">
        <v>91</v>
      </c>
      <c r="D58" s="131" t="s">
        <v>167</v>
      </c>
      <c r="E58" s="33" t="s">
        <v>121</v>
      </c>
      <c r="F58" s="33" t="s">
        <v>119</v>
      </c>
      <c r="G58" s="33" t="s">
        <v>120</v>
      </c>
      <c r="H58" s="34"/>
      <c r="I58" s="107" t="s">
        <v>176</v>
      </c>
      <c r="J58" s="109">
        <f>SUM(O58:AC58)</f>
        <v>322</v>
      </c>
      <c r="K58" s="34"/>
      <c r="L58" s="100">
        <v>45658</v>
      </c>
      <c r="M58" s="101">
        <v>46022</v>
      </c>
      <c r="N58" s="36" t="s">
        <v>72</v>
      </c>
      <c r="O58" s="1"/>
      <c r="P58" s="2">
        <v>322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75"/>
      <c r="B59" s="30"/>
      <c r="C59" s="64" t="s">
        <v>89</v>
      </c>
      <c r="D59" s="64" t="s">
        <v>167</v>
      </c>
      <c r="E59" s="33" t="s">
        <v>121</v>
      </c>
      <c r="F59" s="33" t="s">
        <v>119</v>
      </c>
      <c r="G59" s="33" t="s">
        <v>120</v>
      </c>
      <c r="H59" s="34"/>
      <c r="I59" s="107" t="s">
        <v>176</v>
      </c>
      <c r="J59" s="109">
        <f t="shared" ref="J59:J79" si="14">SUM(O59:AC59)</f>
        <v>322</v>
      </c>
      <c r="K59" s="34"/>
      <c r="L59" s="100">
        <v>45658</v>
      </c>
      <c r="M59" s="101">
        <v>46022</v>
      </c>
      <c r="N59" s="36" t="s">
        <v>72</v>
      </c>
      <c r="O59" s="1"/>
      <c r="P59" s="2">
        <v>322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75"/>
      <c r="B60" s="30"/>
      <c r="C60" s="64" t="s">
        <v>66</v>
      </c>
      <c r="D60" s="64" t="s">
        <v>142</v>
      </c>
      <c r="E60" s="33" t="s">
        <v>121</v>
      </c>
      <c r="F60" s="33" t="s">
        <v>119</v>
      </c>
      <c r="G60" s="33" t="s">
        <v>120</v>
      </c>
      <c r="H60" s="34"/>
      <c r="I60" s="107" t="s">
        <v>176</v>
      </c>
      <c r="J60" s="109">
        <f t="shared" ref="J60:J69" si="15">SUM(O60:AC60)</f>
        <v>284</v>
      </c>
      <c r="K60" s="35"/>
      <c r="L60" s="99">
        <v>45658</v>
      </c>
      <c r="M60" s="99">
        <v>47118</v>
      </c>
      <c r="N60" s="57" t="s">
        <v>72</v>
      </c>
      <c r="O60" s="1"/>
      <c r="P60" s="2">
        <v>71</v>
      </c>
      <c r="Q60" s="2">
        <v>71</v>
      </c>
      <c r="R60" s="2">
        <v>71</v>
      </c>
      <c r="S60" s="2">
        <v>71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75"/>
      <c r="B61" s="30"/>
      <c r="C61" s="64" t="s">
        <v>66</v>
      </c>
      <c r="D61" s="64" t="s">
        <v>144</v>
      </c>
      <c r="E61" s="33" t="s">
        <v>121</v>
      </c>
      <c r="F61" s="33" t="s">
        <v>119</v>
      </c>
      <c r="G61" s="33" t="s">
        <v>120</v>
      </c>
      <c r="H61" s="34"/>
      <c r="I61" s="107" t="s">
        <v>176</v>
      </c>
      <c r="J61" s="109">
        <f t="shared" si="15"/>
        <v>284</v>
      </c>
      <c r="K61" s="35"/>
      <c r="L61" s="99">
        <v>45658</v>
      </c>
      <c r="M61" s="99">
        <v>47118</v>
      </c>
      <c r="N61" s="57" t="s">
        <v>72</v>
      </c>
      <c r="O61" s="1"/>
      <c r="P61" s="2">
        <v>71</v>
      </c>
      <c r="Q61" s="2">
        <v>71</v>
      </c>
      <c r="R61" s="2">
        <v>71</v>
      </c>
      <c r="S61" s="2">
        <v>71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75"/>
      <c r="B62" s="30"/>
      <c r="C62" s="64" t="s">
        <v>67</v>
      </c>
      <c r="D62" s="64" t="s">
        <v>142</v>
      </c>
      <c r="E62" s="33" t="s">
        <v>121</v>
      </c>
      <c r="F62" s="33" t="s">
        <v>119</v>
      </c>
      <c r="G62" s="33" t="s">
        <v>120</v>
      </c>
      <c r="H62" s="34"/>
      <c r="I62" s="107" t="s">
        <v>176</v>
      </c>
      <c r="J62" s="109">
        <f t="shared" si="15"/>
        <v>636</v>
      </c>
      <c r="K62" s="35"/>
      <c r="L62" s="99">
        <v>45658</v>
      </c>
      <c r="M62" s="99">
        <v>47118</v>
      </c>
      <c r="N62" s="57" t="s">
        <v>72</v>
      </c>
      <c r="O62" s="1"/>
      <c r="P62" s="2">
        <v>159</v>
      </c>
      <c r="Q62" s="2">
        <v>159</v>
      </c>
      <c r="R62" s="2">
        <v>159</v>
      </c>
      <c r="S62" s="2">
        <v>159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75"/>
      <c r="B63" s="30"/>
      <c r="C63" s="64" t="s">
        <v>67</v>
      </c>
      <c r="D63" s="64" t="s">
        <v>144</v>
      </c>
      <c r="E63" s="33" t="s">
        <v>121</v>
      </c>
      <c r="F63" s="33" t="s">
        <v>119</v>
      </c>
      <c r="G63" s="33" t="s">
        <v>120</v>
      </c>
      <c r="H63" s="34"/>
      <c r="I63" s="107" t="s">
        <v>176</v>
      </c>
      <c r="J63" s="109">
        <f t="shared" si="15"/>
        <v>636</v>
      </c>
      <c r="K63" s="35"/>
      <c r="L63" s="99">
        <v>45658</v>
      </c>
      <c r="M63" s="99">
        <v>47118</v>
      </c>
      <c r="N63" s="57" t="s">
        <v>72</v>
      </c>
      <c r="O63" s="1"/>
      <c r="P63" s="2">
        <v>159</v>
      </c>
      <c r="Q63" s="2">
        <v>159</v>
      </c>
      <c r="R63" s="2">
        <v>159</v>
      </c>
      <c r="S63" s="2">
        <v>159</v>
      </c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175"/>
      <c r="B64" s="30"/>
      <c r="C64" s="64" t="s">
        <v>68</v>
      </c>
      <c r="D64" s="64" t="s">
        <v>142</v>
      </c>
      <c r="E64" s="33" t="s">
        <v>121</v>
      </c>
      <c r="F64" s="33" t="s">
        <v>119</v>
      </c>
      <c r="G64" s="33" t="s">
        <v>120</v>
      </c>
      <c r="H64" s="34"/>
      <c r="I64" s="107" t="s">
        <v>176</v>
      </c>
      <c r="J64" s="109">
        <f t="shared" si="15"/>
        <v>556</v>
      </c>
      <c r="K64" s="35"/>
      <c r="L64" s="99">
        <v>45658</v>
      </c>
      <c r="M64" s="99">
        <v>47118</v>
      </c>
      <c r="N64" s="57" t="s">
        <v>72</v>
      </c>
      <c r="O64" s="1"/>
      <c r="P64" s="2">
        <v>139</v>
      </c>
      <c r="Q64" s="2">
        <v>139</v>
      </c>
      <c r="R64" s="2">
        <v>139</v>
      </c>
      <c r="S64" s="2">
        <v>139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45" x14ac:dyDescent="0.25">
      <c r="A65" s="175"/>
      <c r="B65" s="30"/>
      <c r="C65" s="64" t="s">
        <v>68</v>
      </c>
      <c r="D65" s="64" t="s">
        <v>144</v>
      </c>
      <c r="E65" s="33" t="s">
        <v>121</v>
      </c>
      <c r="F65" s="33" t="s">
        <v>119</v>
      </c>
      <c r="G65" s="33" t="s">
        <v>120</v>
      </c>
      <c r="H65" s="34"/>
      <c r="I65" s="107" t="s">
        <v>176</v>
      </c>
      <c r="J65" s="109">
        <f t="shared" si="15"/>
        <v>556</v>
      </c>
      <c r="K65" s="35"/>
      <c r="L65" s="99">
        <v>45658</v>
      </c>
      <c r="M65" s="99">
        <v>47118</v>
      </c>
      <c r="N65" s="57" t="s">
        <v>72</v>
      </c>
      <c r="O65" s="1"/>
      <c r="P65" s="2">
        <v>139</v>
      </c>
      <c r="Q65" s="2">
        <v>139</v>
      </c>
      <c r="R65" s="2">
        <v>139</v>
      </c>
      <c r="S65" s="2">
        <v>139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45" x14ac:dyDescent="0.25">
      <c r="A66" s="175"/>
      <c r="B66" s="30"/>
      <c r="C66" s="64" t="s">
        <v>65</v>
      </c>
      <c r="D66" s="64" t="s">
        <v>142</v>
      </c>
      <c r="E66" s="33" t="s">
        <v>121</v>
      </c>
      <c r="F66" s="33" t="s">
        <v>119</v>
      </c>
      <c r="G66" s="33" t="s">
        <v>120</v>
      </c>
      <c r="H66" s="34"/>
      <c r="I66" s="107" t="s">
        <v>176</v>
      </c>
      <c r="J66" s="109">
        <f t="shared" si="15"/>
        <v>916</v>
      </c>
      <c r="K66" s="35"/>
      <c r="L66" s="99">
        <v>45658</v>
      </c>
      <c r="M66" s="99">
        <v>47118</v>
      </c>
      <c r="N66" s="57" t="s">
        <v>72</v>
      </c>
      <c r="O66" s="1"/>
      <c r="P66" s="2">
        <v>229</v>
      </c>
      <c r="Q66" s="2">
        <v>229</v>
      </c>
      <c r="R66" s="2">
        <v>229</v>
      </c>
      <c r="S66" s="2">
        <v>229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75"/>
      <c r="B67" s="30"/>
      <c r="C67" s="64" t="s">
        <v>65</v>
      </c>
      <c r="D67" s="64" t="s">
        <v>144</v>
      </c>
      <c r="E67" s="33" t="s">
        <v>121</v>
      </c>
      <c r="F67" s="33" t="s">
        <v>119</v>
      </c>
      <c r="G67" s="33" t="s">
        <v>120</v>
      </c>
      <c r="H67" s="34"/>
      <c r="I67" s="107" t="s">
        <v>176</v>
      </c>
      <c r="J67" s="109">
        <f t="shared" si="15"/>
        <v>1332</v>
      </c>
      <c r="K67" s="35"/>
      <c r="L67" s="99">
        <v>45658</v>
      </c>
      <c r="M67" s="99">
        <v>47118</v>
      </c>
      <c r="N67" s="57" t="s">
        <v>72</v>
      </c>
      <c r="O67" s="1"/>
      <c r="P67" s="2">
        <v>333</v>
      </c>
      <c r="Q67" s="2">
        <v>333</v>
      </c>
      <c r="R67" s="2">
        <v>333</v>
      </c>
      <c r="S67" s="2">
        <v>333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75"/>
      <c r="B68" s="30"/>
      <c r="C68" s="64" t="s">
        <v>69</v>
      </c>
      <c r="D68" s="64" t="s">
        <v>142</v>
      </c>
      <c r="E68" s="33" t="s">
        <v>121</v>
      </c>
      <c r="F68" s="33" t="s">
        <v>119</v>
      </c>
      <c r="G68" s="33" t="s">
        <v>120</v>
      </c>
      <c r="H68" s="34"/>
      <c r="I68" s="107" t="s">
        <v>176</v>
      </c>
      <c r="J68" s="109">
        <f t="shared" si="15"/>
        <v>320</v>
      </c>
      <c r="K68" s="35"/>
      <c r="L68" s="99">
        <v>45658</v>
      </c>
      <c r="M68" s="99">
        <v>47118</v>
      </c>
      <c r="N68" s="57" t="s">
        <v>72</v>
      </c>
      <c r="O68" s="1"/>
      <c r="P68" s="2">
        <v>80</v>
      </c>
      <c r="Q68" s="2">
        <v>80</v>
      </c>
      <c r="R68" s="2">
        <v>80</v>
      </c>
      <c r="S68" s="2">
        <v>80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75"/>
      <c r="B69" s="30"/>
      <c r="C69" s="64" t="s">
        <v>69</v>
      </c>
      <c r="D69" s="64" t="s">
        <v>144</v>
      </c>
      <c r="E69" s="33" t="s">
        <v>121</v>
      </c>
      <c r="F69" s="33" t="s">
        <v>119</v>
      </c>
      <c r="G69" s="33" t="s">
        <v>120</v>
      </c>
      <c r="H69" s="34"/>
      <c r="I69" s="107" t="s">
        <v>176</v>
      </c>
      <c r="J69" s="109">
        <f t="shared" si="15"/>
        <v>320</v>
      </c>
      <c r="K69" s="35"/>
      <c r="L69" s="99">
        <v>45658</v>
      </c>
      <c r="M69" s="99">
        <v>47118</v>
      </c>
      <c r="N69" s="57" t="s">
        <v>72</v>
      </c>
      <c r="O69" s="1"/>
      <c r="P69" s="2">
        <v>80</v>
      </c>
      <c r="Q69" s="2">
        <v>80</v>
      </c>
      <c r="R69" s="2">
        <v>80</v>
      </c>
      <c r="S69" s="2">
        <v>80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75"/>
      <c r="B70" s="30"/>
      <c r="C70" s="131" t="s">
        <v>223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si="14"/>
        <v>341</v>
      </c>
      <c r="K70" s="34"/>
      <c r="L70" s="99">
        <v>46023</v>
      </c>
      <c r="M70" s="99">
        <v>46387</v>
      </c>
      <c r="N70" s="36" t="s">
        <v>72</v>
      </c>
      <c r="O70" s="1"/>
      <c r="P70" s="2"/>
      <c r="Q70" s="2">
        <v>341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75"/>
      <c r="B71" s="30"/>
      <c r="C71" s="131" t="s">
        <v>224</v>
      </c>
      <c r="D71" s="131" t="s">
        <v>76</v>
      </c>
      <c r="E71" s="33" t="s">
        <v>118</v>
      </c>
      <c r="F71" s="33" t="s">
        <v>119</v>
      </c>
      <c r="G71" s="33" t="s">
        <v>120</v>
      </c>
      <c r="H71" s="34"/>
      <c r="I71" s="107" t="s">
        <v>176</v>
      </c>
      <c r="J71" s="109">
        <f t="shared" si="14"/>
        <v>189</v>
      </c>
      <c r="K71" s="34"/>
      <c r="L71" s="99">
        <v>46023</v>
      </c>
      <c r="M71" s="99">
        <v>46387</v>
      </c>
      <c r="N71" s="36" t="s">
        <v>72</v>
      </c>
      <c r="O71" s="1"/>
      <c r="P71" s="2"/>
      <c r="Q71" s="2">
        <v>189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75"/>
      <c r="B72" s="30"/>
      <c r="C72" s="131" t="s">
        <v>225</v>
      </c>
      <c r="D72" s="131" t="s">
        <v>76</v>
      </c>
      <c r="E72" s="33" t="s">
        <v>118</v>
      </c>
      <c r="F72" s="33" t="s">
        <v>119</v>
      </c>
      <c r="G72" s="33" t="s">
        <v>120</v>
      </c>
      <c r="H72" s="34"/>
      <c r="I72" s="107" t="s">
        <v>176</v>
      </c>
      <c r="J72" s="109">
        <f t="shared" si="14"/>
        <v>189</v>
      </c>
      <c r="K72" s="34"/>
      <c r="L72" s="99">
        <v>46023</v>
      </c>
      <c r="M72" s="99">
        <v>46387</v>
      </c>
      <c r="N72" s="36" t="s">
        <v>72</v>
      </c>
      <c r="O72" s="1"/>
      <c r="P72" s="2"/>
      <c r="Q72" s="2">
        <v>189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75"/>
      <c r="B73" s="30"/>
      <c r="C73" s="131" t="s">
        <v>208</v>
      </c>
      <c r="D73" s="131" t="s">
        <v>76</v>
      </c>
      <c r="E73" s="33" t="s">
        <v>118</v>
      </c>
      <c r="F73" s="33" t="s">
        <v>119</v>
      </c>
      <c r="G73" s="33" t="s">
        <v>120</v>
      </c>
      <c r="H73" s="34"/>
      <c r="I73" s="107" t="s">
        <v>176</v>
      </c>
      <c r="J73" s="109">
        <f t="shared" si="14"/>
        <v>189</v>
      </c>
      <c r="K73" s="34"/>
      <c r="L73" s="99">
        <v>46023</v>
      </c>
      <c r="M73" s="99">
        <v>46387</v>
      </c>
      <c r="N73" s="36" t="s">
        <v>72</v>
      </c>
      <c r="O73" s="1"/>
      <c r="P73" s="2"/>
      <c r="Q73" s="2">
        <v>189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175"/>
      <c r="B74" s="30"/>
      <c r="C74" s="131" t="s">
        <v>226</v>
      </c>
      <c r="D74" s="131" t="s">
        <v>76</v>
      </c>
      <c r="E74" s="33" t="s">
        <v>118</v>
      </c>
      <c r="F74" s="33" t="s">
        <v>119</v>
      </c>
      <c r="G74" s="33" t="s">
        <v>120</v>
      </c>
      <c r="H74" s="34"/>
      <c r="I74" s="107" t="s">
        <v>176</v>
      </c>
      <c r="J74" s="109">
        <f t="shared" si="14"/>
        <v>189</v>
      </c>
      <c r="K74" s="34"/>
      <c r="L74" s="99">
        <v>46023</v>
      </c>
      <c r="M74" s="99">
        <v>46387</v>
      </c>
      <c r="N74" s="36" t="s">
        <v>72</v>
      </c>
      <c r="O74" s="1"/>
      <c r="P74" s="2"/>
      <c r="Q74" s="2">
        <v>189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29"/>
      <c r="B75" s="30"/>
      <c r="C75" s="64" t="s">
        <v>92</v>
      </c>
      <c r="D75" s="64" t="s">
        <v>167</v>
      </c>
      <c r="E75" s="33" t="s">
        <v>121</v>
      </c>
      <c r="F75" s="33" t="s">
        <v>119</v>
      </c>
      <c r="G75" s="33" t="s">
        <v>120</v>
      </c>
      <c r="H75" s="34"/>
      <c r="I75" s="107" t="s">
        <v>176</v>
      </c>
      <c r="J75" s="109">
        <f t="shared" si="14"/>
        <v>322</v>
      </c>
      <c r="K75" s="34"/>
      <c r="L75" s="99">
        <v>46023</v>
      </c>
      <c r="M75" s="99">
        <v>46387</v>
      </c>
      <c r="N75" s="36" t="s">
        <v>72</v>
      </c>
      <c r="O75" s="1"/>
      <c r="P75" s="2"/>
      <c r="Q75" s="2">
        <v>322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75"/>
      <c r="B76" s="30"/>
      <c r="C76" s="131" t="s">
        <v>227</v>
      </c>
      <c r="D76" s="131" t="s">
        <v>76</v>
      </c>
      <c r="E76" s="33" t="s">
        <v>118</v>
      </c>
      <c r="F76" s="33" t="s">
        <v>119</v>
      </c>
      <c r="G76" s="33" t="s">
        <v>120</v>
      </c>
      <c r="H76" s="34"/>
      <c r="I76" s="107" t="s">
        <v>176</v>
      </c>
      <c r="J76" s="109">
        <f t="shared" si="14"/>
        <v>189</v>
      </c>
      <c r="K76" s="35"/>
      <c r="L76" s="99">
        <v>46023</v>
      </c>
      <c r="M76" s="99">
        <v>46387</v>
      </c>
      <c r="N76" s="36" t="s">
        <v>72</v>
      </c>
      <c r="O76" s="1"/>
      <c r="P76" s="2"/>
      <c r="Q76" s="2">
        <v>189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75"/>
      <c r="B77" s="30"/>
      <c r="C77" s="131" t="s">
        <v>238</v>
      </c>
      <c r="D77" s="131" t="s">
        <v>76</v>
      </c>
      <c r="E77" s="33" t="s">
        <v>118</v>
      </c>
      <c r="F77" s="33" t="s">
        <v>119</v>
      </c>
      <c r="G77" s="33" t="s">
        <v>120</v>
      </c>
      <c r="H77" s="34"/>
      <c r="I77" s="107" t="s">
        <v>176</v>
      </c>
      <c r="J77" s="109">
        <f t="shared" si="14"/>
        <v>2270</v>
      </c>
      <c r="K77" s="35"/>
      <c r="L77" s="99">
        <v>46023</v>
      </c>
      <c r="M77" s="99">
        <v>46387</v>
      </c>
      <c r="N77" s="36" t="s">
        <v>72</v>
      </c>
      <c r="O77" s="1"/>
      <c r="P77" s="2"/>
      <c r="Q77" s="2">
        <v>2270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75"/>
      <c r="B78" s="30"/>
      <c r="C78" s="131" t="s">
        <v>239</v>
      </c>
      <c r="D78" s="131" t="s">
        <v>76</v>
      </c>
      <c r="E78" s="33" t="s">
        <v>118</v>
      </c>
      <c r="F78" s="33" t="s">
        <v>119</v>
      </c>
      <c r="G78" s="33" t="s">
        <v>120</v>
      </c>
      <c r="H78" s="34"/>
      <c r="I78" s="107" t="s">
        <v>176</v>
      </c>
      <c r="J78" s="109">
        <f t="shared" si="14"/>
        <v>189</v>
      </c>
      <c r="K78" s="35"/>
      <c r="L78" s="99">
        <v>46023</v>
      </c>
      <c r="M78" s="99">
        <v>46387</v>
      </c>
      <c r="N78" s="36" t="s">
        <v>72</v>
      </c>
      <c r="O78" s="1"/>
      <c r="P78" s="2"/>
      <c r="Q78" s="2">
        <v>189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175"/>
      <c r="B79" s="30"/>
      <c r="C79" s="131" t="s">
        <v>240</v>
      </c>
      <c r="D79" s="131" t="s">
        <v>76</v>
      </c>
      <c r="E79" s="33" t="s">
        <v>118</v>
      </c>
      <c r="F79" s="33" t="s">
        <v>119</v>
      </c>
      <c r="G79" s="33" t="s">
        <v>120</v>
      </c>
      <c r="H79" s="34"/>
      <c r="I79" s="107" t="s">
        <v>176</v>
      </c>
      <c r="J79" s="109">
        <f t="shared" si="14"/>
        <v>189</v>
      </c>
      <c r="K79" s="35"/>
      <c r="L79" s="99">
        <v>46023</v>
      </c>
      <c r="M79" s="99">
        <v>46387</v>
      </c>
      <c r="N79" s="36" t="s">
        <v>72</v>
      </c>
      <c r="O79" s="1"/>
      <c r="P79" s="2"/>
      <c r="Q79" s="2">
        <v>189</v>
      </c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175"/>
      <c r="B80" s="30"/>
      <c r="C80" s="64" t="s">
        <v>84</v>
      </c>
      <c r="D80" s="64" t="s">
        <v>167</v>
      </c>
      <c r="E80" s="33" t="s">
        <v>121</v>
      </c>
      <c r="F80" s="33" t="s">
        <v>119</v>
      </c>
      <c r="G80" s="33" t="s">
        <v>120</v>
      </c>
      <c r="H80" s="34"/>
      <c r="I80" s="107" t="s">
        <v>176</v>
      </c>
      <c r="J80" s="109">
        <f t="shared" ref="J80:J87" si="16">SUM(O80:AC80)</f>
        <v>130</v>
      </c>
      <c r="K80" s="34"/>
      <c r="L80" s="99">
        <v>46388</v>
      </c>
      <c r="M80" s="99">
        <v>46752</v>
      </c>
      <c r="N80" s="36" t="s">
        <v>72</v>
      </c>
      <c r="O80" s="1"/>
      <c r="P80" s="2"/>
      <c r="Q80" s="2"/>
      <c r="R80" s="2">
        <v>130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75"/>
      <c r="B81" s="30"/>
      <c r="C81" s="131" t="s">
        <v>216</v>
      </c>
      <c r="D81" s="131" t="s">
        <v>76</v>
      </c>
      <c r="E81" s="33" t="s">
        <v>118</v>
      </c>
      <c r="F81" s="33" t="s">
        <v>119</v>
      </c>
      <c r="G81" s="33" t="s">
        <v>120</v>
      </c>
      <c r="H81" s="34"/>
      <c r="I81" s="107" t="s">
        <v>176</v>
      </c>
      <c r="J81" s="109">
        <f t="shared" si="16"/>
        <v>795</v>
      </c>
      <c r="K81" s="34"/>
      <c r="L81" s="99">
        <v>46388</v>
      </c>
      <c r="M81" s="99">
        <v>46752</v>
      </c>
      <c r="N81" s="36" t="s">
        <v>72</v>
      </c>
      <c r="O81" s="1"/>
      <c r="P81" s="2"/>
      <c r="Q81" s="2"/>
      <c r="R81" s="2">
        <v>795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75"/>
      <c r="B82" s="30"/>
      <c r="C82" s="131" t="s">
        <v>228</v>
      </c>
      <c r="D82" s="131" t="s">
        <v>76</v>
      </c>
      <c r="E82" s="33" t="s">
        <v>118</v>
      </c>
      <c r="F82" s="33" t="s">
        <v>119</v>
      </c>
      <c r="G82" s="33" t="s">
        <v>120</v>
      </c>
      <c r="H82" s="34"/>
      <c r="I82" s="107" t="s">
        <v>176</v>
      </c>
      <c r="J82" s="109">
        <f t="shared" si="16"/>
        <v>189</v>
      </c>
      <c r="K82" s="34"/>
      <c r="L82" s="99">
        <v>46388</v>
      </c>
      <c r="M82" s="99">
        <v>46752</v>
      </c>
      <c r="N82" s="36" t="s">
        <v>72</v>
      </c>
      <c r="O82" s="1"/>
      <c r="P82" s="2"/>
      <c r="Q82" s="2"/>
      <c r="R82" s="2">
        <v>189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75"/>
      <c r="B83" s="30"/>
      <c r="C83" s="131" t="s">
        <v>229</v>
      </c>
      <c r="D83" s="131" t="s">
        <v>76</v>
      </c>
      <c r="E83" s="33" t="s">
        <v>118</v>
      </c>
      <c r="F83" s="33" t="s">
        <v>119</v>
      </c>
      <c r="G83" s="33" t="s">
        <v>120</v>
      </c>
      <c r="H83" s="34"/>
      <c r="I83" s="107" t="s">
        <v>176</v>
      </c>
      <c r="J83" s="109">
        <f t="shared" si="16"/>
        <v>2270</v>
      </c>
      <c r="K83" s="35"/>
      <c r="L83" s="99">
        <v>46388</v>
      </c>
      <c r="M83" s="99">
        <v>46752</v>
      </c>
      <c r="N83" s="36" t="s">
        <v>72</v>
      </c>
      <c r="O83" s="1"/>
      <c r="P83" s="2"/>
      <c r="Q83" s="2"/>
      <c r="R83" s="2">
        <v>2270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75"/>
      <c r="B84" s="30"/>
      <c r="C84" s="131" t="s">
        <v>230</v>
      </c>
      <c r="D84" s="131" t="s">
        <v>76</v>
      </c>
      <c r="E84" s="33" t="s">
        <v>118</v>
      </c>
      <c r="F84" s="33" t="s">
        <v>119</v>
      </c>
      <c r="G84" s="33" t="s">
        <v>120</v>
      </c>
      <c r="H84" s="34"/>
      <c r="I84" s="107" t="s">
        <v>176</v>
      </c>
      <c r="J84" s="109">
        <f t="shared" si="16"/>
        <v>341</v>
      </c>
      <c r="K84" s="35"/>
      <c r="L84" s="99">
        <v>46388</v>
      </c>
      <c r="M84" s="99">
        <v>46752</v>
      </c>
      <c r="N84" s="36" t="s">
        <v>72</v>
      </c>
      <c r="O84" s="1"/>
      <c r="P84" s="2"/>
      <c r="Q84" s="2"/>
      <c r="R84" s="2">
        <v>341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75"/>
      <c r="B85" s="30"/>
      <c r="C85" s="131" t="s">
        <v>231</v>
      </c>
      <c r="D85" s="131" t="s">
        <v>76</v>
      </c>
      <c r="E85" s="33" t="s">
        <v>118</v>
      </c>
      <c r="F85" s="33" t="s">
        <v>119</v>
      </c>
      <c r="G85" s="33" t="s">
        <v>120</v>
      </c>
      <c r="H85" s="34"/>
      <c r="I85" s="107" t="s">
        <v>176</v>
      </c>
      <c r="J85" s="109">
        <f t="shared" si="16"/>
        <v>189</v>
      </c>
      <c r="K85" s="35"/>
      <c r="L85" s="99">
        <v>46388</v>
      </c>
      <c r="M85" s="99">
        <v>46752</v>
      </c>
      <c r="N85" s="36" t="s">
        <v>72</v>
      </c>
      <c r="O85" s="1"/>
      <c r="P85" s="2"/>
      <c r="Q85" s="2"/>
      <c r="R85" s="2">
        <v>189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75"/>
      <c r="B86" s="30"/>
      <c r="C86" s="131" t="s">
        <v>232</v>
      </c>
      <c r="D86" s="131" t="s">
        <v>76</v>
      </c>
      <c r="E86" s="33" t="s">
        <v>118</v>
      </c>
      <c r="F86" s="33" t="s">
        <v>119</v>
      </c>
      <c r="G86" s="33" t="s">
        <v>120</v>
      </c>
      <c r="H86" s="34"/>
      <c r="I86" s="107" t="s">
        <v>176</v>
      </c>
      <c r="J86" s="109">
        <f t="shared" si="16"/>
        <v>189</v>
      </c>
      <c r="K86" s="35"/>
      <c r="L86" s="99">
        <v>46388</v>
      </c>
      <c r="M86" s="99">
        <v>46752</v>
      </c>
      <c r="N86" s="36" t="s">
        <v>72</v>
      </c>
      <c r="O86" s="1"/>
      <c r="P86" s="2"/>
      <c r="Q86" s="2"/>
      <c r="R86" s="2">
        <v>189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75"/>
      <c r="B87" s="30"/>
      <c r="C87" s="131" t="s">
        <v>233</v>
      </c>
      <c r="D87" s="131" t="s">
        <v>76</v>
      </c>
      <c r="E87" s="33" t="s">
        <v>118</v>
      </c>
      <c r="F87" s="33" t="s">
        <v>119</v>
      </c>
      <c r="G87" s="33" t="s">
        <v>120</v>
      </c>
      <c r="H87" s="34"/>
      <c r="I87" s="107" t="s">
        <v>176</v>
      </c>
      <c r="J87" s="109">
        <f t="shared" si="16"/>
        <v>189</v>
      </c>
      <c r="K87" s="35"/>
      <c r="L87" s="99">
        <v>46388</v>
      </c>
      <c r="M87" s="99">
        <v>46752</v>
      </c>
      <c r="N87" s="36" t="s">
        <v>72</v>
      </c>
      <c r="O87" s="1"/>
      <c r="P87" s="2"/>
      <c r="Q87" s="2"/>
      <c r="R87" s="2">
        <v>189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175"/>
      <c r="B88" s="30"/>
      <c r="C88" s="131" t="s">
        <v>236</v>
      </c>
      <c r="D88" s="131" t="s">
        <v>76</v>
      </c>
      <c r="E88" s="33" t="s">
        <v>118</v>
      </c>
      <c r="F88" s="33" t="s">
        <v>119</v>
      </c>
      <c r="G88" s="33" t="s">
        <v>120</v>
      </c>
      <c r="H88" s="34"/>
      <c r="I88" s="107" t="s">
        <v>176</v>
      </c>
      <c r="J88" s="109">
        <f t="shared" ref="J88" si="17">SUM(O88:AC88)</f>
        <v>189</v>
      </c>
      <c r="K88" s="35"/>
      <c r="L88" s="99">
        <v>46388</v>
      </c>
      <c r="M88" s="99">
        <v>46752</v>
      </c>
      <c r="N88" s="36" t="s">
        <v>72</v>
      </c>
      <c r="O88" s="1"/>
      <c r="P88" s="2"/>
      <c r="Q88" s="2"/>
      <c r="R88" s="2">
        <v>189</v>
      </c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175"/>
      <c r="B89" s="30"/>
      <c r="C89" s="64" t="s">
        <v>85</v>
      </c>
      <c r="D89" s="64" t="s">
        <v>167</v>
      </c>
      <c r="E89" s="33" t="s">
        <v>121</v>
      </c>
      <c r="F89" s="33" t="s">
        <v>119</v>
      </c>
      <c r="G89" s="33" t="s">
        <v>120</v>
      </c>
      <c r="H89" s="34"/>
      <c r="I89" s="107" t="s">
        <v>176</v>
      </c>
      <c r="J89" s="109">
        <f t="shared" ref="J89:J90" si="18">SUM(O89:AC89)</f>
        <v>130</v>
      </c>
      <c r="K89" s="34"/>
      <c r="L89" s="99">
        <v>46753</v>
      </c>
      <c r="M89" s="99">
        <v>47118</v>
      </c>
      <c r="N89" s="36" t="s">
        <v>72</v>
      </c>
      <c r="O89" s="1"/>
      <c r="P89" s="2"/>
      <c r="Q89" s="2"/>
      <c r="R89" s="2"/>
      <c r="S89" s="2">
        <v>130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175"/>
      <c r="B90" s="30"/>
      <c r="C90" s="64" t="s">
        <v>86</v>
      </c>
      <c r="D90" s="64" t="s">
        <v>167</v>
      </c>
      <c r="E90" s="33" t="s">
        <v>121</v>
      </c>
      <c r="F90" s="33" t="s">
        <v>119</v>
      </c>
      <c r="G90" s="33" t="s">
        <v>120</v>
      </c>
      <c r="H90" s="34"/>
      <c r="I90" s="107" t="s">
        <v>176</v>
      </c>
      <c r="J90" s="109">
        <f t="shared" si="18"/>
        <v>130</v>
      </c>
      <c r="K90" s="34"/>
      <c r="L90" s="99">
        <v>46753</v>
      </c>
      <c r="M90" s="99">
        <v>47118</v>
      </c>
      <c r="N90" s="36" t="s">
        <v>72</v>
      </c>
      <c r="O90" s="1"/>
      <c r="P90" s="2"/>
      <c r="Q90" s="2"/>
      <c r="R90" s="2"/>
      <c r="S90" s="2">
        <v>130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75"/>
      <c r="B91" s="30"/>
      <c r="C91" s="64" t="s">
        <v>204</v>
      </c>
      <c r="D91" s="64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ref="J91:J96" si="19">SUM(O91:AC91)</f>
        <v>341</v>
      </c>
      <c r="K91" s="34"/>
      <c r="L91" s="99">
        <v>46753</v>
      </c>
      <c r="M91" s="99">
        <v>47118</v>
      </c>
      <c r="N91" s="36" t="s">
        <v>72</v>
      </c>
      <c r="O91" s="1"/>
      <c r="P91" s="2"/>
      <c r="Q91" s="2"/>
      <c r="R91" s="2"/>
      <c r="S91" s="2">
        <v>341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75"/>
      <c r="B92" s="30"/>
      <c r="C92" s="131" t="s">
        <v>234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si="19"/>
        <v>189</v>
      </c>
      <c r="K92" s="35"/>
      <c r="L92" s="99">
        <v>46753</v>
      </c>
      <c r="M92" s="99">
        <v>47118</v>
      </c>
      <c r="N92" s="36" t="s">
        <v>72</v>
      </c>
      <c r="O92" s="1"/>
      <c r="P92" s="2"/>
      <c r="Q92" s="2"/>
      <c r="R92" s="2"/>
      <c r="S92" s="2">
        <v>189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75"/>
      <c r="B93" s="30"/>
      <c r="C93" s="131" t="s">
        <v>235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si="19"/>
        <v>189</v>
      </c>
      <c r="K93" s="35"/>
      <c r="L93" s="99">
        <v>46753</v>
      </c>
      <c r="M93" s="99">
        <v>47118</v>
      </c>
      <c r="N93" s="36" t="s">
        <v>72</v>
      </c>
      <c r="O93" s="1"/>
      <c r="P93" s="2"/>
      <c r="Q93" s="2"/>
      <c r="R93" s="2"/>
      <c r="S93" s="2">
        <v>189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175"/>
      <c r="B94" s="30"/>
      <c r="C94" s="131" t="s">
        <v>209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si="19"/>
        <v>189</v>
      </c>
      <c r="K94" s="35"/>
      <c r="L94" s="99">
        <v>46753</v>
      </c>
      <c r="M94" s="99">
        <v>47118</v>
      </c>
      <c r="N94" s="36" t="s">
        <v>72</v>
      </c>
      <c r="O94" s="1"/>
      <c r="P94" s="2"/>
      <c r="Q94" s="2"/>
      <c r="R94" s="2"/>
      <c r="S94" s="2">
        <v>189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175"/>
      <c r="B95" s="30"/>
      <c r="C95" s="131" t="s">
        <v>210</v>
      </c>
      <c r="D95" s="131" t="s">
        <v>76</v>
      </c>
      <c r="E95" s="33" t="s">
        <v>118</v>
      </c>
      <c r="F95" s="33" t="s">
        <v>119</v>
      </c>
      <c r="G95" s="33" t="s">
        <v>120</v>
      </c>
      <c r="H95" s="34"/>
      <c r="I95" s="107" t="s">
        <v>176</v>
      </c>
      <c r="J95" s="109">
        <f t="shared" si="19"/>
        <v>189</v>
      </c>
      <c r="K95" s="35"/>
      <c r="L95" s="99">
        <v>46753</v>
      </c>
      <c r="M95" s="99">
        <v>47118</v>
      </c>
      <c r="N95" s="36" t="s">
        <v>72</v>
      </c>
      <c r="O95" s="1"/>
      <c r="P95" s="2"/>
      <c r="Q95" s="2"/>
      <c r="R95" s="2"/>
      <c r="S95" s="2">
        <v>189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175"/>
      <c r="B96" s="30"/>
      <c r="C96" s="131" t="s">
        <v>211</v>
      </c>
      <c r="D96" s="131" t="s">
        <v>76</v>
      </c>
      <c r="E96" s="33" t="s">
        <v>118</v>
      </c>
      <c r="F96" s="33" t="s">
        <v>119</v>
      </c>
      <c r="G96" s="33" t="s">
        <v>120</v>
      </c>
      <c r="H96" s="34"/>
      <c r="I96" s="107" t="s">
        <v>176</v>
      </c>
      <c r="J96" s="109">
        <f t="shared" si="19"/>
        <v>189</v>
      </c>
      <c r="K96" s="35"/>
      <c r="L96" s="99">
        <v>46753</v>
      </c>
      <c r="M96" s="99">
        <v>47118</v>
      </c>
      <c r="N96" s="36" t="s">
        <v>72</v>
      </c>
      <c r="O96" s="1"/>
      <c r="P96" s="2"/>
      <c r="Q96" s="2"/>
      <c r="R96" s="2"/>
      <c r="S96" s="2">
        <v>189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29"/>
      <c r="B97" s="30"/>
      <c r="C97" s="64" t="s">
        <v>102</v>
      </c>
      <c r="D97" s="64" t="s">
        <v>167</v>
      </c>
      <c r="E97" s="33" t="s">
        <v>121</v>
      </c>
      <c r="F97" s="33" t="s">
        <v>119</v>
      </c>
      <c r="G97" s="33" t="s">
        <v>120</v>
      </c>
      <c r="H97" s="34"/>
      <c r="I97" s="107" t="s">
        <v>176</v>
      </c>
      <c r="J97" s="109">
        <f>SUM(O97:AC97)</f>
        <v>322</v>
      </c>
      <c r="K97" s="34"/>
      <c r="L97" s="99">
        <v>47119</v>
      </c>
      <c r="M97" s="99">
        <v>47483</v>
      </c>
      <c r="N97" s="36" t="s">
        <v>49</v>
      </c>
      <c r="O97" s="1"/>
      <c r="P97" s="2"/>
      <c r="Q97" s="2"/>
      <c r="R97" s="2"/>
      <c r="S97" s="2"/>
      <c r="T97" s="3">
        <v>322</v>
      </c>
      <c r="U97" s="3"/>
      <c r="V97" s="3"/>
      <c r="W97" s="3"/>
      <c r="X97" s="3"/>
      <c r="Y97" s="3"/>
      <c r="Z97" s="3"/>
      <c r="AA97" s="3"/>
      <c r="AB97" s="3"/>
      <c r="AC97" s="4"/>
    </row>
    <row r="98" spans="1:29" ht="45" x14ac:dyDescent="0.25">
      <c r="A98" s="175"/>
      <c r="B98" s="30"/>
      <c r="C98" s="64" t="s">
        <v>66</v>
      </c>
      <c r="D98" s="64" t="s">
        <v>142</v>
      </c>
      <c r="E98" s="33" t="s">
        <v>121</v>
      </c>
      <c r="F98" s="33" t="s">
        <v>119</v>
      </c>
      <c r="G98" s="33" t="s">
        <v>120</v>
      </c>
      <c r="H98" s="34"/>
      <c r="I98" s="107" t="s">
        <v>176</v>
      </c>
      <c r="J98" s="109">
        <f t="shared" ref="J98" si="20">SUM(O98:AC98)</f>
        <v>610</v>
      </c>
      <c r="K98" s="35"/>
      <c r="L98" s="99">
        <v>47119</v>
      </c>
      <c r="M98" s="99">
        <v>50770</v>
      </c>
      <c r="N98" s="36" t="s">
        <v>49</v>
      </c>
      <c r="O98" s="1"/>
      <c r="P98" s="2"/>
      <c r="Q98" s="2"/>
      <c r="R98" s="2"/>
      <c r="S98" s="2"/>
      <c r="T98" s="3">
        <v>61</v>
      </c>
      <c r="U98" s="3">
        <v>61</v>
      </c>
      <c r="V98" s="3">
        <v>61</v>
      </c>
      <c r="W98" s="3">
        <v>61</v>
      </c>
      <c r="X98" s="3">
        <v>61</v>
      </c>
      <c r="Y98" s="3">
        <v>61</v>
      </c>
      <c r="Z98" s="3">
        <v>61</v>
      </c>
      <c r="AA98" s="3">
        <v>61</v>
      </c>
      <c r="AB98" s="3">
        <v>61</v>
      </c>
      <c r="AC98" s="4">
        <v>61</v>
      </c>
    </row>
    <row r="99" spans="1:29" ht="45" x14ac:dyDescent="0.25">
      <c r="A99" s="175"/>
      <c r="B99" s="30"/>
      <c r="C99" s="64" t="s">
        <v>66</v>
      </c>
      <c r="D99" s="64" t="s">
        <v>144</v>
      </c>
      <c r="E99" s="33" t="s">
        <v>121</v>
      </c>
      <c r="F99" s="33" t="s">
        <v>119</v>
      </c>
      <c r="G99" s="33" t="s">
        <v>120</v>
      </c>
      <c r="H99" s="34"/>
      <c r="I99" s="107" t="s">
        <v>176</v>
      </c>
      <c r="J99" s="109">
        <f t="shared" ref="J99" si="21">SUM(O99:AC99)</f>
        <v>610</v>
      </c>
      <c r="K99" s="35"/>
      <c r="L99" s="99">
        <v>47119</v>
      </c>
      <c r="M99" s="99">
        <v>50770</v>
      </c>
      <c r="N99" s="36" t="s">
        <v>49</v>
      </c>
      <c r="O99" s="1"/>
      <c r="P99" s="2"/>
      <c r="Q99" s="2"/>
      <c r="R99" s="2"/>
      <c r="S99" s="2"/>
      <c r="T99" s="3">
        <v>61</v>
      </c>
      <c r="U99" s="3">
        <v>61</v>
      </c>
      <c r="V99" s="3">
        <v>61</v>
      </c>
      <c r="W99" s="3">
        <v>61</v>
      </c>
      <c r="X99" s="3">
        <v>61</v>
      </c>
      <c r="Y99" s="3">
        <v>61</v>
      </c>
      <c r="Z99" s="3">
        <v>61</v>
      </c>
      <c r="AA99" s="3">
        <v>61</v>
      </c>
      <c r="AB99" s="3">
        <v>61</v>
      </c>
      <c r="AC99" s="4">
        <v>61</v>
      </c>
    </row>
    <row r="100" spans="1:29" ht="45" x14ac:dyDescent="0.25">
      <c r="A100" s="175"/>
      <c r="B100" s="30"/>
      <c r="C100" s="64" t="s">
        <v>67</v>
      </c>
      <c r="D100" s="64" t="s">
        <v>142</v>
      </c>
      <c r="E100" s="33" t="s">
        <v>121</v>
      </c>
      <c r="F100" s="33" t="s">
        <v>119</v>
      </c>
      <c r="G100" s="33" t="s">
        <v>120</v>
      </c>
      <c r="H100" s="34"/>
      <c r="I100" s="107" t="s">
        <v>176</v>
      </c>
      <c r="J100" s="109">
        <f>SUM(O100:AC100)</f>
        <v>1370</v>
      </c>
      <c r="K100" s="35"/>
      <c r="L100" s="99">
        <v>47119</v>
      </c>
      <c r="M100" s="99">
        <v>50770</v>
      </c>
      <c r="N100" s="36" t="s">
        <v>49</v>
      </c>
      <c r="O100" s="1"/>
      <c r="P100" s="2"/>
      <c r="Q100" s="2"/>
      <c r="R100" s="2"/>
      <c r="S100" s="2"/>
      <c r="T100" s="3">
        <v>137</v>
      </c>
      <c r="U100" s="3">
        <v>137</v>
      </c>
      <c r="V100" s="3">
        <v>137</v>
      </c>
      <c r="W100" s="3">
        <v>137</v>
      </c>
      <c r="X100" s="3">
        <v>137</v>
      </c>
      <c r="Y100" s="3">
        <v>137</v>
      </c>
      <c r="Z100" s="3">
        <v>137</v>
      </c>
      <c r="AA100" s="3">
        <v>137</v>
      </c>
      <c r="AB100" s="3">
        <v>137</v>
      </c>
      <c r="AC100" s="4">
        <v>137</v>
      </c>
    </row>
    <row r="101" spans="1:29" ht="45" x14ac:dyDescent="0.25">
      <c r="A101" s="175"/>
      <c r="B101" s="30"/>
      <c r="C101" s="64" t="s">
        <v>67</v>
      </c>
      <c r="D101" s="64" t="s">
        <v>144</v>
      </c>
      <c r="E101" s="33" t="s">
        <v>121</v>
      </c>
      <c r="F101" s="33" t="s">
        <v>119</v>
      </c>
      <c r="G101" s="33" t="s">
        <v>120</v>
      </c>
      <c r="H101" s="34"/>
      <c r="I101" s="107" t="s">
        <v>176</v>
      </c>
      <c r="J101" s="109">
        <f>SUM(O101:AC101)</f>
        <v>1360</v>
      </c>
      <c r="K101" s="35"/>
      <c r="L101" s="99">
        <v>47119</v>
      </c>
      <c r="M101" s="99">
        <v>50770</v>
      </c>
      <c r="N101" s="36" t="s">
        <v>49</v>
      </c>
      <c r="O101" s="1"/>
      <c r="P101" s="2"/>
      <c r="Q101" s="2"/>
      <c r="R101" s="2"/>
      <c r="S101" s="2"/>
      <c r="T101" s="3">
        <v>136</v>
      </c>
      <c r="U101" s="3">
        <v>136</v>
      </c>
      <c r="V101" s="3">
        <v>136</v>
      </c>
      <c r="W101" s="3">
        <v>136</v>
      </c>
      <c r="X101" s="3">
        <v>136</v>
      </c>
      <c r="Y101" s="3">
        <v>136</v>
      </c>
      <c r="Z101" s="3">
        <v>136</v>
      </c>
      <c r="AA101" s="3">
        <v>136</v>
      </c>
      <c r="AB101" s="3">
        <v>136</v>
      </c>
      <c r="AC101" s="4">
        <v>136</v>
      </c>
    </row>
    <row r="102" spans="1:29" ht="45" x14ac:dyDescent="0.25">
      <c r="A102" s="175"/>
      <c r="B102" s="30"/>
      <c r="C102" s="64" t="s">
        <v>68</v>
      </c>
      <c r="D102" s="64" t="s">
        <v>142</v>
      </c>
      <c r="E102" s="33" t="s">
        <v>121</v>
      </c>
      <c r="F102" s="33" t="s">
        <v>119</v>
      </c>
      <c r="G102" s="33" t="s">
        <v>120</v>
      </c>
      <c r="H102" s="34"/>
      <c r="I102" s="107" t="s">
        <v>176</v>
      </c>
      <c r="J102" s="109">
        <f>SUM(O102:AC102)</f>
        <v>1200</v>
      </c>
      <c r="K102" s="35"/>
      <c r="L102" s="99">
        <v>47119</v>
      </c>
      <c r="M102" s="99">
        <v>50770</v>
      </c>
      <c r="N102" s="36" t="s">
        <v>49</v>
      </c>
      <c r="O102" s="1"/>
      <c r="P102" s="2"/>
      <c r="Q102" s="2"/>
      <c r="R102" s="2"/>
      <c r="S102" s="2"/>
      <c r="T102" s="3">
        <v>120</v>
      </c>
      <c r="U102" s="3">
        <v>120</v>
      </c>
      <c r="V102" s="3">
        <v>120</v>
      </c>
      <c r="W102" s="3">
        <v>120</v>
      </c>
      <c r="X102" s="3">
        <v>120</v>
      </c>
      <c r="Y102" s="3">
        <v>120</v>
      </c>
      <c r="Z102" s="3">
        <v>120</v>
      </c>
      <c r="AA102" s="3">
        <v>120</v>
      </c>
      <c r="AB102" s="3">
        <v>120</v>
      </c>
      <c r="AC102" s="4">
        <v>120</v>
      </c>
    </row>
    <row r="103" spans="1:29" ht="45" x14ac:dyDescent="0.25">
      <c r="A103" s="175"/>
      <c r="B103" s="30"/>
      <c r="C103" s="64" t="s">
        <v>68</v>
      </c>
      <c r="D103" s="64" t="s">
        <v>144</v>
      </c>
      <c r="E103" s="33" t="s">
        <v>121</v>
      </c>
      <c r="F103" s="33" t="s">
        <v>119</v>
      </c>
      <c r="G103" s="33" t="s">
        <v>120</v>
      </c>
      <c r="H103" s="34"/>
      <c r="I103" s="107" t="s">
        <v>176</v>
      </c>
      <c r="J103" s="109">
        <f t="shared" ref="J103:J105" si="22">SUM(O103:AC103)</f>
        <v>1200</v>
      </c>
      <c r="K103" s="35"/>
      <c r="L103" s="99">
        <v>47119</v>
      </c>
      <c r="M103" s="99">
        <v>50770</v>
      </c>
      <c r="N103" s="36" t="s">
        <v>49</v>
      </c>
      <c r="O103" s="1"/>
      <c r="P103" s="2"/>
      <c r="Q103" s="2"/>
      <c r="R103" s="2"/>
      <c r="S103" s="2"/>
      <c r="T103" s="3">
        <v>120</v>
      </c>
      <c r="U103" s="3">
        <v>120</v>
      </c>
      <c r="V103" s="3">
        <v>120</v>
      </c>
      <c r="W103" s="3">
        <v>120</v>
      </c>
      <c r="X103" s="3">
        <v>120</v>
      </c>
      <c r="Y103" s="3">
        <v>120</v>
      </c>
      <c r="Z103" s="3">
        <v>120</v>
      </c>
      <c r="AA103" s="3">
        <v>120</v>
      </c>
      <c r="AB103" s="3">
        <v>120</v>
      </c>
      <c r="AC103" s="4">
        <v>120</v>
      </c>
    </row>
    <row r="104" spans="1:29" ht="45" x14ac:dyDescent="0.25">
      <c r="A104" s="175"/>
      <c r="B104" s="30"/>
      <c r="C104" s="64" t="s">
        <v>65</v>
      </c>
      <c r="D104" s="64" t="s">
        <v>142</v>
      </c>
      <c r="E104" s="33" t="s">
        <v>121</v>
      </c>
      <c r="F104" s="33" t="s">
        <v>119</v>
      </c>
      <c r="G104" s="33" t="s">
        <v>120</v>
      </c>
      <c r="H104" s="34"/>
      <c r="I104" s="107" t="s">
        <v>176</v>
      </c>
      <c r="J104" s="109">
        <f>SUM(O104:AC104)</f>
        <v>3440</v>
      </c>
      <c r="K104" s="35"/>
      <c r="L104" s="99">
        <v>47119</v>
      </c>
      <c r="M104" s="99">
        <v>50770</v>
      </c>
      <c r="N104" s="36" t="s">
        <v>49</v>
      </c>
      <c r="O104" s="1"/>
      <c r="P104" s="2"/>
      <c r="Q104" s="2"/>
      <c r="R104" s="2"/>
      <c r="S104" s="2"/>
      <c r="T104" s="3">
        <v>344</v>
      </c>
      <c r="U104" s="3">
        <v>344</v>
      </c>
      <c r="V104" s="3">
        <v>344</v>
      </c>
      <c r="W104" s="3">
        <v>344</v>
      </c>
      <c r="X104" s="3">
        <v>344</v>
      </c>
      <c r="Y104" s="3">
        <v>344</v>
      </c>
      <c r="Z104" s="3">
        <v>344</v>
      </c>
      <c r="AA104" s="3">
        <v>344</v>
      </c>
      <c r="AB104" s="3">
        <v>344</v>
      </c>
      <c r="AC104" s="4">
        <v>344</v>
      </c>
    </row>
    <row r="105" spans="1:29" ht="45" x14ac:dyDescent="0.25">
      <c r="A105" s="175"/>
      <c r="B105" s="30"/>
      <c r="C105" s="64" t="s">
        <v>65</v>
      </c>
      <c r="D105" s="64" t="s">
        <v>144</v>
      </c>
      <c r="E105" s="33" t="s">
        <v>121</v>
      </c>
      <c r="F105" s="33" t="s">
        <v>119</v>
      </c>
      <c r="G105" s="33" t="s">
        <v>120</v>
      </c>
      <c r="H105" s="34"/>
      <c r="I105" s="107" t="s">
        <v>176</v>
      </c>
      <c r="J105" s="109">
        <f t="shared" si="22"/>
        <v>3440</v>
      </c>
      <c r="K105" s="35"/>
      <c r="L105" s="99">
        <v>47119</v>
      </c>
      <c r="M105" s="99">
        <v>50770</v>
      </c>
      <c r="N105" s="36" t="s">
        <v>49</v>
      </c>
      <c r="O105" s="1"/>
      <c r="P105" s="2"/>
      <c r="Q105" s="2"/>
      <c r="R105" s="2"/>
      <c r="S105" s="2"/>
      <c r="T105" s="3">
        <v>344</v>
      </c>
      <c r="U105" s="3">
        <v>344</v>
      </c>
      <c r="V105" s="3">
        <v>344</v>
      </c>
      <c r="W105" s="3">
        <v>344</v>
      </c>
      <c r="X105" s="3">
        <v>344</v>
      </c>
      <c r="Y105" s="3">
        <v>344</v>
      </c>
      <c r="Z105" s="3">
        <v>344</v>
      </c>
      <c r="AA105" s="3">
        <v>344</v>
      </c>
      <c r="AB105" s="3">
        <v>344</v>
      </c>
      <c r="AC105" s="4">
        <v>344</v>
      </c>
    </row>
    <row r="106" spans="1:29" ht="45" x14ac:dyDescent="0.25">
      <c r="A106" s="175"/>
      <c r="B106" s="30"/>
      <c r="C106" s="64" t="s">
        <v>69</v>
      </c>
      <c r="D106" s="64" t="s">
        <v>142</v>
      </c>
      <c r="E106" s="33" t="s">
        <v>121</v>
      </c>
      <c r="F106" s="33" t="s">
        <v>119</v>
      </c>
      <c r="G106" s="33" t="s">
        <v>120</v>
      </c>
      <c r="H106" s="34"/>
      <c r="I106" s="107" t="s">
        <v>176</v>
      </c>
      <c r="J106" s="109">
        <f>SUM(O106:AC106)</f>
        <v>680</v>
      </c>
      <c r="K106" s="35"/>
      <c r="L106" s="99">
        <v>47119</v>
      </c>
      <c r="M106" s="99">
        <v>50770</v>
      </c>
      <c r="N106" s="36" t="s">
        <v>49</v>
      </c>
      <c r="O106" s="1"/>
      <c r="P106" s="2"/>
      <c r="Q106" s="2"/>
      <c r="R106" s="2"/>
      <c r="S106" s="2"/>
      <c r="T106" s="3">
        <v>68</v>
      </c>
      <c r="U106" s="3">
        <v>68</v>
      </c>
      <c r="V106" s="3">
        <v>68</v>
      </c>
      <c r="W106" s="3">
        <v>68</v>
      </c>
      <c r="X106" s="3">
        <v>68</v>
      </c>
      <c r="Y106" s="3">
        <v>68</v>
      </c>
      <c r="Z106" s="3">
        <v>68</v>
      </c>
      <c r="AA106" s="3">
        <v>68</v>
      </c>
      <c r="AB106" s="3">
        <v>68</v>
      </c>
      <c r="AC106" s="4">
        <v>68</v>
      </c>
    </row>
    <row r="107" spans="1:29" ht="45" x14ac:dyDescent="0.25">
      <c r="A107" s="175"/>
      <c r="B107" s="30"/>
      <c r="C107" s="64" t="s">
        <v>69</v>
      </c>
      <c r="D107" s="64" t="s">
        <v>144</v>
      </c>
      <c r="E107" s="33" t="s">
        <v>121</v>
      </c>
      <c r="F107" s="33" t="s">
        <v>119</v>
      </c>
      <c r="G107" s="33" t="s">
        <v>120</v>
      </c>
      <c r="H107" s="34"/>
      <c r="I107" s="107" t="s">
        <v>176</v>
      </c>
      <c r="J107" s="109">
        <f t="shared" ref="J107" si="23">SUM(O107:AC107)</f>
        <v>680</v>
      </c>
      <c r="K107" s="35"/>
      <c r="L107" s="99">
        <v>47119</v>
      </c>
      <c r="M107" s="99">
        <v>50770</v>
      </c>
      <c r="N107" s="36" t="s">
        <v>49</v>
      </c>
      <c r="O107" s="1"/>
      <c r="P107" s="2"/>
      <c r="Q107" s="2"/>
      <c r="R107" s="2"/>
      <c r="S107" s="2"/>
      <c r="T107" s="3">
        <v>68</v>
      </c>
      <c r="U107" s="3">
        <v>68</v>
      </c>
      <c r="V107" s="3">
        <v>68</v>
      </c>
      <c r="W107" s="3">
        <v>68</v>
      </c>
      <c r="X107" s="3">
        <v>68</v>
      </c>
      <c r="Y107" s="3">
        <v>68</v>
      </c>
      <c r="Z107" s="3">
        <v>68</v>
      </c>
      <c r="AA107" s="3">
        <v>68</v>
      </c>
      <c r="AB107" s="3">
        <v>68</v>
      </c>
      <c r="AC107" s="4">
        <v>68</v>
      </c>
    </row>
    <row r="108" spans="1:29" ht="45" x14ac:dyDescent="0.25">
      <c r="A108" s="29"/>
      <c r="B108" s="30"/>
      <c r="C108" s="64" t="s">
        <v>212</v>
      </c>
      <c r="D108" s="64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>SUM(O108:AC108)</f>
        <v>946</v>
      </c>
      <c r="K108" s="34"/>
      <c r="L108" s="99">
        <v>48214</v>
      </c>
      <c r="M108" s="99">
        <v>48579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946</v>
      </c>
      <c r="X108" s="3"/>
      <c r="Y108" s="3"/>
      <c r="Z108" s="3"/>
      <c r="AA108" s="3"/>
      <c r="AB108" s="3"/>
      <c r="AC108" s="4"/>
    </row>
    <row r="109" spans="1:29" ht="45" x14ac:dyDescent="0.25">
      <c r="A109" s="29"/>
      <c r="B109" s="30"/>
      <c r="C109" s="131" t="s">
        <v>237</v>
      </c>
      <c r="D109" s="64" t="s">
        <v>76</v>
      </c>
      <c r="E109" s="33" t="s">
        <v>118</v>
      </c>
      <c r="F109" s="33" t="s">
        <v>119</v>
      </c>
      <c r="G109" s="33" t="s">
        <v>120</v>
      </c>
      <c r="H109" s="34"/>
      <c r="I109" s="107" t="s">
        <v>176</v>
      </c>
      <c r="J109" s="109">
        <f t="shared" ref="J109:J110" si="24">SUM(O109:AC109)</f>
        <v>189</v>
      </c>
      <c r="K109" s="34"/>
      <c r="L109" s="99">
        <v>48214</v>
      </c>
      <c r="M109" s="99">
        <v>48579</v>
      </c>
      <c r="N109" s="36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189</v>
      </c>
      <c r="X109" s="3"/>
      <c r="Y109" s="3"/>
      <c r="Z109" s="3"/>
      <c r="AA109" s="3"/>
      <c r="AB109" s="3"/>
      <c r="AC109" s="4"/>
    </row>
    <row r="110" spans="1:29" ht="45" x14ac:dyDescent="0.25">
      <c r="A110" s="175"/>
      <c r="B110" s="30"/>
      <c r="C110" s="131" t="s">
        <v>215</v>
      </c>
      <c r="D110" s="131" t="s">
        <v>76</v>
      </c>
      <c r="E110" s="33" t="s">
        <v>118</v>
      </c>
      <c r="F110" s="33" t="s">
        <v>119</v>
      </c>
      <c r="G110" s="33" t="s">
        <v>120</v>
      </c>
      <c r="H110" s="34"/>
      <c r="I110" s="107" t="s">
        <v>176</v>
      </c>
      <c r="J110" s="109">
        <f t="shared" si="24"/>
        <v>341</v>
      </c>
      <c r="K110" s="34"/>
      <c r="L110" s="99">
        <v>48214</v>
      </c>
      <c r="M110" s="99">
        <v>48579</v>
      </c>
      <c r="N110" s="57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341</v>
      </c>
      <c r="X110" s="3"/>
      <c r="Y110" s="3"/>
      <c r="Z110" s="3"/>
      <c r="AA110" s="3"/>
      <c r="AB110" s="3"/>
      <c r="AC110" s="4"/>
    </row>
    <row r="111" spans="1:29" ht="45" x14ac:dyDescent="0.25">
      <c r="A111" s="175"/>
      <c r="B111" s="30"/>
      <c r="C111" s="64" t="s">
        <v>94</v>
      </c>
      <c r="D111" s="64" t="s">
        <v>167</v>
      </c>
      <c r="E111" s="33" t="s">
        <v>121</v>
      </c>
      <c r="F111" s="33" t="s">
        <v>119</v>
      </c>
      <c r="G111" s="33" t="s">
        <v>120</v>
      </c>
      <c r="H111" s="34"/>
      <c r="I111" s="107" t="s">
        <v>176</v>
      </c>
      <c r="J111" s="109">
        <f t="shared" ref="J111:J126" si="25">SUM(O111:AC111)</f>
        <v>130</v>
      </c>
      <c r="K111" s="34"/>
      <c r="L111" s="99">
        <v>48214</v>
      </c>
      <c r="M111" s="99">
        <v>48579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130</v>
      </c>
      <c r="X111" s="3"/>
      <c r="Y111" s="3"/>
      <c r="Z111" s="3"/>
      <c r="AA111" s="3"/>
      <c r="AB111" s="3"/>
      <c r="AC111" s="4"/>
    </row>
    <row r="112" spans="1:29" ht="45" x14ac:dyDescent="0.25">
      <c r="A112" s="175"/>
      <c r="B112" s="30"/>
      <c r="C112" s="131" t="s">
        <v>213</v>
      </c>
      <c r="D112" s="131" t="s">
        <v>76</v>
      </c>
      <c r="E112" s="33" t="s">
        <v>118</v>
      </c>
      <c r="F112" s="33" t="s">
        <v>119</v>
      </c>
      <c r="G112" s="33" t="s">
        <v>120</v>
      </c>
      <c r="H112" s="34"/>
      <c r="I112" s="107" t="s">
        <v>176</v>
      </c>
      <c r="J112" s="109">
        <f>SUM(O112:AC112)</f>
        <v>189</v>
      </c>
      <c r="K112" s="34"/>
      <c r="L112" s="99">
        <v>48214</v>
      </c>
      <c r="M112" s="99">
        <v>48579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189</v>
      </c>
      <c r="X112" s="3"/>
      <c r="Y112" s="3"/>
      <c r="Z112" s="3"/>
      <c r="AA112" s="3"/>
      <c r="AB112" s="3"/>
      <c r="AC112" s="4"/>
    </row>
    <row r="113" spans="1:29" ht="45" x14ac:dyDescent="0.25">
      <c r="A113" s="175"/>
      <c r="B113" s="30"/>
      <c r="C113" s="131" t="s">
        <v>203</v>
      </c>
      <c r="D113" s="131" t="s">
        <v>76</v>
      </c>
      <c r="E113" s="33" t="s">
        <v>118</v>
      </c>
      <c r="F113" s="33" t="s">
        <v>119</v>
      </c>
      <c r="G113" s="33" t="s">
        <v>120</v>
      </c>
      <c r="H113" s="34"/>
      <c r="I113" s="107" t="s">
        <v>176</v>
      </c>
      <c r="J113" s="109">
        <f t="shared" ref="J113:J114" si="26">SUM(O113:AC113)</f>
        <v>189</v>
      </c>
      <c r="K113" s="34"/>
      <c r="L113" s="99">
        <v>48214</v>
      </c>
      <c r="M113" s="99">
        <v>48579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189</v>
      </c>
      <c r="X113" s="3"/>
      <c r="Y113" s="3"/>
      <c r="Z113" s="3"/>
      <c r="AA113" s="3"/>
      <c r="AB113" s="3"/>
      <c r="AC113" s="4"/>
    </row>
    <row r="114" spans="1:29" ht="45" x14ac:dyDescent="0.25">
      <c r="A114" s="175"/>
      <c r="B114" s="30"/>
      <c r="C114" s="131" t="s">
        <v>214</v>
      </c>
      <c r="D114" s="131" t="s">
        <v>76</v>
      </c>
      <c r="E114" s="33" t="s">
        <v>118</v>
      </c>
      <c r="F114" s="33" t="s">
        <v>119</v>
      </c>
      <c r="G114" s="33" t="s">
        <v>120</v>
      </c>
      <c r="H114" s="34"/>
      <c r="I114" s="107" t="s">
        <v>176</v>
      </c>
      <c r="J114" s="109">
        <f t="shared" si="26"/>
        <v>189</v>
      </c>
      <c r="K114" s="34"/>
      <c r="L114" s="99">
        <v>48214</v>
      </c>
      <c r="M114" s="99">
        <v>48579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>
        <v>189</v>
      </c>
      <c r="X114" s="3"/>
      <c r="Y114" s="3"/>
      <c r="Z114" s="3"/>
      <c r="AA114" s="3"/>
      <c r="AB114" s="3"/>
      <c r="AC114" s="4"/>
    </row>
    <row r="115" spans="1:29" ht="45" x14ac:dyDescent="0.25">
      <c r="A115" s="175"/>
      <c r="B115" s="30"/>
      <c r="C115" s="131" t="s">
        <v>223</v>
      </c>
      <c r="D115" s="131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>SUM(O115:AC115)</f>
        <v>341</v>
      </c>
      <c r="K115" s="34"/>
      <c r="L115" s="99">
        <v>48580</v>
      </c>
      <c r="M115" s="99">
        <v>48944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341</v>
      </c>
      <c r="Y115" s="3"/>
      <c r="Z115" s="3"/>
      <c r="AA115" s="3"/>
      <c r="AB115" s="3"/>
      <c r="AC115" s="4"/>
    </row>
    <row r="116" spans="1:29" ht="45" x14ac:dyDescent="0.25">
      <c r="A116" s="175"/>
      <c r="B116" s="30"/>
      <c r="C116" s="131" t="s">
        <v>224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>SUM(O116:AC116)</f>
        <v>189</v>
      </c>
      <c r="K116" s="34"/>
      <c r="L116" s="99">
        <v>48580</v>
      </c>
      <c r="M116" s="99">
        <v>48944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189</v>
      </c>
      <c r="Y116" s="3"/>
      <c r="Z116" s="3"/>
      <c r="AA116" s="3"/>
      <c r="AB116" s="3"/>
      <c r="AC116" s="4"/>
    </row>
    <row r="117" spans="1:29" ht="45" x14ac:dyDescent="0.25">
      <c r="A117" s="175"/>
      <c r="B117" s="30"/>
      <c r="C117" s="131" t="s">
        <v>225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>SUM(O117:AC117)</f>
        <v>189</v>
      </c>
      <c r="K117" s="34"/>
      <c r="L117" s="99">
        <v>48580</v>
      </c>
      <c r="M117" s="99">
        <v>48944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189</v>
      </c>
      <c r="Y117" s="3"/>
      <c r="Z117" s="3"/>
      <c r="AA117" s="3"/>
      <c r="AB117" s="3"/>
      <c r="AC117" s="4"/>
    </row>
    <row r="118" spans="1:29" ht="45" x14ac:dyDescent="0.25">
      <c r="A118" s="175"/>
      <c r="B118" s="30"/>
      <c r="C118" s="131" t="s">
        <v>208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>SUM(O118:AC118)</f>
        <v>189</v>
      </c>
      <c r="K118" s="34"/>
      <c r="L118" s="99">
        <v>48580</v>
      </c>
      <c r="M118" s="99">
        <v>48944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189</v>
      </c>
      <c r="Y118" s="3"/>
      <c r="Z118" s="3"/>
      <c r="AA118" s="3"/>
      <c r="AB118" s="3"/>
      <c r="AC118" s="4"/>
    </row>
    <row r="119" spans="1:29" ht="45" x14ac:dyDescent="0.25">
      <c r="A119" s="175"/>
      <c r="B119" s="30"/>
      <c r="C119" s="131" t="s">
        <v>226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>SUM(O119:AC119)</f>
        <v>189</v>
      </c>
      <c r="K119" s="34"/>
      <c r="L119" s="99">
        <v>48580</v>
      </c>
      <c r="M119" s="99">
        <v>48944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189</v>
      </c>
      <c r="Y119" s="3"/>
      <c r="Z119" s="3"/>
      <c r="AA119" s="3"/>
      <c r="AB119" s="3"/>
      <c r="AC119" s="4"/>
    </row>
    <row r="120" spans="1:29" ht="45" x14ac:dyDescent="0.25">
      <c r="A120" s="175"/>
      <c r="B120" s="30"/>
      <c r="C120" s="131" t="s">
        <v>227</v>
      </c>
      <c r="D120" s="131" t="s">
        <v>76</v>
      </c>
      <c r="E120" s="33" t="s">
        <v>118</v>
      </c>
      <c r="F120" s="33" t="s">
        <v>119</v>
      </c>
      <c r="G120" s="33" t="s">
        <v>120</v>
      </c>
      <c r="H120" s="34"/>
      <c r="I120" s="107" t="s">
        <v>176</v>
      </c>
      <c r="J120" s="109">
        <f t="shared" si="25"/>
        <v>189</v>
      </c>
      <c r="K120" s="34"/>
      <c r="L120" s="99">
        <v>48580</v>
      </c>
      <c r="M120" s="99">
        <v>48944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189</v>
      </c>
      <c r="Y120" s="3"/>
      <c r="Z120" s="3"/>
      <c r="AA120" s="3"/>
      <c r="AB120" s="3"/>
      <c r="AC120" s="4"/>
    </row>
    <row r="121" spans="1:29" ht="45" x14ac:dyDescent="0.25">
      <c r="A121" s="175"/>
      <c r="B121" s="30"/>
      <c r="C121" s="131" t="s">
        <v>238</v>
      </c>
      <c r="D121" s="131" t="s">
        <v>76</v>
      </c>
      <c r="E121" s="33" t="s">
        <v>118</v>
      </c>
      <c r="F121" s="33" t="s">
        <v>119</v>
      </c>
      <c r="G121" s="33" t="s">
        <v>120</v>
      </c>
      <c r="H121" s="34"/>
      <c r="I121" s="107" t="s">
        <v>176</v>
      </c>
      <c r="J121" s="109">
        <f t="shared" si="25"/>
        <v>2270</v>
      </c>
      <c r="K121" s="35"/>
      <c r="L121" s="99">
        <v>48580</v>
      </c>
      <c r="M121" s="99">
        <v>48944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2270</v>
      </c>
      <c r="Y121" s="3"/>
      <c r="Z121" s="3"/>
      <c r="AA121" s="3"/>
      <c r="AB121" s="3"/>
      <c r="AC121" s="4"/>
    </row>
    <row r="122" spans="1:29" ht="45" x14ac:dyDescent="0.25">
      <c r="A122" s="175"/>
      <c r="B122" s="30"/>
      <c r="C122" s="131" t="s">
        <v>239</v>
      </c>
      <c r="D122" s="131" t="s">
        <v>76</v>
      </c>
      <c r="E122" s="33" t="s">
        <v>118</v>
      </c>
      <c r="F122" s="33" t="s">
        <v>119</v>
      </c>
      <c r="G122" s="33" t="s">
        <v>120</v>
      </c>
      <c r="H122" s="34"/>
      <c r="I122" s="107" t="s">
        <v>176</v>
      </c>
      <c r="J122" s="109">
        <f t="shared" si="25"/>
        <v>189</v>
      </c>
      <c r="K122" s="35"/>
      <c r="L122" s="99">
        <v>48580</v>
      </c>
      <c r="M122" s="99">
        <v>48944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189</v>
      </c>
      <c r="Y122" s="3"/>
      <c r="Z122" s="3"/>
      <c r="AA122" s="3"/>
      <c r="AB122" s="3"/>
      <c r="AC122" s="4"/>
    </row>
    <row r="123" spans="1:29" ht="45" x14ac:dyDescent="0.25">
      <c r="A123" s="175"/>
      <c r="B123" s="30"/>
      <c r="C123" s="131" t="s">
        <v>240</v>
      </c>
      <c r="D123" s="131" t="s">
        <v>76</v>
      </c>
      <c r="E123" s="33" t="s">
        <v>118</v>
      </c>
      <c r="F123" s="33" t="s">
        <v>119</v>
      </c>
      <c r="G123" s="33" t="s">
        <v>120</v>
      </c>
      <c r="H123" s="34"/>
      <c r="I123" s="107" t="s">
        <v>176</v>
      </c>
      <c r="J123" s="109">
        <f t="shared" si="25"/>
        <v>189</v>
      </c>
      <c r="K123" s="35"/>
      <c r="L123" s="99">
        <v>48580</v>
      </c>
      <c r="M123" s="99">
        <v>48944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189</v>
      </c>
      <c r="Y123" s="3"/>
      <c r="Z123" s="3"/>
      <c r="AA123" s="3"/>
      <c r="AB123" s="3"/>
      <c r="AC123" s="4"/>
    </row>
    <row r="124" spans="1:29" ht="45" x14ac:dyDescent="0.25">
      <c r="A124" s="175"/>
      <c r="B124" s="30"/>
      <c r="C124" s="64" t="s">
        <v>99</v>
      </c>
      <c r="D124" s="64" t="s">
        <v>167</v>
      </c>
      <c r="E124" s="33" t="s">
        <v>121</v>
      </c>
      <c r="F124" s="33" t="s">
        <v>119</v>
      </c>
      <c r="G124" s="33" t="s">
        <v>120</v>
      </c>
      <c r="H124" s="34"/>
      <c r="I124" s="107" t="s">
        <v>176</v>
      </c>
      <c r="J124" s="109">
        <f t="shared" si="25"/>
        <v>130</v>
      </c>
      <c r="K124" s="34"/>
      <c r="L124" s="99">
        <v>48580</v>
      </c>
      <c r="M124" s="99">
        <v>48944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>
        <v>130</v>
      </c>
      <c r="Y124" s="3"/>
      <c r="Z124" s="3"/>
      <c r="AA124" s="3"/>
      <c r="AB124" s="3"/>
      <c r="AC124" s="4"/>
    </row>
    <row r="125" spans="1:29" ht="45" x14ac:dyDescent="0.25">
      <c r="A125" s="175"/>
      <c r="B125" s="30"/>
      <c r="C125" s="131" t="s">
        <v>236</v>
      </c>
      <c r="D125" s="131" t="s">
        <v>76</v>
      </c>
      <c r="E125" s="33" t="s">
        <v>118</v>
      </c>
      <c r="F125" s="33" t="s">
        <v>119</v>
      </c>
      <c r="G125" s="33" t="s">
        <v>120</v>
      </c>
      <c r="H125" s="34"/>
      <c r="I125" s="107" t="s">
        <v>176</v>
      </c>
      <c r="J125" s="109">
        <f t="shared" si="25"/>
        <v>189</v>
      </c>
      <c r="K125" s="34"/>
      <c r="L125" s="99">
        <v>48945</v>
      </c>
      <c r="M125" s="99">
        <v>49309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189</v>
      </c>
      <c r="Z125" s="3"/>
      <c r="AA125" s="3"/>
      <c r="AB125" s="3"/>
      <c r="AC125" s="4"/>
    </row>
    <row r="126" spans="1:29" ht="45" x14ac:dyDescent="0.25">
      <c r="A126" s="175"/>
      <c r="B126" s="30"/>
      <c r="C126" s="64" t="s">
        <v>100</v>
      </c>
      <c r="D126" s="64" t="s">
        <v>167</v>
      </c>
      <c r="E126" s="33" t="s">
        <v>121</v>
      </c>
      <c r="F126" s="33" t="s">
        <v>119</v>
      </c>
      <c r="G126" s="33" t="s">
        <v>120</v>
      </c>
      <c r="H126" s="34"/>
      <c r="I126" s="107" t="s">
        <v>176</v>
      </c>
      <c r="J126" s="109">
        <f t="shared" si="25"/>
        <v>260</v>
      </c>
      <c r="K126" s="34"/>
      <c r="L126" s="99">
        <v>48945</v>
      </c>
      <c r="M126" s="99">
        <v>49674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130</v>
      </c>
      <c r="Z126" s="3">
        <v>130</v>
      </c>
      <c r="AA126" s="3"/>
      <c r="AB126" s="3"/>
      <c r="AC126" s="4"/>
    </row>
    <row r="127" spans="1:29" ht="45" x14ac:dyDescent="0.25">
      <c r="A127" s="175"/>
      <c r="B127" s="30"/>
      <c r="C127" s="131" t="s">
        <v>216</v>
      </c>
      <c r="D127" s="131" t="s">
        <v>76</v>
      </c>
      <c r="E127" s="33" t="s">
        <v>118</v>
      </c>
      <c r="F127" s="33" t="s">
        <v>119</v>
      </c>
      <c r="G127" s="33" t="s">
        <v>120</v>
      </c>
      <c r="H127" s="34"/>
      <c r="I127" s="107" t="s">
        <v>176</v>
      </c>
      <c r="J127" s="109">
        <f t="shared" ref="J127:J133" si="27">SUM(O127:AC127)</f>
        <v>795</v>
      </c>
      <c r="K127" s="34"/>
      <c r="L127" s="99">
        <v>48945</v>
      </c>
      <c r="M127" s="99">
        <v>49309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795</v>
      </c>
      <c r="Z127" s="3"/>
      <c r="AA127" s="3"/>
      <c r="AB127" s="3"/>
      <c r="AC127" s="4"/>
    </row>
    <row r="128" spans="1:29" ht="45" x14ac:dyDescent="0.25">
      <c r="A128" s="175"/>
      <c r="B128" s="30"/>
      <c r="C128" s="131" t="s">
        <v>228</v>
      </c>
      <c r="D128" s="131" t="s">
        <v>76</v>
      </c>
      <c r="E128" s="33" t="s">
        <v>118</v>
      </c>
      <c r="F128" s="33" t="s">
        <v>119</v>
      </c>
      <c r="G128" s="33" t="s">
        <v>120</v>
      </c>
      <c r="H128" s="34"/>
      <c r="I128" s="107" t="s">
        <v>176</v>
      </c>
      <c r="J128" s="109">
        <f t="shared" si="27"/>
        <v>189</v>
      </c>
      <c r="K128" s="34"/>
      <c r="L128" s="99">
        <v>48945</v>
      </c>
      <c r="M128" s="99">
        <v>49309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189</v>
      </c>
      <c r="Z128" s="3"/>
      <c r="AA128" s="3"/>
      <c r="AB128" s="3"/>
      <c r="AC128" s="4"/>
    </row>
    <row r="129" spans="1:30" ht="45" x14ac:dyDescent="0.25">
      <c r="A129" s="175"/>
      <c r="B129" s="30"/>
      <c r="C129" s="131" t="s">
        <v>229</v>
      </c>
      <c r="D129" s="131" t="s">
        <v>76</v>
      </c>
      <c r="E129" s="33" t="s">
        <v>118</v>
      </c>
      <c r="F129" s="33" t="s">
        <v>119</v>
      </c>
      <c r="G129" s="33" t="s">
        <v>120</v>
      </c>
      <c r="H129" s="34"/>
      <c r="I129" s="107" t="s">
        <v>176</v>
      </c>
      <c r="J129" s="109">
        <f t="shared" si="27"/>
        <v>2270</v>
      </c>
      <c r="K129" s="35"/>
      <c r="L129" s="99">
        <v>48945</v>
      </c>
      <c r="M129" s="99">
        <v>49309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2270</v>
      </c>
      <c r="Z129" s="3"/>
      <c r="AA129" s="3"/>
      <c r="AB129" s="3"/>
      <c r="AC129" s="4"/>
    </row>
    <row r="130" spans="1:30" ht="45" x14ac:dyDescent="0.25">
      <c r="A130" s="175"/>
      <c r="B130" s="30"/>
      <c r="C130" s="131" t="s">
        <v>230</v>
      </c>
      <c r="D130" s="131" t="s">
        <v>76</v>
      </c>
      <c r="E130" s="33" t="s">
        <v>118</v>
      </c>
      <c r="F130" s="33" t="s">
        <v>119</v>
      </c>
      <c r="G130" s="33" t="s">
        <v>120</v>
      </c>
      <c r="H130" s="34"/>
      <c r="I130" s="107" t="s">
        <v>176</v>
      </c>
      <c r="J130" s="109">
        <f t="shared" si="27"/>
        <v>341</v>
      </c>
      <c r="K130" s="35"/>
      <c r="L130" s="99">
        <v>48945</v>
      </c>
      <c r="M130" s="99">
        <v>49309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341</v>
      </c>
      <c r="Z130" s="3"/>
      <c r="AA130" s="3"/>
      <c r="AB130" s="3"/>
      <c r="AC130" s="4"/>
    </row>
    <row r="131" spans="1:30" ht="45" x14ac:dyDescent="0.25">
      <c r="A131" s="175"/>
      <c r="B131" s="30"/>
      <c r="C131" s="131" t="s">
        <v>231</v>
      </c>
      <c r="D131" s="131" t="s">
        <v>76</v>
      </c>
      <c r="E131" s="33" t="s">
        <v>118</v>
      </c>
      <c r="F131" s="33" t="s">
        <v>119</v>
      </c>
      <c r="G131" s="33" t="s">
        <v>120</v>
      </c>
      <c r="H131" s="34"/>
      <c r="I131" s="107" t="s">
        <v>176</v>
      </c>
      <c r="J131" s="109">
        <f t="shared" si="27"/>
        <v>189</v>
      </c>
      <c r="K131" s="35"/>
      <c r="L131" s="99">
        <v>48945</v>
      </c>
      <c r="M131" s="99">
        <v>49309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189</v>
      </c>
      <c r="Z131" s="3"/>
      <c r="AA131" s="3"/>
      <c r="AB131" s="3"/>
      <c r="AC131" s="4"/>
    </row>
    <row r="132" spans="1:30" ht="45" x14ac:dyDescent="0.25">
      <c r="A132" s="175"/>
      <c r="B132" s="30"/>
      <c r="C132" s="131" t="s">
        <v>232</v>
      </c>
      <c r="D132" s="131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 t="shared" si="27"/>
        <v>189</v>
      </c>
      <c r="K132" s="35"/>
      <c r="L132" s="99">
        <v>48945</v>
      </c>
      <c r="M132" s="99">
        <v>49309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189</v>
      </c>
      <c r="Z132" s="3"/>
      <c r="AA132" s="3"/>
      <c r="AB132" s="3"/>
      <c r="AC132" s="4"/>
    </row>
    <row r="133" spans="1:30" ht="45" x14ac:dyDescent="0.25">
      <c r="A133" s="175"/>
      <c r="B133" s="30"/>
      <c r="C133" s="131" t="s">
        <v>233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si="27"/>
        <v>189</v>
      </c>
      <c r="K133" s="35"/>
      <c r="L133" s="99">
        <v>48945</v>
      </c>
      <c r="M133" s="99">
        <v>49309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>
        <v>189</v>
      </c>
      <c r="Z133" s="3"/>
      <c r="AA133" s="3"/>
      <c r="AB133" s="3"/>
      <c r="AC133" s="4"/>
    </row>
    <row r="134" spans="1:30" ht="45" x14ac:dyDescent="0.25">
      <c r="A134" s="175"/>
      <c r="B134" s="30"/>
      <c r="C134" s="131" t="s">
        <v>205</v>
      </c>
      <c r="D134" s="131" t="s">
        <v>76</v>
      </c>
      <c r="E134" s="33" t="s">
        <v>118</v>
      </c>
      <c r="F134" s="33" t="s">
        <v>119</v>
      </c>
      <c r="G134" s="33" t="s">
        <v>120</v>
      </c>
      <c r="H134" s="34"/>
      <c r="I134" s="107" t="s">
        <v>176</v>
      </c>
      <c r="J134" s="109">
        <f t="shared" ref="J134:J142" si="28">SUM(O134:AC134)</f>
        <v>681</v>
      </c>
      <c r="K134" s="34"/>
      <c r="L134" s="99">
        <v>49310</v>
      </c>
      <c r="M134" s="99">
        <v>49674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681</v>
      </c>
      <c r="AA134" s="3"/>
      <c r="AB134" s="3"/>
      <c r="AC134" s="4"/>
    </row>
    <row r="135" spans="1:30" ht="45" x14ac:dyDescent="0.25">
      <c r="A135" s="175"/>
      <c r="B135" s="30"/>
      <c r="C135" s="64" t="s">
        <v>220</v>
      </c>
      <c r="D135" s="131" t="s">
        <v>76</v>
      </c>
      <c r="E135" s="33" t="s">
        <v>118</v>
      </c>
      <c r="F135" s="33" t="s">
        <v>119</v>
      </c>
      <c r="G135" s="33" t="s">
        <v>120</v>
      </c>
      <c r="H135" s="34"/>
      <c r="I135" s="107" t="s">
        <v>176</v>
      </c>
      <c r="J135" s="109">
        <f t="shared" si="28"/>
        <v>341</v>
      </c>
      <c r="K135" s="35"/>
      <c r="L135" s="99">
        <v>49310</v>
      </c>
      <c r="M135" s="99">
        <v>49674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341</v>
      </c>
      <c r="AA135" s="3"/>
      <c r="AB135" s="3"/>
      <c r="AC135" s="4"/>
    </row>
    <row r="136" spans="1:30" ht="45" x14ac:dyDescent="0.25">
      <c r="A136" s="175"/>
      <c r="B136" s="30"/>
      <c r="C136" s="64" t="s">
        <v>221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 t="shared" si="28"/>
        <v>341</v>
      </c>
      <c r="K136" s="35"/>
      <c r="L136" s="99">
        <v>49310</v>
      </c>
      <c r="M136" s="99">
        <v>49674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341</v>
      </c>
      <c r="AA136" s="3"/>
      <c r="AB136" s="3"/>
      <c r="AC136" s="4"/>
    </row>
    <row r="137" spans="1:30" ht="45" x14ac:dyDescent="0.25">
      <c r="A137" s="175"/>
      <c r="B137" s="30"/>
      <c r="C137" s="64" t="s">
        <v>204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si="28"/>
        <v>341</v>
      </c>
      <c r="K137" s="35"/>
      <c r="L137" s="99">
        <v>49310</v>
      </c>
      <c r="M137" s="99">
        <v>49674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341</v>
      </c>
      <c r="AA137" s="3"/>
      <c r="AB137" s="3"/>
      <c r="AC137" s="4"/>
    </row>
    <row r="138" spans="1:30" ht="45" x14ac:dyDescent="0.25">
      <c r="A138" s="175"/>
      <c r="B138" s="30"/>
      <c r="C138" s="131" t="s">
        <v>234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 t="shared" si="28"/>
        <v>189</v>
      </c>
      <c r="K138" s="35"/>
      <c r="L138" s="99">
        <v>49310</v>
      </c>
      <c r="M138" s="99">
        <v>49674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189</v>
      </c>
      <c r="AA138" s="3"/>
      <c r="AB138" s="3"/>
      <c r="AC138" s="4"/>
    </row>
    <row r="139" spans="1:30" ht="45" x14ac:dyDescent="0.25">
      <c r="A139" s="175"/>
      <c r="B139" s="30"/>
      <c r="C139" s="131" t="s">
        <v>235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 t="shared" si="28"/>
        <v>189</v>
      </c>
      <c r="K139" s="35"/>
      <c r="L139" s="99">
        <v>49310</v>
      </c>
      <c r="M139" s="99">
        <v>49674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189</v>
      </c>
      <c r="AA139" s="3"/>
      <c r="AB139" s="3"/>
      <c r="AC139" s="4"/>
    </row>
    <row r="140" spans="1:30" ht="45" x14ac:dyDescent="0.25">
      <c r="A140" s="175"/>
      <c r="B140" s="30"/>
      <c r="C140" s="131" t="s">
        <v>209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 t="shared" si="28"/>
        <v>189</v>
      </c>
      <c r="K140" s="35"/>
      <c r="L140" s="99">
        <v>49310</v>
      </c>
      <c r="M140" s="99">
        <v>49674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189</v>
      </c>
      <c r="AA140" s="3"/>
      <c r="AB140" s="3"/>
      <c r="AC140" s="4"/>
    </row>
    <row r="141" spans="1:30" ht="45" x14ac:dyDescent="0.25">
      <c r="A141" s="175"/>
      <c r="B141" s="30"/>
      <c r="C141" s="131" t="s">
        <v>210</v>
      </c>
      <c r="D141" s="131" t="s">
        <v>76</v>
      </c>
      <c r="E141" s="33" t="s">
        <v>118</v>
      </c>
      <c r="F141" s="33" t="s">
        <v>119</v>
      </c>
      <c r="G141" s="33" t="s">
        <v>120</v>
      </c>
      <c r="H141" s="34"/>
      <c r="I141" s="107" t="s">
        <v>176</v>
      </c>
      <c r="J141" s="109">
        <f t="shared" si="28"/>
        <v>189</v>
      </c>
      <c r="K141" s="35"/>
      <c r="L141" s="99">
        <v>49310</v>
      </c>
      <c r="M141" s="99">
        <v>49674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189</v>
      </c>
      <c r="AA141" s="3"/>
      <c r="AB141" s="3"/>
      <c r="AC141" s="4"/>
    </row>
    <row r="142" spans="1:30" ht="45" x14ac:dyDescent="0.25">
      <c r="A142" s="175"/>
      <c r="B142" s="30"/>
      <c r="C142" s="131" t="s">
        <v>211</v>
      </c>
      <c r="D142" s="131" t="s">
        <v>76</v>
      </c>
      <c r="E142" s="33" t="s">
        <v>118</v>
      </c>
      <c r="F142" s="33" t="s">
        <v>119</v>
      </c>
      <c r="G142" s="33" t="s">
        <v>120</v>
      </c>
      <c r="H142" s="34"/>
      <c r="I142" s="107" t="s">
        <v>176</v>
      </c>
      <c r="J142" s="109">
        <f t="shared" si="28"/>
        <v>189</v>
      </c>
      <c r="K142" s="35"/>
      <c r="L142" s="99">
        <v>49310</v>
      </c>
      <c r="M142" s="99">
        <v>49674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/>
      <c r="Z142" s="3">
        <v>189</v>
      </c>
      <c r="AA142" s="3"/>
      <c r="AB142" s="3"/>
      <c r="AC142" s="4"/>
    </row>
    <row r="143" spans="1:30" x14ac:dyDescent="0.25">
      <c r="A143" s="104"/>
      <c r="B143" s="47" t="s">
        <v>3</v>
      </c>
      <c r="C143" s="42"/>
      <c r="D143" s="42"/>
      <c r="E143" s="42"/>
      <c r="F143" s="42"/>
      <c r="G143" s="42"/>
      <c r="H143" s="48"/>
      <c r="I143" s="123"/>
      <c r="J143" s="118"/>
      <c r="K143" s="48"/>
      <c r="L143" s="103"/>
      <c r="M143" s="103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9"/>
    </row>
    <row r="144" spans="1:30" s="62" customFormat="1" ht="60" x14ac:dyDescent="0.25">
      <c r="A144" s="175"/>
      <c r="B144" s="30"/>
      <c r="C144" s="64" t="s">
        <v>92</v>
      </c>
      <c r="D144" s="169" t="s">
        <v>202</v>
      </c>
      <c r="E144" s="66" t="s">
        <v>122</v>
      </c>
      <c r="F144" s="66" t="s">
        <v>123</v>
      </c>
      <c r="G144" s="66" t="s">
        <v>124</v>
      </c>
      <c r="H144" s="34"/>
      <c r="I144" s="107" t="s">
        <v>176</v>
      </c>
      <c r="J144" s="109">
        <f>SUM(O144:AC144)</f>
        <v>488</v>
      </c>
      <c r="K144" s="34"/>
      <c r="L144" s="99">
        <v>45658</v>
      </c>
      <c r="M144" s="99">
        <v>46022</v>
      </c>
      <c r="N144" s="54" t="s">
        <v>72</v>
      </c>
      <c r="O144" s="21"/>
      <c r="P144" s="2">
        <v>488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5"/>
      <c r="B145" s="30"/>
      <c r="C145" s="131" t="s">
        <v>200</v>
      </c>
      <c r="D145" s="169" t="s">
        <v>206</v>
      </c>
      <c r="E145" s="66" t="s">
        <v>122</v>
      </c>
      <c r="F145" s="66" t="s">
        <v>123</v>
      </c>
      <c r="G145" s="66" t="s">
        <v>124</v>
      </c>
      <c r="H145" s="34"/>
      <c r="I145" s="107" t="s">
        <v>176</v>
      </c>
      <c r="J145" s="109">
        <f t="shared" ref="J145" si="29">SUM(O145:AC145)</f>
        <v>1169</v>
      </c>
      <c r="K145" s="35"/>
      <c r="L145" s="99">
        <v>45658</v>
      </c>
      <c r="M145" s="99">
        <v>46022</v>
      </c>
      <c r="N145" s="54" t="s">
        <v>72</v>
      </c>
      <c r="O145" s="21"/>
      <c r="P145" s="2">
        <v>1169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5"/>
      <c r="B146" s="30"/>
      <c r="C146" s="131" t="s">
        <v>197</v>
      </c>
      <c r="D146" s="169" t="s">
        <v>202</v>
      </c>
      <c r="E146" s="66" t="s">
        <v>122</v>
      </c>
      <c r="F146" s="66" t="s">
        <v>123</v>
      </c>
      <c r="G146" s="66" t="s">
        <v>124</v>
      </c>
      <c r="H146" s="34"/>
      <c r="I146" s="107" t="s">
        <v>176</v>
      </c>
      <c r="J146" s="109">
        <f>SUM(O146:AC146)</f>
        <v>463</v>
      </c>
      <c r="K146" s="34"/>
      <c r="L146" s="99">
        <v>45658</v>
      </c>
      <c r="M146" s="99">
        <v>46022</v>
      </c>
      <c r="N146" s="54" t="s">
        <v>72</v>
      </c>
      <c r="O146" s="21"/>
      <c r="P146" s="2">
        <v>463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5"/>
      <c r="B147" s="30"/>
      <c r="C147" s="131" t="s">
        <v>198</v>
      </c>
      <c r="D147" s="169" t="s">
        <v>184</v>
      </c>
      <c r="E147" s="66" t="s">
        <v>122</v>
      </c>
      <c r="F147" s="66" t="s">
        <v>123</v>
      </c>
      <c r="G147" s="66" t="s">
        <v>124</v>
      </c>
      <c r="H147" s="34"/>
      <c r="I147" s="107" t="s">
        <v>176</v>
      </c>
      <c r="J147" s="109">
        <f t="shared" ref="J147" si="30">SUM(O147:AC147)</f>
        <v>942</v>
      </c>
      <c r="K147" s="35"/>
      <c r="L147" s="99">
        <v>45658</v>
      </c>
      <c r="M147" s="99">
        <v>46022</v>
      </c>
      <c r="N147" s="54" t="s">
        <v>72</v>
      </c>
      <c r="O147" s="21"/>
      <c r="P147" s="2">
        <v>942</v>
      </c>
      <c r="Q147" s="2"/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5"/>
      <c r="B148" s="30"/>
      <c r="C148" s="131" t="s">
        <v>245</v>
      </c>
      <c r="D148" s="169" t="s">
        <v>244</v>
      </c>
      <c r="E148" s="66" t="s">
        <v>122</v>
      </c>
      <c r="F148" s="66" t="s">
        <v>123</v>
      </c>
      <c r="G148" s="66" t="s">
        <v>124</v>
      </c>
      <c r="H148" s="34"/>
      <c r="I148" s="107" t="s">
        <v>176</v>
      </c>
      <c r="J148" s="109">
        <f t="shared" ref="J148:J177" si="31">SUM(O148:AC148)</f>
        <v>66</v>
      </c>
      <c r="K148" s="35"/>
      <c r="L148" s="99">
        <v>46023</v>
      </c>
      <c r="M148" s="99">
        <v>46387</v>
      </c>
      <c r="N148" s="57" t="s">
        <v>72</v>
      </c>
      <c r="O148" s="1"/>
      <c r="P148" s="2"/>
      <c r="Q148" s="2">
        <v>66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5"/>
      <c r="B149" s="30"/>
      <c r="C149" s="131" t="s">
        <v>246</v>
      </c>
      <c r="D149" s="169" t="s">
        <v>244</v>
      </c>
      <c r="E149" s="66" t="s">
        <v>122</v>
      </c>
      <c r="F149" s="66" t="s">
        <v>123</v>
      </c>
      <c r="G149" s="66" t="s">
        <v>124</v>
      </c>
      <c r="H149" s="34"/>
      <c r="I149" s="107" t="s">
        <v>176</v>
      </c>
      <c r="J149" s="109">
        <f t="shared" si="31"/>
        <v>66</v>
      </c>
      <c r="K149" s="35"/>
      <c r="L149" s="99">
        <v>46023</v>
      </c>
      <c r="M149" s="99">
        <v>46387</v>
      </c>
      <c r="N149" s="57" t="s">
        <v>72</v>
      </c>
      <c r="O149" s="1"/>
      <c r="P149" s="2"/>
      <c r="Q149" s="2">
        <v>66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4"/>
      <c r="AD149" s="27"/>
    </row>
    <row r="150" spans="1:30" s="62" customFormat="1" ht="60" x14ac:dyDescent="0.25">
      <c r="A150" s="175"/>
      <c r="B150" s="30"/>
      <c r="C150" s="131" t="s">
        <v>247</v>
      </c>
      <c r="D150" s="169" t="s">
        <v>244</v>
      </c>
      <c r="E150" s="66" t="s">
        <v>122</v>
      </c>
      <c r="F150" s="66" t="s">
        <v>123</v>
      </c>
      <c r="G150" s="66" t="s">
        <v>124</v>
      </c>
      <c r="H150" s="34"/>
      <c r="I150" s="107" t="s">
        <v>176</v>
      </c>
      <c r="J150" s="109">
        <f t="shared" si="31"/>
        <v>66</v>
      </c>
      <c r="K150" s="35"/>
      <c r="L150" s="99">
        <v>46023</v>
      </c>
      <c r="M150" s="99">
        <v>46387</v>
      </c>
      <c r="N150" s="57" t="s">
        <v>72</v>
      </c>
      <c r="O150" s="1"/>
      <c r="P150" s="2"/>
      <c r="Q150" s="2">
        <v>66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24"/>
      <c r="AD150" s="27"/>
    </row>
    <row r="151" spans="1:30" s="62" customFormat="1" ht="60" x14ac:dyDescent="0.25">
      <c r="A151" s="175"/>
      <c r="B151" s="30"/>
      <c r="C151" s="131" t="s">
        <v>248</v>
      </c>
      <c r="D151" s="169" t="s">
        <v>244</v>
      </c>
      <c r="E151" s="66" t="s">
        <v>122</v>
      </c>
      <c r="F151" s="66" t="s">
        <v>123</v>
      </c>
      <c r="G151" s="66" t="s">
        <v>124</v>
      </c>
      <c r="H151" s="34"/>
      <c r="I151" s="107" t="s">
        <v>176</v>
      </c>
      <c r="J151" s="109">
        <f t="shared" si="31"/>
        <v>66</v>
      </c>
      <c r="K151" s="35"/>
      <c r="L151" s="99">
        <v>46023</v>
      </c>
      <c r="M151" s="99">
        <v>46387</v>
      </c>
      <c r="N151" s="57" t="s">
        <v>72</v>
      </c>
      <c r="O151" s="1"/>
      <c r="P151" s="2"/>
      <c r="Q151" s="2">
        <v>66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5"/>
      <c r="B152" s="30"/>
      <c r="C152" s="131" t="s">
        <v>249</v>
      </c>
      <c r="D152" s="169" t="s">
        <v>244</v>
      </c>
      <c r="E152" s="66" t="s">
        <v>122</v>
      </c>
      <c r="F152" s="66" t="s">
        <v>123</v>
      </c>
      <c r="G152" s="66" t="s">
        <v>124</v>
      </c>
      <c r="H152" s="34"/>
      <c r="I152" s="107" t="s">
        <v>176</v>
      </c>
      <c r="J152" s="109">
        <f t="shared" si="31"/>
        <v>66</v>
      </c>
      <c r="K152" s="35"/>
      <c r="L152" s="99">
        <v>46023</v>
      </c>
      <c r="M152" s="99">
        <v>46387</v>
      </c>
      <c r="N152" s="57" t="s">
        <v>72</v>
      </c>
      <c r="O152" s="1"/>
      <c r="P152" s="2"/>
      <c r="Q152" s="2">
        <v>66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5"/>
      <c r="B153" s="30"/>
      <c r="C153" s="131" t="s">
        <v>208</v>
      </c>
      <c r="D153" s="169" t="s">
        <v>244</v>
      </c>
      <c r="E153" s="66" t="s">
        <v>122</v>
      </c>
      <c r="F153" s="66" t="s">
        <v>123</v>
      </c>
      <c r="G153" s="66" t="s">
        <v>124</v>
      </c>
      <c r="H153" s="34"/>
      <c r="I153" s="107" t="s">
        <v>176</v>
      </c>
      <c r="J153" s="109">
        <f t="shared" si="31"/>
        <v>66</v>
      </c>
      <c r="K153" s="35"/>
      <c r="L153" s="99">
        <v>46023</v>
      </c>
      <c r="M153" s="99">
        <v>46387</v>
      </c>
      <c r="N153" s="57" t="s">
        <v>72</v>
      </c>
      <c r="O153" s="1"/>
      <c r="P153" s="2"/>
      <c r="Q153" s="2">
        <v>66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5"/>
      <c r="B154" s="30"/>
      <c r="C154" s="131" t="s">
        <v>226</v>
      </c>
      <c r="D154" s="169" t="s">
        <v>244</v>
      </c>
      <c r="E154" s="66" t="s">
        <v>122</v>
      </c>
      <c r="F154" s="66" t="s">
        <v>123</v>
      </c>
      <c r="G154" s="66" t="s">
        <v>124</v>
      </c>
      <c r="H154" s="34"/>
      <c r="I154" s="107" t="s">
        <v>176</v>
      </c>
      <c r="J154" s="109">
        <f t="shared" si="31"/>
        <v>66</v>
      </c>
      <c r="K154" s="34"/>
      <c r="L154" s="99">
        <v>46023</v>
      </c>
      <c r="M154" s="99">
        <v>46387</v>
      </c>
      <c r="N154" s="57" t="s">
        <v>72</v>
      </c>
      <c r="O154" s="21"/>
      <c r="P154" s="2"/>
      <c r="Q154" s="2">
        <v>66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5"/>
      <c r="B155" s="30"/>
      <c r="C155" s="131" t="s">
        <v>204</v>
      </c>
      <c r="D155" s="169" t="s">
        <v>244</v>
      </c>
      <c r="E155" s="66" t="s">
        <v>122</v>
      </c>
      <c r="F155" s="66" t="s">
        <v>123</v>
      </c>
      <c r="G155" s="66" t="s">
        <v>124</v>
      </c>
      <c r="H155" s="34"/>
      <c r="I155" s="107" t="s">
        <v>176</v>
      </c>
      <c r="J155" s="109">
        <f t="shared" si="31"/>
        <v>66</v>
      </c>
      <c r="K155" s="35"/>
      <c r="L155" s="99">
        <v>46023</v>
      </c>
      <c r="M155" s="99">
        <v>46387</v>
      </c>
      <c r="N155" s="57" t="s">
        <v>72</v>
      </c>
      <c r="O155" s="1"/>
      <c r="P155" s="2"/>
      <c r="Q155" s="2">
        <v>66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5"/>
      <c r="B156" s="30"/>
      <c r="C156" s="131" t="s">
        <v>224</v>
      </c>
      <c r="D156" s="169" t="s">
        <v>244</v>
      </c>
      <c r="E156" s="66" t="s">
        <v>122</v>
      </c>
      <c r="F156" s="66" t="s">
        <v>123</v>
      </c>
      <c r="G156" s="66" t="s">
        <v>124</v>
      </c>
      <c r="H156" s="34"/>
      <c r="I156" s="107" t="s">
        <v>176</v>
      </c>
      <c r="J156" s="109">
        <f t="shared" si="31"/>
        <v>66</v>
      </c>
      <c r="K156" s="34"/>
      <c r="L156" s="99">
        <v>46023</v>
      </c>
      <c r="M156" s="99">
        <v>46387</v>
      </c>
      <c r="N156" s="57" t="s">
        <v>72</v>
      </c>
      <c r="O156" s="21"/>
      <c r="P156" s="2"/>
      <c r="Q156" s="2">
        <v>66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5"/>
      <c r="B157" s="30"/>
      <c r="C157" s="131" t="s">
        <v>205</v>
      </c>
      <c r="D157" s="169" t="s">
        <v>194</v>
      </c>
      <c r="E157" s="66" t="s">
        <v>122</v>
      </c>
      <c r="F157" s="66" t="s">
        <v>123</v>
      </c>
      <c r="G157" s="66" t="s">
        <v>124</v>
      </c>
      <c r="H157" s="34"/>
      <c r="I157" s="107" t="s">
        <v>176</v>
      </c>
      <c r="J157" s="109">
        <f>SUM(O157:AC157)</f>
        <v>463</v>
      </c>
      <c r="K157" s="34"/>
      <c r="L157" s="99">
        <v>46023</v>
      </c>
      <c r="M157" s="99">
        <v>46387</v>
      </c>
      <c r="N157" s="57" t="s">
        <v>72</v>
      </c>
      <c r="O157" s="21"/>
      <c r="P157" s="2"/>
      <c r="Q157" s="2">
        <v>463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5"/>
      <c r="B158" s="30"/>
      <c r="C158" s="131" t="s">
        <v>207</v>
      </c>
      <c r="D158" s="169" t="s">
        <v>202</v>
      </c>
      <c r="E158" s="66" t="s">
        <v>122</v>
      </c>
      <c r="F158" s="66" t="s">
        <v>123</v>
      </c>
      <c r="G158" s="66" t="s">
        <v>124</v>
      </c>
      <c r="H158" s="34"/>
      <c r="I158" s="107" t="s">
        <v>176</v>
      </c>
      <c r="J158" s="109">
        <f>SUM(O158:AC158)</f>
        <v>488</v>
      </c>
      <c r="K158" s="35"/>
      <c r="L158" s="99">
        <v>46023</v>
      </c>
      <c r="M158" s="99">
        <v>46387</v>
      </c>
      <c r="N158" s="57" t="s">
        <v>72</v>
      </c>
      <c r="O158" s="1"/>
      <c r="P158" s="2"/>
      <c r="Q158" s="2">
        <v>488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5"/>
      <c r="B159" s="30"/>
      <c r="C159" s="64" t="s">
        <v>208</v>
      </c>
      <c r="D159" s="169" t="s">
        <v>202</v>
      </c>
      <c r="E159" s="66" t="s">
        <v>122</v>
      </c>
      <c r="F159" s="66" t="s">
        <v>123</v>
      </c>
      <c r="G159" s="66" t="s">
        <v>124</v>
      </c>
      <c r="H159" s="34"/>
      <c r="I159" s="107" t="s">
        <v>176</v>
      </c>
      <c r="J159" s="109">
        <f>SUM(O159:AC159)</f>
        <v>488</v>
      </c>
      <c r="K159" s="35"/>
      <c r="L159" s="99">
        <v>46023</v>
      </c>
      <c r="M159" s="99">
        <v>46387</v>
      </c>
      <c r="N159" s="57" t="s">
        <v>72</v>
      </c>
      <c r="O159" s="1"/>
      <c r="P159" s="2"/>
      <c r="Q159" s="2">
        <v>488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5"/>
      <c r="B160" s="30"/>
      <c r="C160" s="64" t="s">
        <v>101</v>
      </c>
      <c r="D160" s="169" t="s">
        <v>202</v>
      </c>
      <c r="E160" s="66" t="s">
        <v>122</v>
      </c>
      <c r="F160" s="66" t="s">
        <v>123</v>
      </c>
      <c r="G160" s="66" t="s">
        <v>124</v>
      </c>
      <c r="H160" s="34"/>
      <c r="I160" s="107" t="s">
        <v>176</v>
      </c>
      <c r="J160" s="109">
        <f>SUM(O160:AC160)</f>
        <v>488</v>
      </c>
      <c r="K160" s="34"/>
      <c r="L160" s="99">
        <v>46023</v>
      </c>
      <c r="M160" s="99">
        <v>46387</v>
      </c>
      <c r="N160" s="54" t="s">
        <v>72</v>
      </c>
      <c r="O160" s="1"/>
      <c r="P160" s="2"/>
      <c r="Q160" s="2">
        <v>488</v>
      </c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5"/>
      <c r="B161" s="30"/>
      <c r="C161" s="64" t="s">
        <v>84</v>
      </c>
      <c r="D161" s="65" t="s">
        <v>185</v>
      </c>
      <c r="E161" s="66" t="s">
        <v>122</v>
      </c>
      <c r="F161" s="66" t="s">
        <v>123</v>
      </c>
      <c r="G161" s="66" t="s">
        <v>124</v>
      </c>
      <c r="H161" s="34"/>
      <c r="I161" s="107" t="s">
        <v>176</v>
      </c>
      <c r="J161" s="109">
        <f>SUM(O161:AC161)</f>
        <v>152</v>
      </c>
      <c r="K161" s="34"/>
      <c r="L161" s="99">
        <v>46023</v>
      </c>
      <c r="M161" s="99">
        <v>46387</v>
      </c>
      <c r="N161" s="57" t="s">
        <v>72</v>
      </c>
      <c r="O161" s="1"/>
      <c r="P161" s="2"/>
      <c r="Q161" s="2">
        <v>152</v>
      </c>
      <c r="R161" s="2"/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5"/>
      <c r="B162" s="30"/>
      <c r="C162" s="131" t="s">
        <v>250</v>
      </c>
      <c r="D162" s="169" t="s">
        <v>244</v>
      </c>
      <c r="E162" s="66" t="s">
        <v>122</v>
      </c>
      <c r="F162" s="66" t="s">
        <v>123</v>
      </c>
      <c r="G162" s="66" t="s">
        <v>124</v>
      </c>
      <c r="H162" s="34"/>
      <c r="I162" s="107" t="s">
        <v>176</v>
      </c>
      <c r="J162" s="109">
        <f t="shared" si="31"/>
        <v>71</v>
      </c>
      <c r="K162" s="35"/>
      <c r="L162" s="99">
        <v>46388</v>
      </c>
      <c r="M162" s="99">
        <v>46752</v>
      </c>
      <c r="N162" s="57" t="s">
        <v>72</v>
      </c>
      <c r="O162" s="1"/>
      <c r="P162" s="2"/>
      <c r="Q162" s="2"/>
      <c r="R162" s="2">
        <v>71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5"/>
      <c r="B163" s="30"/>
      <c r="C163" s="131" t="s">
        <v>251</v>
      </c>
      <c r="D163" s="169" t="s">
        <v>244</v>
      </c>
      <c r="E163" s="66" t="s">
        <v>122</v>
      </c>
      <c r="F163" s="66" t="s">
        <v>123</v>
      </c>
      <c r="G163" s="66" t="s">
        <v>124</v>
      </c>
      <c r="H163" s="34"/>
      <c r="I163" s="107" t="s">
        <v>176</v>
      </c>
      <c r="J163" s="109">
        <f t="shared" si="31"/>
        <v>71</v>
      </c>
      <c r="K163" s="35"/>
      <c r="L163" s="99">
        <v>46388</v>
      </c>
      <c r="M163" s="99">
        <v>46752</v>
      </c>
      <c r="N163" s="57" t="s">
        <v>72</v>
      </c>
      <c r="O163" s="1"/>
      <c r="P163" s="2"/>
      <c r="Q163" s="2"/>
      <c r="R163" s="2">
        <v>71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5"/>
      <c r="B164" s="30"/>
      <c r="C164" s="131" t="s">
        <v>252</v>
      </c>
      <c r="D164" s="169" t="s">
        <v>244</v>
      </c>
      <c r="E164" s="66" t="s">
        <v>122</v>
      </c>
      <c r="F164" s="66" t="s">
        <v>123</v>
      </c>
      <c r="G164" s="66" t="s">
        <v>124</v>
      </c>
      <c r="H164" s="34"/>
      <c r="I164" s="107" t="s">
        <v>176</v>
      </c>
      <c r="J164" s="109">
        <f t="shared" si="31"/>
        <v>71</v>
      </c>
      <c r="K164" s="35"/>
      <c r="L164" s="99">
        <v>46388</v>
      </c>
      <c r="M164" s="99">
        <v>46752</v>
      </c>
      <c r="N164" s="57" t="s">
        <v>72</v>
      </c>
      <c r="O164" s="1"/>
      <c r="P164" s="2"/>
      <c r="Q164" s="2"/>
      <c r="R164" s="2">
        <v>71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24"/>
      <c r="AD164" s="27"/>
    </row>
    <row r="165" spans="1:30" s="62" customFormat="1" ht="60" x14ac:dyDescent="0.25">
      <c r="A165" s="175"/>
      <c r="B165" s="30"/>
      <c r="C165" s="131" t="s">
        <v>253</v>
      </c>
      <c r="D165" s="169" t="s">
        <v>244</v>
      </c>
      <c r="E165" s="66" t="s">
        <v>122</v>
      </c>
      <c r="F165" s="66" t="s">
        <v>123</v>
      </c>
      <c r="G165" s="66" t="s">
        <v>124</v>
      </c>
      <c r="H165" s="34"/>
      <c r="I165" s="107" t="s">
        <v>176</v>
      </c>
      <c r="J165" s="109">
        <f t="shared" si="31"/>
        <v>71</v>
      </c>
      <c r="K165" s="35"/>
      <c r="L165" s="99">
        <v>46388</v>
      </c>
      <c r="M165" s="99">
        <v>46752</v>
      </c>
      <c r="N165" s="57" t="s">
        <v>72</v>
      </c>
      <c r="O165" s="1"/>
      <c r="P165" s="2"/>
      <c r="Q165" s="2"/>
      <c r="R165" s="2">
        <v>71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5"/>
      <c r="B166" s="30"/>
      <c r="C166" s="131" t="s">
        <v>254</v>
      </c>
      <c r="D166" s="169" t="s">
        <v>244</v>
      </c>
      <c r="E166" s="66" t="s">
        <v>122</v>
      </c>
      <c r="F166" s="66" t="s">
        <v>123</v>
      </c>
      <c r="G166" s="66" t="s">
        <v>124</v>
      </c>
      <c r="H166" s="34"/>
      <c r="I166" s="107" t="s">
        <v>176</v>
      </c>
      <c r="J166" s="109">
        <f t="shared" si="31"/>
        <v>71</v>
      </c>
      <c r="K166" s="35"/>
      <c r="L166" s="99">
        <v>46388</v>
      </c>
      <c r="M166" s="99">
        <v>46752</v>
      </c>
      <c r="N166" s="57" t="s">
        <v>72</v>
      </c>
      <c r="O166" s="1"/>
      <c r="P166" s="2"/>
      <c r="Q166" s="2"/>
      <c r="R166" s="2">
        <v>71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5"/>
      <c r="B167" s="30"/>
      <c r="C167" s="131" t="s">
        <v>255</v>
      </c>
      <c r="D167" s="169" t="s">
        <v>244</v>
      </c>
      <c r="E167" s="66" t="s">
        <v>122</v>
      </c>
      <c r="F167" s="66" t="s">
        <v>123</v>
      </c>
      <c r="G167" s="66" t="s">
        <v>124</v>
      </c>
      <c r="H167" s="34"/>
      <c r="I167" s="107" t="s">
        <v>176</v>
      </c>
      <c r="J167" s="109">
        <f t="shared" si="31"/>
        <v>71</v>
      </c>
      <c r="K167" s="35"/>
      <c r="L167" s="99">
        <v>46388</v>
      </c>
      <c r="M167" s="99">
        <v>46752</v>
      </c>
      <c r="N167" s="57" t="s">
        <v>72</v>
      </c>
      <c r="O167" s="1"/>
      <c r="P167" s="2"/>
      <c r="Q167" s="2"/>
      <c r="R167" s="2">
        <v>71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5"/>
      <c r="B168" s="30"/>
      <c r="C168" s="131" t="s">
        <v>256</v>
      </c>
      <c r="D168" s="169" t="s">
        <v>244</v>
      </c>
      <c r="E168" s="66" t="s">
        <v>122</v>
      </c>
      <c r="F168" s="66" t="s">
        <v>123</v>
      </c>
      <c r="G168" s="66" t="s">
        <v>124</v>
      </c>
      <c r="H168" s="34"/>
      <c r="I168" s="107" t="s">
        <v>176</v>
      </c>
      <c r="J168" s="109">
        <f t="shared" si="31"/>
        <v>71</v>
      </c>
      <c r="K168" s="34"/>
      <c r="L168" s="99">
        <v>46388</v>
      </c>
      <c r="M168" s="99">
        <v>46752</v>
      </c>
      <c r="N168" s="57" t="s">
        <v>72</v>
      </c>
      <c r="O168" s="21"/>
      <c r="P168" s="2"/>
      <c r="Q168" s="2"/>
      <c r="R168" s="2">
        <v>71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5"/>
      <c r="B169" s="30"/>
      <c r="C169" s="131" t="s">
        <v>257</v>
      </c>
      <c r="D169" s="169" t="s">
        <v>244</v>
      </c>
      <c r="E169" s="66" t="s">
        <v>122</v>
      </c>
      <c r="F169" s="66" t="s">
        <v>123</v>
      </c>
      <c r="G169" s="66" t="s">
        <v>124</v>
      </c>
      <c r="H169" s="34"/>
      <c r="I169" s="107" t="s">
        <v>176</v>
      </c>
      <c r="J169" s="109">
        <f t="shared" si="31"/>
        <v>71</v>
      </c>
      <c r="K169" s="35"/>
      <c r="L169" s="99">
        <v>46388</v>
      </c>
      <c r="M169" s="99">
        <v>46752</v>
      </c>
      <c r="N169" s="57" t="s">
        <v>72</v>
      </c>
      <c r="O169" s="1"/>
      <c r="P169" s="2"/>
      <c r="Q169" s="2"/>
      <c r="R169" s="2">
        <v>71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5"/>
      <c r="B170" s="30"/>
      <c r="C170" s="131" t="s">
        <v>258</v>
      </c>
      <c r="D170" s="169" t="s">
        <v>244</v>
      </c>
      <c r="E170" s="66" t="s">
        <v>122</v>
      </c>
      <c r="F170" s="66" t="s">
        <v>123</v>
      </c>
      <c r="G170" s="66" t="s">
        <v>124</v>
      </c>
      <c r="H170" s="34"/>
      <c r="I170" s="107" t="s">
        <v>176</v>
      </c>
      <c r="J170" s="109">
        <f t="shared" si="31"/>
        <v>71</v>
      </c>
      <c r="K170" s="34"/>
      <c r="L170" s="99">
        <v>46388</v>
      </c>
      <c r="M170" s="99">
        <v>46752</v>
      </c>
      <c r="N170" s="57" t="s">
        <v>72</v>
      </c>
      <c r="O170" s="21"/>
      <c r="P170" s="2"/>
      <c r="Q170" s="2"/>
      <c r="R170" s="2">
        <v>71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5"/>
      <c r="B171" s="30"/>
      <c r="C171" s="131" t="s">
        <v>259</v>
      </c>
      <c r="D171" s="169" t="s">
        <v>244</v>
      </c>
      <c r="E171" s="66" t="s">
        <v>122</v>
      </c>
      <c r="F171" s="66" t="s">
        <v>123</v>
      </c>
      <c r="G171" s="66" t="s">
        <v>124</v>
      </c>
      <c r="H171" s="34"/>
      <c r="I171" s="107" t="s">
        <v>176</v>
      </c>
      <c r="J171" s="109">
        <f t="shared" si="31"/>
        <v>71</v>
      </c>
      <c r="K171" s="34"/>
      <c r="L171" s="99">
        <v>46388</v>
      </c>
      <c r="M171" s="99">
        <v>46752</v>
      </c>
      <c r="N171" s="57" t="s">
        <v>72</v>
      </c>
      <c r="O171" s="21"/>
      <c r="P171" s="2"/>
      <c r="Q171" s="2"/>
      <c r="R171" s="2">
        <v>71</v>
      </c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5"/>
      <c r="B172" s="30"/>
      <c r="C172" s="131" t="s">
        <v>260</v>
      </c>
      <c r="D172" s="169" t="s">
        <v>244</v>
      </c>
      <c r="E172" s="66" t="s">
        <v>122</v>
      </c>
      <c r="F172" s="66" t="s">
        <v>123</v>
      </c>
      <c r="G172" s="66" t="s">
        <v>124</v>
      </c>
      <c r="H172" s="34"/>
      <c r="I172" s="107" t="s">
        <v>176</v>
      </c>
      <c r="J172" s="109">
        <f t="shared" si="31"/>
        <v>71</v>
      </c>
      <c r="K172" s="34"/>
      <c r="L172" s="99">
        <v>46388</v>
      </c>
      <c r="M172" s="99">
        <v>46752</v>
      </c>
      <c r="N172" s="57" t="s">
        <v>72</v>
      </c>
      <c r="O172" s="21"/>
      <c r="P172" s="2"/>
      <c r="Q172" s="2"/>
      <c r="R172" s="2">
        <v>71</v>
      </c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5"/>
      <c r="B173" s="30"/>
      <c r="C173" s="131" t="s">
        <v>261</v>
      </c>
      <c r="D173" s="169" t="s">
        <v>244</v>
      </c>
      <c r="E173" s="66" t="s">
        <v>122</v>
      </c>
      <c r="F173" s="66" t="s">
        <v>123</v>
      </c>
      <c r="G173" s="66" t="s">
        <v>124</v>
      </c>
      <c r="H173" s="34"/>
      <c r="I173" s="107" t="s">
        <v>176</v>
      </c>
      <c r="J173" s="109">
        <f t="shared" si="31"/>
        <v>71</v>
      </c>
      <c r="K173" s="34"/>
      <c r="L173" s="99">
        <v>46388</v>
      </c>
      <c r="M173" s="99">
        <v>46752</v>
      </c>
      <c r="N173" s="57" t="s">
        <v>72</v>
      </c>
      <c r="O173" s="21"/>
      <c r="P173" s="2"/>
      <c r="Q173" s="2"/>
      <c r="R173" s="2">
        <v>71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5"/>
      <c r="B174" s="30"/>
      <c r="C174" s="131" t="s">
        <v>262</v>
      </c>
      <c r="D174" s="169" t="s">
        <v>244</v>
      </c>
      <c r="E174" s="66" t="s">
        <v>122</v>
      </c>
      <c r="F174" s="66" t="s">
        <v>123</v>
      </c>
      <c r="G174" s="66" t="s">
        <v>124</v>
      </c>
      <c r="H174" s="34"/>
      <c r="I174" s="107" t="s">
        <v>176</v>
      </c>
      <c r="J174" s="109">
        <f t="shared" si="31"/>
        <v>71</v>
      </c>
      <c r="K174" s="34"/>
      <c r="L174" s="99">
        <v>46388</v>
      </c>
      <c r="M174" s="99">
        <v>46752</v>
      </c>
      <c r="N174" s="57" t="s">
        <v>72</v>
      </c>
      <c r="O174" s="21"/>
      <c r="P174" s="2"/>
      <c r="Q174" s="2"/>
      <c r="R174" s="2">
        <v>71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/>
      <c r="B175" s="30"/>
      <c r="C175" s="131" t="s">
        <v>239</v>
      </c>
      <c r="D175" s="169" t="s">
        <v>244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 t="shared" si="31"/>
        <v>71</v>
      </c>
      <c r="K175" s="34"/>
      <c r="L175" s="99">
        <v>46388</v>
      </c>
      <c r="M175" s="99">
        <v>46752</v>
      </c>
      <c r="N175" s="57" t="s">
        <v>72</v>
      </c>
      <c r="O175" s="21"/>
      <c r="P175" s="2"/>
      <c r="Q175" s="2"/>
      <c r="R175" s="2">
        <v>71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5"/>
      <c r="B176" s="30"/>
      <c r="C176" s="131" t="s">
        <v>201</v>
      </c>
      <c r="D176" s="169" t="s">
        <v>148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 t="shared" si="31"/>
        <v>435</v>
      </c>
      <c r="K176" s="35"/>
      <c r="L176" s="99">
        <v>46388</v>
      </c>
      <c r="M176" s="99">
        <v>46752</v>
      </c>
      <c r="N176" s="54" t="s">
        <v>72</v>
      </c>
      <c r="O176" s="21"/>
      <c r="P176" s="2"/>
      <c r="Q176" s="2"/>
      <c r="R176" s="2">
        <v>435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5"/>
      <c r="B177" s="30"/>
      <c r="C177" s="131" t="s">
        <v>203</v>
      </c>
      <c r="D177" s="169" t="s">
        <v>148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si="31"/>
        <v>435</v>
      </c>
      <c r="K177" s="34"/>
      <c r="L177" s="99">
        <v>46388</v>
      </c>
      <c r="M177" s="99">
        <v>46752</v>
      </c>
      <c r="N177" s="54" t="s">
        <v>72</v>
      </c>
      <c r="O177" s="21"/>
      <c r="P177" s="2"/>
      <c r="Q177" s="2"/>
      <c r="R177" s="2">
        <v>435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/>
      <c r="B178" s="30"/>
      <c r="C178" s="131" t="s">
        <v>209</v>
      </c>
      <c r="D178" s="169" t="s">
        <v>148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ref="J178:J180" si="32">SUM(O178:AC178)</f>
        <v>435</v>
      </c>
      <c r="K178" s="34"/>
      <c r="L178" s="99">
        <v>46388</v>
      </c>
      <c r="M178" s="99">
        <v>46752</v>
      </c>
      <c r="N178" s="54" t="s">
        <v>72</v>
      </c>
      <c r="O178" s="21"/>
      <c r="P178" s="2"/>
      <c r="Q178" s="2"/>
      <c r="R178" s="2">
        <v>435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/>
      <c r="B179" s="30"/>
      <c r="C179" s="131" t="s">
        <v>210</v>
      </c>
      <c r="D179" s="169" t="s">
        <v>148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 t="shared" si="32"/>
        <v>435</v>
      </c>
      <c r="K179" s="34"/>
      <c r="L179" s="99">
        <v>46388</v>
      </c>
      <c r="M179" s="99">
        <v>46752</v>
      </c>
      <c r="N179" s="54" t="s">
        <v>72</v>
      </c>
      <c r="O179" s="21"/>
      <c r="P179" s="2"/>
      <c r="Q179" s="2"/>
      <c r="R179" s="2">
        <v>435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5"/>
      <c r="B180" s="30"/>
      <c r="C180" s="131" t="s">
        <v>211</v>
      </c>
      <c r="D180" s="65" t="s">
        <v>148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 t="shared" si="32"/>
        <v>435</v>
      </c>
      <c r="K180" s="34"/>
      <c r="L180" s="99">
        <v>46388</v>
      </c>
      <c r="M180" s="99">
        <v>46752</v>
      </c>
      <c r="N180" s="54" t="s">
        <v>72</v>
      </c>
      <c r="O180" s="21"/>
      <c r="P180" s="2"/>
      <c r="Q180" s="2"/>
      <c r="R180" s="2">
        <v>435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5"/>
      <c r="B181" s="30"/>
      <c r="C181" s="64" t="s">
        <v>204</v>
      </c>
      <c r="D181" s="65" t="s">
        <v>148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>SUM(O181:AC181)</f>
        <v>435</v>
      </c>
      <c r="K181" s="34"/>
      <c r="L181" s="99">
        <v>46388</v>
      </c>
      <c r="M181" s="99">
        <v>46752</v>
      </c>
      <c r="N181" s="54" t="s">
        <v>72</v>
      </c>
      <c r="O181" s="21"/>
      <c r="P181" s="2"/>
      <c r="Q181" s="2"/>
      <c r="R181" s="2">
        <v>435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5"/>
      <c r="B182" s="30"/>
      <c r="C182" s="64" t="s">
        <v>95</v>
      </c>
      <c r="D182" s="65" t="s">
        <v>185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ref="J182:J193" si="33">SUM(O182:AC182)</f>
        <v>152</v>
      </c>
      <c r="K182" s="34"/>
      <c r="L182" s="99">
        <v>46388</v>
      </c>
      <c r="M182" s="99">
        <v>46752</v>
      </c>
      <c r="N182" s="57" t="s">
        <v>72</v>
      </c>
      <c r="O182" s="1"/>
      <c r="P182" s="2"/>
      <c r="Q182" s="2"/>
      <c r="R182" s="2">
        <v>152</v>
      </c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5"/>
      <c r="B183" s="30"/>
      <c r="C183" s="64" t="s">
        <v>96</v>
      </c>
      <c r="D183" s="65" t="s">
        <v>185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33"/>
        <v>152</v>
      </c>
      <c r="K183" s="34"/>
      <c r="L183" s="99">
        <v>46753</v>
      </c>
      <c r="M183" s="99">
        <v>47118</v>
      </c>
      <c r="N183" s="57" t="s">
        <v>72</v>
      </c>
      <c r="O183" s="1"/>
      <c r="P183" s="2"/>
      <c r="Q183" s="2"/>
      <c r="R183" s="2"/>
      <c r="S183" s="2">
        <v>152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5"/>
      <c r="B184" s="30"/>
      <c r="C184" s="64" t="s">
        <v>80</v>
      </c>
      <c r="D184" s="65" t="s">
        <v>185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33"/>
        <v>152</v>
      </c>
      <c r="K184" s="34"/>
      <c r="L184" s="99">
        <v>46753</v>
      </c>
      <c r="M184" s="99">
        <v>47118</v>
      </c>
      <c r="N184" s="57" t="s">
        <v>72</v>
      </c>
      <c r="O184" s="1"/>
      <c r="P184" s="2"/>
      <c r="Q184" s="2"/>
      <c r="R184" s="2"/>
      <c r="S184" s="2">
        <v>152</v>
      </c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5"/>
      <c r="B185" s="30"/>
      <c r="C185" s="64" t="s">
        <v>97</v>
      </c>
      <c r="D185" s="65" t="s">
        <v>185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 t="shared" si="33"/>
        <v>152</v>
      </c>
      <c r="K185" s="34"/>
      <c r="L185" s="99">
        <v>47119</v>
      </c>
      <c r="M185" s="99">
        <v>47483</v>
      </c>
      <c r="N185" s="57" t="s">
        <v>49</v>
      </c>
      <c r="O185" s="1"/>
      <c r="P185" s="2"/>
      <c r="Q185" s="2"/>
      <c r="R185" s="2"/>
      <c r="S185" s="2"/>
      <c r="T185" s="3">
        <v>152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5"/>
      <c r="B186" s="30"/>
      <c r="C186" s="64" t="s">
        <v>85</v>
      </c>
      <c r="D186" s="65" t="s">
        <v>185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 t="shared" si="33"/>
        <v>152</v>
      </c>
      <c r="K186" s="34"/>
      <c r="L186" s="99">
        <v>47119</v>
      </c>
      <c r="M186" s="99">
        <v>47483</v>
      </c>
      <c r="N186" s="57" t="s">
        <v>49</v>
      </c>
      <c r="O186" s="1"/>
      <c r="P186" s="2"/>
      <c r="Q186" s="2"/>
      <c r="R186" s="2"/>
      <c r="S186" s="2"/>
      <c r="T186" s="3">
        <v>152</v>
      </c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5"/>
      <c r="B187" s="30"/>
      <c r="C187" s="64" t="s">
        <v>66</v>
      </c>
      <c r="D187" s="65" t="s">
        <v>185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 t="shared" ref="J187" si="34">SUM(O187:AC187)</f>
        <v>610</v>
      </c>
      <c r="K187" s="35"/>
      <c r="L187" s="99">
        <v>47119</v>
      </c>
      <c r="M187" s="99">
        <v>50770</v>
      </c>
      <c r="N187" s="36" t="s">
        <v>49</v>
      </c>
      <c r="O187" s="1"/>
      <c r="P187" s="2"/>
      <c r="Q187" s="2"/>
      <c r="R187" s="2"/>
      <c r="S187" s="2"/>
      <c r="T187" s="3">
        <v>61</v>
      </c>
      <c r="U187" s="3">
        <v>61</v>
      </c>
      <c r="V187" s="3">
        <v>61</v>
      </c>
      <c r="W187" s="3">
        <v>61</v>
      </c>
      <c r="X187" s="3">
        <v>61</v>
      </c>
      <c r="Y187" s="3">
        <v>61</v>
      </c>
      <c r="Z187" s="3">
        <v>61</v>
      </c>
      <c r="AA187" s="3">
        <v>61</v>
      </c>
      <c r="AB187" s="3">
        <v>61</v>
      </c>
      <c r="AC187" s="4">
        <v>61</v>
      </c>
      <c r="AD187" s="27"/>
    </row>
    <row r="188" spans="1:30" s="62" customFormat="1" ht="60" x14ac:dyDescent="0.25">
      <c r="A188" s="175"/>
      <c r="B188" s="30"/>
      <c r="C188" s="64" t="s">
        <v>67</v>
      </c>
      <c r="D188" s="65" t="s">
        <v>185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 t="shared" ref="J188:J191" si="35">SUM(O188:AC188)</f>
        <v>1370</v>
      </c>
      <c r="K188" s="35"/>
      <c r="L188" s="99">
        <v>47119</v>
      </c>
      <c r="M188" s="99">
        <v>50770</v>
      </c>
      <c r="N188" s="36" t="s">
        <v>49</v>
      </c>
      <c r="O188" s="1"/>
      <c r="P188" s="2"/>
      <c r="Q188" s="2"/>
      <c r="R188" s="2"/>
      <c r="S188" s="2"/>
      <c r="T188" s="3">
        <v>137</v>
      </c>
      <c r="U188" s="3">
        <v>137</v>
      </c>
      <c r="V188" s="3">
        <v>137</v>
      </c>
      <c r="W188" s="3">
        <v>137</v>
      </c>
      <c r="X188" s="3">
        <v>137</v>
      </c>
      <c r="Y188" s="3">
        <v>137</v>
      </c>
      <c r="Z188" s="3">
        <v>137</v>
      </c>
      <c r="AA188" s="3">
        <v>137</v>
      </c>
      <c r="AB188" s="3">
        <v>137</v>
      </c>
      <c r="AC188" s="4">
        <v>137</v>
      </c>
      <c r="AD188" s="27"/>
    </row>
    <row r="189" spans="1:30" s="62" customFormat="1" ht="60" x14ac:dyDescent="0.25">
      <c r="A189" s="175"/>
      <c r="B189" s="30"/>
      <c r="C189" s="64" t="s">
        <v>68</v>
      </c>
      <c r="D189" s="65" t="s">
        <v>185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 t="shared" si="35"/>
        <v>1200</v>
      </c>
      <c r="K189" s="35"/>
      <c r="L189" s="99">
        <v>47119</v>
      </c>
      <c r="M189" s="99">
        <v>50770</v>
      </c>
      <c r="N189" s="36" t="s">
        <v>49</v>
      </c>
      <c r="O189" s="1"/>
      <c r="P189" s="2"/>
      <c r="Q189" s="2"/>
      <c r="R189" s="2"/>
      <c r="S189" s="2"/>
      <c r="T189" s="3">
        <v>120</v>
      </c>
      <c r="U189" s="3">
        <v>120</v>
      </c>
      <c r="V189" s="3">
        <v>120</v>
      </c>
      <c r="W189" s="3">
        <v>120</v>
      </c>
      <c r="X189" s="3">
        <v>120</v>
      </c>
      <c r="Y189" s="3">
        <v>120</v>
      </c>
      <c r="Z189" s="3">
        <v>120</v>
      </c>
      <c r="AA189" s="3">
        <v>120</v>
      </c>
      <c r="AB189" s="3">
        <v>120</v>
      </c>
      <c r="AC189" s="4">
        <v>120</v>
      </c>
      <c r="AD189" s="27"/>
    </row>
    <row r="190" spans="1:30" s="62" customFormat="1" ht="60" x14ac:dyDescent="0.25">
      <c r="A190" s="175"/>
      <c r="B190" s="30"/>
      <c r="C190" s="64" t="s">
        <v>65</v>
      </c>
      <c r="D190" s="65" t="s">
        <v>185</v>
      </c>
      <c r="E190" s="66" t="s">
        <v>122</v>
      </c>
      <c r="F190" s="66" t="s">
        <v>123</v>
      </c>
      <c r="G190" s="66" t="s">
        <v>124</v>
      </c>
      <c r="H190" s="34"/>
      <c r="I190" s="107" t="s">
        <v>176</v>
      </c>
      <c r="J190" s="109">
        <f t="shared" si="35"/>
        <v>3440</v>
      </c>
      <c r="K190" s="35"/>
      <c r="L190" s="99">
        <v>47119</v>
      </c>
      <c r="M190" s="99">
        <v>50770</v>
      </c>
      <c r="N190" s="36" t="s">
        <v>49</v>
      </c>
      <c r="O190" s="1"/>
      <c r="P190" s="2"/>
      <c r="Q190" s="2"/>
      <c r="R190" s="2"/>
      <c r="S190" s="2"/>
      <c r="T190" s="3">
        <v>344</v>
      </c>
      <c r="U190" s="3">
        <v>344</v>
      </c>
      <c r="V190" s="3">
        <v>344</v>
      </c>
      <c r="W190" s="3">
        <v>344</v>
      </c>
      <c r="X190" s="3">
        <v>344</v>
      </c>
      <c r="Y190" s="3">
        <v>344</v>
      </c>
      <c r="Z190" s="3">
        <v>344</v>
      </c>
      <c r="AA190" s="3">
        <v>344</v>
      </c>
      <c r="AB190" s="3">
        <v>344</v>
      </c>
      <c r="AC190" s="4">
        <v>344</v>
      </c>
      <c r="AD190" s="27"/>
    </row>
    <row r="191" spans="1:30" s="62" customFormat="1" ht="60.75" thickBot="1" x14ac:dyDescent="0.3">
      <c r="A191" s="176"/>
      <c r="B191" s="30"/>
      <c r="C191" s="64" t="s">
        <v>69</v>
      </c>
      <c r="D191" s="65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176</v>
      </c>
      <c r="J191" s="109">
        <f t="shared" si="35"/>
        <v>680</v>
      </c>
      <c r="K191" s="35"/>
      <c r="L191" s="99">
        <v>47119</v>
      </c>
      <c r="M191" s="99">
        <v>50770</v>
      </c>
      <c r="N191" s="36" t="s">
        <v>49</v>
      </c>
      <c r="O191" s="1"/>
      <c r="P191" s="2"/>
      <c r="Q191" s="2"/>
      <c r="R191" s="2"/>
      <c r="S191" s="2"/>
      <c r="T191" s="3">
        <v>68</v>
      </c>
      <c r="U191" s="3">
        <v>68</v>
      </c>
      <c r="V191" s="3">
        <v>68</v>
      </c>
      <c r="W191" s="3">
        <v>68</v>
      </c>
      <c r="X191" s="3">
        <v>68</v>
      </c>
      <c r="Y191" s="3">
        <v>68</v>
      </c>
      <c r="Z191" s="3">
        <v>68</v>
      </c>
      <c r="AA191" s="3">
        <v>68</v>
      </c>
      <c r="AB191" s="3">
        <v>68</v>
      </c>
      <c r="AC191" s="17">
        <v>68</v>
      </c>
      <c r="AD191" s="27"/>
    </row>
    <row r="192" spans="1:30" s="62" customFormat="1" ht="60" x14ac:dyDescent="0.25">
      <c r="A192" s="175"/>
      <c r="B192" s="30"/>
      <c r="C192" s="64" t="s">
        <v>98</v>
      </c>
      <c r="D192" s="65" t="s">
        <v>185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si="33"/>
        <v>152</v>
      </c>
      <c r="K192" s="34"/>
      <c r="L192" s="99">
        <v>47484</v>
      </c>
      <c r="M192" s="99">
        <v>47848</v>
      </c>
      <c r="N192" s="57" t="s">
        <v>49</v>
      </c>
      <c r="O192" s="1"/>
      <c r="P192" s="2"/>
      <c r="Q192" s="2"/>
      <c r="R192" s="2"/>
      <c r="S192" s="2"/>
      <c r="T192" s="3"/>
      <c r="U192" s="3">
        <v>152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5"/>
      <c r="B193" s="30"/>
      <c r="C193" s="64" t="s">
        <v>99</v>
      </c>
      <c r="D193" s="65" t="s">
        <v>185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si="33"/>
        <v>152</v>
      </c>
      <c r="K193" s="34"/>
      <c r="L193" s="99">
        <v>47484</v>
      </c>
      <c r="M193" s="99">
        <v>47848</v>
      </c>
      <c r="N193" s="57" t="s">
        <v>49</v>
      </c>
      <c r="O193" s="1"/>
      <c r="P193" s="2"/>
      <c r="Q193" s="2"/>
      <c r="R193" s="2"/>
      <c r="S193" s="2"/>
      <c r="T193" s="3"/>
      <c r="U193" s="3">
        <v>152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5"/>
      <c r="B194" s="30"/>
      <c r="C194" s="64" t="s">
        <v>100</v>
      </c>
      <c r="D194" s="65" t="s">
        <v>185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ref="J194:J200" si="36">SUM(O194:AB194)</f>
        <v>152</v>
      </c>
      <c r="K194" s="34"/>
      <c r="L194" s="99">
        <v>47484</v>
      </c>
      <c r="M194" s="99">
        <v>47848</v>
      </c>
      <c r="N194" s="57" t="s">
        <v>49</v>
      </c>
      <c r="O194" s="1"/>
      <c r="P194" s="2"/>
      <c r="Q194" s="2"/>
      <c r="R194" s="2"/>
      <c r="S194" s="2"/>
      <c r="T194" s="3"/>
      <c r="U194" s="3">
        <v>152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5"/>
      <c r="B195" s="30"/>
      <c r="C195" s="64" t="s">
        <v>101</v>
      </c>
      <c r="D195" s="65" t="s">
        <v>185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si="36"/>
        <v>152</v>
      </c>
      <c r="K195" s="34"/>
      <c r="L195" s="99">
        <v>47484</v>
      </c>
      <c r="M195" s="99">
        <v>47848</v>
      </c>
      <c r="N195" s="57" t="s">
        <v>49</v>
      </c>
      <c r="O195" s="1"/>
      <c r="P195" s="2"/>
      <c r="Q195" s="2"/>
      <c r="R195" s="2"/>
      <c r="S195" s="2"/>
      <c r="T195" s="3"/>
      <c r="U195" s="3">
        <v>152</v>
      </c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/>
      <c r="B196" s="30"/>
      <c r="C196" s="64" t="s">
        <v>103</v>
      </c>
      <c r="D196" s="65" t="s">
        <v>185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si="36"/>
        <v>378</v>
      </c>
      <c r="K196" s="34"/>
      <c r="L196" s="99">
        <v>47849</v>
      </c>
      <c r="M196" s="99">
        <v>48213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378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/>
      <c r="B197" s="30"/>
      <c r="C197" s="64" t="s">
        <v>91</v>
      </c>
      <c r="D197" s="65" t="s">
        <v>185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36"/>
        <v>378</v>
      </c>
      <c r="K197" s="34"/>
      <c r="L197" s="99">
        <v>47849</v>
      </c>
      <c r="M197" s="99">
        <v>48213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>
        <v>378</v>
      </c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5"/>
      <c r="B198" s="30"/>
      <c r="C198" s="64" t="s">
        <v>104</v>
      </c>
      <c r="D198" s="65" t="s">
        <v>185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si="36"/>
        <v>378</v>
      </c>
      <c r="K198" s="34"/>
      <c r="L198" s="99">
        <v>48580</v>
      </c>
      <c r="M198" s="99">
        <v>48944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>
        <v>378</v>
      </c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5"/>
      <c r="B199" s="30"/>
      <c r="C199" s="64" t="s">
        <v>105</v>
      </c>
      <c r="D199" s="65" t="s">
        <v>185</v>
      </c>
      <c r="E199" s="66" t="s">
        <v>122</v>
      </c>
      <c r="F199" s="66" t="s">
        <v>123</v>
      </c>
      <c r="G199" s="66" t="s">
        <v>124</v>
      </c>
      <c r="H199" s="34"/>
      <c r="I199" s="107" t="s">
        <v>176</v>
      </c>
      <c r="J199" s="109">
        <f t="shared" si="36"/>
        <v>152</v>
      </c>
      <c r="K199" s="34"/>
      <c r="L199" s="99">
        <v>48945</v>
      </c>
      <c r="M199" s="99">
        <v>49309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>
        <v>152</v>
      </c>
      <c r="Z199" s="3"/>
      <c r="AA199" s="3"/>
      <c r="AB199" s="3"/>
      <c r="AC199" s="4"/>
      <c r="AD199" s="27"/>
    </row>
    <row r="200" spans="1:30" s="62" customFormat="1" ht="60.75" thickBot="1" x14ac:dyDescent="0.3">
      <c r="A200" s="175"/>
      <c r="B200" s="30"/>
      <c r="C200" s="64" t="s">
        <v>106</v>
      </c>
      <c r="D200" s="65" t="s">
        <v>185</v>
      </c>
      <c r="E200" s="66" t="s">
        <v>122</v>
      </c>
      <c r="F200" s="66" t="s">
        <v>123</v>
      </c>
      <c r="G200" s="66" t="s">
        <v>124</v>
      </c>
      <c r="H200" s="34"/>
      <c r="I200" s="108" t="s">
        <v>176</v>
      </c>
      <c r="J200" s="109">
        <f t="shared" si="36"/>
        <v>756</v>
      </c>
      <c r="K200" s="34"/>
      <c r="L200" s="99">
        <v>49310</v>
      </c>
      <c r="M200" s="99">
        <v>50040</v>
      </c>
      <c r="N200" s="57" t="s">
        <v>49</v>
      </c>
      <c r="O200" s="1"/>
      <c r="P200" s="2"/>
      <c r="Q200" s="2"/>
      <c r="R200" s="2"/>
      <c r="S200" s="2"/>
      <c r="T200" s="3"/>
      <c r="U200" s="3"/>
      <c r="V200" s="3"/>
      <c r="W200" s="3"/>
      <c r="X200" s="3"/>
      <c r="Y200" s="3"/>
      <c r="Z200" s="3">
        <v>378</v>
      </c>
      <c r="AA200" s="3">
        <v>378</v>
      </c>
      <c r="AB200" s="3"/>
      <c r="AC200" s="4"/>
      <c r="AD200" s="27"/>
    </row>
    <row r="201" spans="1:30" s="91" customFormat="1" ht="15.75" thickBot="1" x14ac:dyDescent="0.3">
      <c r="A201" s="88"/>
      <c r="B201" s="89" t="s">
        <v>0</v>
      </c>
      <c r="C201" s="89"/>
      <c r="D201" s="89"/>
      <c r="E201" s="89"/>
      <c r="F201" s="89"/>
      <c r="G201" s="89"/>
      <c r="H201" s="89"/>
      <c r="I201" s="119"/>
      <c r="J201" s="119">
        <f>SUM(J12:J200)</f>
        <v>92779.25</v>
      </c>
      <c r="K201" s="129">
        <f>C205+C206</f>
        <v>1933</v>
      </c>
      <c r="L201" s="89"/>
      <c r="M201" s="89"/>
      <c r="N201" s="90"/>
      <c r="O201" s="130">
        <f t="shared" ref="O201:AC201" si="37">SUM(O12:O200)</f>
        <v>578.95000000000005</v>
      </c>
      <c r="P201" s="14">
        <f t="shared" si="37"/>
        <v>10224.950000000001</v>
      </c>
      <c r="Q201" s="14">
        <f t="shared" si="37"/>
        <v>10062.950000000001</v>
      </c>
      <c r="R201" s="14">
        <f t="shared" si="37"/>
        <v>11275.95</v>
      </c>
      <c r="S201" s="14">
        <f t="shared" si="37"/>
        <v>4983.95</v>
      </c>
      <c r="T201" s="15">
        <f t="shared" si="37"/>
        <v>4513.95</v>
      </c>
      <c r="U201" s="15">
        <f t="shared" si="37"/>
        <v>4495.95</v>
      </c>
      <c r="V201" s="15">
        <f t="shared" si="37"/>
        <v>4643.95</v>
      </c>
      <c r="W201" s="15">
        <f t="shared" si="37"/>
        <v>6060.95</v>
      </c>
      <c r="X201" s="15">
        <f t="shared" si="37"/>
        <v>8329.9500000000007</v>
      </c>
      <c r="Y201" s="15">
        <f t="shared" si="37"/>
        <v>8520.9500000000007</v>
      </c>
      <c r="Z201" s="15">
        <f t="shared" si="37"/>
        <v>7044.95</v>
      </c>
      <c r="AA201" s="15">
        <f t="shared" si="37"/>
        <v>4265.95</v>
      </c>
      <c r="AB201" s="15">
        <f t="shared" si="37"/>
        <v>3887.95</v>
      </c>
      <c r="AC201" s="15">
        <f t="shared" si="37"/>
        <v>3887.95</v>
      </c>
    </row>
    <row r="202" spans="1:30" ht="15.75" x14ac:dyDescent="0.25">
      <c r="A202" s="117"/>
      <c r="B202" s="67"/>
      <c r="C202" s="67"/>
      <c r="D202" s="67"/>
      <c r="E202" s="67"/>
      <c r="F202" s="67"/>
      <c r="G202" s="67"/>
      <c r="H202" s="67"/>
      <c r="I202" s="68"/>
      <c r="K202" s="92" t="s">
        <v>265</v>
      </c>
      <c r="L202" s="92"/>
    </row>
    <row r="203" spans="1:30" s="28" customFormat="1" ht="15.75" x14ac:dyDescent="0.25">
      <c r="K203" s="93"/>
    </row>
    <row r="204" spans="1:30" s="28" customFormat="1" ht="60" x14ac:dyDescent="0.25">
      <c r="A204" s="5"/>
      <c r="B204" s="6" t="s">
        <v>186</v>
      </c>
      <c r="C204" s="6" t="s">
        <v>55</v>
      </c>
      <c r="D204" s="187" t="s">
        <v>187</v>
      </c>
      <c r="K204" s="93"/>
    </row>
    <row r="205" spans="1:30" s="28" customFormat="1" ht="15.75" x14ac:dyDescent="0.25">
      <c r="A205" s="339" t="s">
        <v>56</v>
      </c>
      <c r="B205" s="341">
        <f>O201</f>
        <v>578.95000000000005</v>
      </c>
      <c r="C205" s="8">
        <v>1593</v>
      </c>
      <c r="D205" s="171" t="s">
        <v>266</v>
      </c>
      <c r="K205" s="93"/>
    </row>
    <row r="206" spans="1:30" s="28" customFormat="1" ht="30" x14ac:dyDescent="0.25">
      <c r="A206" s="340"/>
      <c r="B206" s="342"/>
      <c r="C206" s="205">
        <v>340</v>
      </c>
      <c r="D206" s="178" t="s">
        <v>288</v>
      </c>
      <c r="K206" s="93"/>
    </row>
    <row r="207" spans="1:30" s="28" customFormat="1" ht="15.75" x14ac:dyDescent="0.25">
      <c r="A207" s="7" t="s">
        <v>57</v>
      </c>
      <c r="B207" s="8">
        <f>SUM(P201:S201)</f>
        <v>36547.800000000003</v>
      </c>
      <c r="C207" s="8">
        <f>C205*4</f>
        <v>6372</v>
      </c>
      <c r="D207" s="171" t="s">
        <v>267</v>
      </c>
      <c r="K207" s="93"/>
    </row>
    <row r="208" spans="1:30" s="28" customFormat="1" ht="15.75" thickBot="1" x14ac:dyDescent="0.3">
      <c r="A208" s="9" t="s">
        <v>58</v>
      </c>
      <c r="B208" s="10">
        <f>SUM(T201:AC201)</f>
        <v>55652.499999999985</v>
      </c>
      <c r="C208" s="10">
        <f>C205*10</f>
        <v>15930</v>
      </c>
      <c r="D208" s="172" t="s">
        <v>268</v>
      </c>
    </row>
    <row r="209" spans="1:3" s="28" customFormat="1" x14ac:dyDescent="0.25">
      <c r="A209" s="11"/>
      <c r="B209" s="12"/>
      <c r="C209" s="12"/>
    </row>
    <row r="211" spans="1:3" ht="30" x14ac:dyDescent="0.25">
      <c r="B211" s="94" t="s">
        <v>16</v>
      </c>
    </row>
    <row r="212" spans="1:3" ht="75" x14ac:dyDescent="0.25">
      <c r="B212" s="95" t="s">
        <v>15</v>
      </c>
    </row>
    <row r="213" spans="1:3" ht="60" x14ac:dyDescent="0.25">
      <c r="B213" s="95" t="s">
        <v>19</v>
      </c>
    </row>
    <row r="214" spans="1:3" ht="45" x14ac:dyDescent="0.25">
      <c r="B214" s="95" t="s">
        <v>17</v>
      </c>
    </row>
    <row r="215" spans="1:3" ht="30" x14ac:dyDescent="0.25">
      <c r="B215" s="95" t="s">
        <v>18</v>
      </c>
    </row>
    <row r="217" spans="1:3" x14ac:dyDescent="0.25">
      <c r="B217" s="96" t="s">
        <v>168</v>
      </c>
    </row>
    <row r="218" spans="1:3" x14ac:dyDescent="0.25">
      <c r="B218" s="27" t="s">
        <v>24</v>
      </c>
    </row>
    <row r="219" spans="1:3" x14ac:dyDescent="0.25">
      <c r="B219" s="27" t="s">
        <v>25</v>
      </c>
    </row>
    <row r="220" spans="1:3" x14ac:dyDescent="0.25">
      <c r="B220" s="27" t="s">
        <v>26</v>
      </c>
    </row>
    <row r="221" spans="1:3" x14ac:dyDescent="0.25">
      <c r="B221" s="27" t="s">
        <v>27</v>
      </c>
    </row>
    <row r="222" spans="1:3" x14ac:dyDescent="0.25">
      <c r="B222" s="27" t="s">
        <v>28</v>
      </c>
    </row>
    <row r="223" spans="1:3" x14ac:dyDescent="0.25">
      <c r="B223" s="27" t="s">
        <v>29</v>
      </c>
    </row>
    <row r="225" spans="2:2" x14ac:dyDescent="0.25">
      <c r="B225" s="96" t="s">
        <v>169</v>
      </c>
    </row>
    <row r="226" spans="2:2" x14ac:dyDescent="0.25">
      <c r="B226" s="27" t="s">
        <v>21</v>
      </c>
    </row>
    <row r="227" spans="2:2" x14ac:dyDescent="0.25">
      <c r="B227" s="27" t="s">
        <v>22</v>
      </c>
    </row>
    <row r="228" spans="2:2" x14ac:dyDescent="0.25">
      <c r="B228" s="27" t="s">
        <v>23</v>
      </c>
    </row>
  </sheetData>
  <mergeCells count="50"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K9:K11"/>
    <mergeCell ref="Z10:Z11"/>
    <mergeCell ref="U10:U11"/>
    <mergeCell ref="V10:V11"/>
    <mergeCell ref="W10:W11"/>
    <mergeCell ref="X10:X11"/>
    <mergeCell ref="Y10:Y11"/>
    <mergeCell ref="A5:J5"/>
    <mergeCell ref="K5:Q5"/>
    <mergeCell ref="R5:AC5"/>
    <mergeCell ref="A4:J4"/>
    <mergeCell ref="A8:AC8"/>
    <mergeCell ref="A6:J6"/>
    <mergeCell ref="K6:Q6"/>
    <mergeCell ref="A1:AC1"/>
    <mergeCell ref="A2:AC2"/>
    <mergeCell ref="A3:J3"/>
    <mergeCell ref="K3:Q3"/>
    <mergeCell ref="R3:AC3"/>
    <mergeCell ref="A205:A206"/>
    <mergeCell ref="B205:B206"/>
    <mergeCell ref="A7:J7"/>
    <mergeCell ref="O10:O11"/>
    <mergeCell ref="A9:A11"/>
    <mergeCell ref="N10:N11"/>
    <mergeCell ref="L9:M9"/>
    <mergeCell ref="H9:H11"/>
    <mergeCell ref="G10:G11"/>
    <mergeCell ref="J10:J11"/>
    <mergeCell ref="L10:L11"/>
    <mergeCell ref="B9:D10"/>
    <mergeCell ref="E9:G9"/>
    <mergeCell ref="I9:I11"/>
    <mergeCell ref="E10:E11"/>
    <mergeCell ref="F10:F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7"/>
  <sheetViews>
    <sheetView zoomScale="60" zoomScaleNormal="60" workbookViewId="0">
      <selection activeCell="K7" sqref="K7:Q7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3.42578125" style="27" customWidth="1"/>
    <col min="5" max="5" width="35.140625" style="27" customWidth="1"/>
    <col min="6" max="6" width="33" style="27" customWidth="1"/>
    <col min="7" max="7" width="33.42578125" style="27" customWidth="1"/>
    <col min="8" max="8" width="13.42578125" style="27" customWidth="1"/>
    <col min="9" max="9" width="15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6.85546875" style="27" customWidth="1"/>
    <col min="15" max="15" width="12.140625" style="27" bestFit="1" customWidth="1"/>
    <col min="16" max="29" width="9.140625" style="27"/>
    <col min="30" max="30" width="12" style="27" customWidth="1"/>
    <col min="31" max="16384" width="9.140625" style="27"/>
  </cols>
  <sheetData>
    <row r="1" spans="1:29" x14ac:dyDescent="0.25">
      <c r="A1" s="368" t="s">
        <v>263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70"/>
    </row>
    <row r="2" spans="1:29" x14ac:dyDescent="0.25">
      <c r="A2" s="371" t="s">
        <v>46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3"/>
    </row>
    <row r="3" spans="1:29" x14ac:dyDescent="0.25">
      <c r="A3" s="343" t="s">
        <v>30</v>
      </c>
      <c r="B3" s="344"/>
      <c r="C3" s="344"/>
      <c r="D3" s="344"/>
      <c r="E3" s="344"/>
      <c r="F3" s="344"/>
      <c r="G3" s="344"/>
      <c r="H3" s="344"/>
      <c r="I3" s="344"/>
      <c r="J3" s="344"/>
      <c r="K3" s="374" t="s">
        <v>63</v>
      </c>
      <c r="L3" s="374"/>
      <c r="M3" s="374"/>
      <c r="N3" s="374"/>
      <c r="O3" s="374"/>
      <c r="P3" s="374"/>
      <c r="Q3" s="374"/>
      <c r="R3" s="374" t="s">
        <v>170</v>
      </c>
      <c r="S3" s="374"/>
      <c r="T3" s="374"/>
      <c r="U3" s="374"/>
      <c r="V3" s="374"/>
      <c r="W3" s="374"/>
      <c r="X3" s="374"/>
      <c r="Y3" s="374"/>
      <c r="Z3" s="374"/>
      <c r="AA3" s="374"/>
      <c r="AB3" s="374"/>
      <c r="AC3" s="375"/>
    </row>
    <row r="4" spans="1:29" x14ac:dyDescent="0.25">
      <c r="A4" s="343" t="s">
        <v>31</v>
      </c>
      <c r="B4" s="344"/>
      <c r="C4" s="344"/>
      <c r="D4" s="344"/>
      <c r="E4" s="344"/>
      <c r="F4" s="344"/>
      <c r="G4" s="344"/>
      <c r="H4" s="344"/>
      <c r="I4" s="344"/>
      <c r="J4" s="344"/>
      <c r="K4" s="381" t="s">
        <v>47</v>
      </c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5"/>
    </row>
    <row r="5" spans="1:29" x14ac:dyDescent="0.25">
      <c r="A5" s="343" t="s">
        <v>45</v>
      </c>
      <c r="B5" s="344"/>
      <c r="C5" s="344"/>
      <c r="D5" s="344"/>
      <c r="E5" s="344"/>
      <c r="F5" s="344"/>
      <c r="G5" s="344"/>
      <c r="H5" s="344"/>
      <c r="I5" s="344"/>
      <c r="J5" s="344"/>
      <c r="K5" s="374" t="s">
        <v>48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5"/>
    </row>
    <row r="6" spans="1:29" x14ac:dyDescent="0.25">
      <c r="A6" s="343" t="s">
        <v>32</v>
      </c>
      <c r="B6" s="344"/>
      <c r="C6" s="344"/>
      <c r="D6" s="344"/>
      <c r="E6" s="344"/>
      <c r="F6" s="344"/>
      <c r="G6" s="344"/>
      <c r="H6" s="344"/>
      <c r="I6" s="344"/>
      <c r="J6" s="34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5"/>
    </row>
    <row r="7" spans="1:29" x14ac:dyDescent="0.25">
      <c r="A7" s="343" t="s">
        <v>33</v>
      </c>
      <c r="B7" s="344"/>
      <c r="C7" s="344"/>
      <c r="D7" s="344"/>
      <c r="E7" s="344"/>
      <c r="F7" s="344"/>
      <c r="G7" s="344"/>
      <c r="H7" s="344"/>
      <c r="I7" s="344"/>
      <c r="J7" s="344"/>
      <c r="K7" s="374"/>
      <c r="L7" s="374"/>
      <c r="M7" s="374"/>
      <c r="N7" s="374"/>
      <c r="O7" s="374"/>
      <c r="P7" s="374"/>
      <c r="Q7" s="374"/>
      <c r="R7" s="385" t="s">
        <v>60</v>
      </c>
      <c r="S7" s="386"/>
      <c r="T7" s="386"/>
      <c r="U7" s="386"/>
      <c r="V7" s="386"/>
      <c r="W7" s="386"/>
      <c r="X7" s="386"/>
      <c r="Y7" s="386"/>
      <c r="Z7" s="386"/>
      <c r="AA7" s="386"/>
      <c r="AB7" s="386"/>
      <c r="AC7" s="387"/>
    </row>
    <row r="8" spans="1:29" x14ac:dyDescent="0.25">
      <c r="A8" s="343" t="s">
        <v>6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76"/>
    </row>
    <row r="9" spans="1:29" s="28" customFormat="1" ht="30" customHeight="1" x14ac:dyDescent="0.25">
      <c r="A9" s="347" t="s">
        <v>34</v>
      </c>
      <c r="B9" s="360" t="s">
        <v>50</v>
      </c>
      <c r="C9" s="361"/>
      <c r="D9" s="347"/>
      <c r="E9" s="364" t="s">
        <v>51</v>
      </c>
      <c r="F9" s="365"/>
      <c r="G9" s="366"/>
      <c r="H9" s="352" t="s">
        <v>35</v>
      </c>
      <c r="I9" s="352" t="s">
        <v>36</v>
      </c>
      <c r="J9" s="97" t="s">
        <v>37</v>
      </c>
      <c r="K9" s="352" t="s">
        <v>264</v>
      </c>
      <c r="L9" s="352" t="s">
        <v>38</v>
      </c>
      <c r="M9" s="352"/>
      <c r="N9" s="97" t="s">
        <v>39</v>
      </c>
      <c r="O9" s="352" t="s">
        <v>40</v>
      </c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82"/>
    </row>
    <row r="10" spans="1:29" s="28" customFormat="1" ht="30" customHeight="1" x14ac:dyDescent="0.25">
      <c r="A10" s="348"/>
      <c r="B10" s="362"/>
      <c r="C10" s="363"/>
      <c r="D10" s="348"/>
      <c r="E10" s="364" t="s">
        <v>52</v>
      </c>
      <c r="F10" s="364" t="s">
        <v>53</v>
      </c>
      <c r="G10" s="354" t="s">
        <v>54</v>
      </c>
      <c r="H10" s="352"/>
      <c r="I10" s="352"/>
      <c r="J10" s="356" t="s">
        <v>41</v>
      </c>
      <c r="K10" s="352"/>
      <c r="L10" s="358" t="s">
        <v>42</v>
      </c>
      <c r="M10" s="358" t="s">
        <v>43</v>
      </c>
      <c r="N10" s="350" t="s">
        <v>44</v>
      </c>
      <c r="O10" s="345">
        <v>1</v>
      </c>
      <c r="P10" s="379">
        <v>2</v>
      </c>
      <c r="Q10" s="379">
        <v>3</v>
      </c>
      <c r="R10" s="379">
        <v>4</v>
      </c>
      <c r="S10" s="379">
        <v>5</v>
      </c>
      <c r="T10" s="377">
        <v>6</v>
      </c>
      <c r="U10" s="377">
        <v>7</v>
      </c>
      <c r="V10" s="377">
        <v>8</v>
      </c>
      <c r="W10" s="377">
        <v>9</v>
      </c>
      <c r="X10" s="377">
        <v>10</v>
      </c>
      <c r="Y10" s="377">
        <v>11</v>
      </c>
      <c r="Z10" s="377">
        <v>12</v>
      </c>
      <c r="AA10" s="377">
        <v>13</v>
      </c>
      <c r="AB10" s="377">
        <v>14</v>
      </c>
      <c r="AC10" s="383">
        <v>15</v>
      </c>
    </row>
    <row r="11" spans="1:29" s="28" customFormat="1" ht="15.75" customHeight="1" thickBot="1" x14ac:dyDescent="0.3">
      <c r="A11" s="349"/>
      <c r="B11" s="144" t="s">
        <v>12</v>
      </c>
      <c r="C11" s="144" t="s">
        <v>20</v>
      </c>
      <c r="D11" s="144" t="s">
        <v>13</v>
      </c>
      <c r="E11" s="367"/>
      <c r="F11" s="367"/>
      <c r="G11" s="355"/>
      <c r="H11" s="353"/>
      <c r="I11" s="353"/>
      <c r="J11" s="357"/>
      <c r="K11" s="353"/>
      <c r="L11" s="359"/>
      <c r="M11" s="359"/>
      <c r="N11" s="351"/>
      <c r="O11" s="346"/>
      <c r="P11" s="380"/>
      <c r="Q11" s="380"/>
      <c r="R11" s="380"/>
      <c r="S11" s="380"/>
      <c r="T11" s="378"/>
      <c r="U11" s="378"/>
      <c r="V11" s="378"/>
      <c r="W11" s="378"/>
      <c r="X11" s="378"/>
      <c r="Y11" s="378"/>
      <c r="Z11" s="378"/>
      <c r="AA11" s="378"/>
      <c r="AB11" s="378"/>
      <c r="AC11" s="384"/>
    </row>
    <row r="12" spans="1:29" ht="75" x14ac:dyDescent="0.25">
      <c r="A12" s="175">
        <v>1</v>
      </c>
      <c r="B12" s="141"/>
      <c r="C12" s="142" t="s">
        <v>68</v>
      </c>
      <c r="D12" s="143" t="s">
        <v>140</v>
      </c>
      <c r="E12" s="66" t="s">
        <v>107</v>
      </c>
      <c r="F12" s="66" t="s">
        <v>108</v>
      </c>
      <c r="G12" s="66" t="s">
        <v>109</v>
      </c>
      <c r="H12" s="138"/>
      <c r="I12" s="140" t="s">
        <v>68</v>
      </c>
      <c r="J12" s="139">
        <f t="shared" ref="J12" si="0">SUM(O12:AC12)</f>
        <v>2999.2499999999995</v>
      </c>
      <c r="K12" s="138"/>
      <c r="L12" s="136">
        <v>45292</v>
      </c>
      <c r="M12" s="136">
        <v>50770</v>
      </c>
      <c r="N12" s="57"/>
      <c r="O12" s="192">
        <f t="shared" ref="O12:AC12" si="1">0.15*$C$204</f>
        <v>199.95</v>
      </c>
      <c r="P12" s="193">
        <f t="shared" si="1"/>
        <v>199.95</v>
      </c>
      <c r="Q12" s="193">
        <f t="shared" si="1"/>
        <v>199.95</v>
      </c>
      <c r="R12" s="193">
        <f t="shared" si="1"/>
        <v>199.95</v>
      </c>
      <c r="S12" s="193">
        <f t="shared" si="1"/>
        <v>199.95</v>
      </c>
      <c r="T12" s="194">
        <f t="shared" si="1"/>
        <v>199.95</v>
      </c>
      <c r="U12" s="194">
        <f t="shared" si="1"/>
        <v>199.95</v>
      </c>
      <c r="V12" s="194">
        <f t="shared" si="1"/>
        <v>199.95</v>
      </c>
      <c r="W12" s="194">
        <f t="shared" si="1"/>
        <v>199.95</v>
      </c>
      <c r="X12" s="194">
        <f t="shared" si="1"/>
        <v>199.95</v>
      </c>
      <c r="Y12" s="194">
        <f t="shared" si="1"/>
        <v>199.95</v>
      </c>
      <c r="Z12" s="194">
        <f t="shared" si="1"/>
        <v>199.95</v>
      </c>
      <c r="AA12" s="194">
        <f t="shared" si="1"/>
        <v>199.95</v>
      </c>
      <c r="AB12" s="194">
        <f t="shared" si="1"/>
        <v>199.95</v>
      </c>
      <c r="AC12" s="195">
        <f t="shared" si="1"/>
        <v>199.95</v>
      </c>
    </row>
    <row r="13" spans="1:29" x14ac:dyDescent="0.25">
      <c r="A13" s="115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124"/>
    </row>
    <row r="14" spans="1:29" ht="15" customHeight="1" x14ac:dyDescent="0.25">
      <c r="A14" s="104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125"/>
    </row>
    <row r="15" spans="1:29" ht="75" x14ac:dyDescent="0.25">
      <c r="A15" s="29"/>
      <c r="B15" s="30"/>
      <c r="C15" s="131" t="s">
        <v>188</v>
      </c>
      <c r="D15" s="64" t="s">
        <v>190</v>
      </c>
      <c r="E15" s="33" t="s">
        <v>189</v>
      </c>
      <c r="F15" s="33" t="s">
        <v>116</v>
      </c>
      <c r="G15" s="33" t="s">
        <v>117</v>
      </c>
      <c r="H15" s="34"/>
      <c r="I15" s="107" t="s">
        <v>176</v>
      </c>
      <c r="J15" s="109">
        <f t="shared" ref="J15" si="2">SUM(O15:AC15)</f>
        <v>199</v>
      </c>
      <c r="K15" s="34"/>
      <c r="L15" s="99">
        <v>45658</v>
      </c>
      <c r="M15" s="99">
        <v>46022</v>
      </c>
      <c r="N15" s="57" t="s">
        <v>72</v>
      </c>
      <c r="O15" s="21"/>
      <c r="P15" s="2">
        <v>199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/>
      <c r="B16" s="30"/>
      <c r="C16" s="50" t="s">
        <v>67</v>
      </c>
      <c r="D16" s="55" t="s">
        <v>173</v>
      </c>
      <c r="E16" s="32" t="s">
        <v>146</v>
      </c>
      <c r="F16" s="51" t="s">
        <v>145</v>
      </c>
      <c r="G16" s="51" t="s">
        <v>147</v>
      </c>
      <c r="H16" s="52"/>
      <c r="I16" s="106" t="s">
        <v>176</v>
      </c>
      <c r="J16" s="109">
        <f>SUM(O16:AC16)</f>
        <v>209</v>
      </c>
      <c r="K16" s="53"/>
      <c r="L16" s="100">
        <v>45658</v>
      </c>
      <c r="M16" s="101">
        <v>46022</v>
      </c>
      <c r="N16" s="54" t="s">
        <v>72</v>
      </c>
      <c r="O16" s="21"/>
      <c r="P16" s="2">
        <v>209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/>
      <c r="B17" s="30"/>
      <c r="C17" s="50" t="s">
        <v>66</v>
      </c>
      <c r="D17" s="168" t="s">
        <v>174</v>
      </c>
      <c r="E17" s="32" t="s">
        <v>146</v>
      </c>
      <c r="F17" s="51" t="s">
        <v>145</v>
      </c>
      <c r="G17" s="51" t="s">
        <v>147</v>
      </c>
      <c r="H17" s="52"/>
      <c r="I17" s="106" t="s">
        <v>176</v>
      </c>
      <c r="J17" s="109">
        <f>SUM(O17:AC17)</f>
        <v>79</v>
      </c>
      <c r="K17" s="53"/>
      <c r="L17" s="100">
        <v>45658</v>
      </c>
      <c r="M17" s="101">
        <v>46022</v>
      </c>
      <c r="N17" s="54" t="s">
        <v>72</v>
      </c>
      <c r="O17" s="21"/>
      <c r="P17" s="2">
        <v>79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/>
      <c r="B18" s="30"/>
      <c r="C18" s="50" t="s">
        <v>68</v>
      </c>
      <c r="D18" s="56" t="s">
        <v>179</v>
      </c>
      <c r="E18" s="32" t="s">
        <v>146</v>
      </c>
      <c r="F18" s="51" t="s">
        <v>145</v>
      </c>
      <c r="G18" s="51" t="s">
        <v>147</v>
      </c>
      <c r="H18" s="52"/>
      <c r="I18" s="106" t="s">
        <v>176</v>
      </c>
      <c r="J18" s="109">
        <f>SUM(O18:AC18)</f>
        <v>63</v>
      </c>
      <c r="K18" s="53"/>
      <c r="L18" s="100">
        <v>45658</v>
      </c>
      <c r="M18" s="101">
        <v>46022</v>
      </c>
      <c r="N18" s="54" t="s">
        <v>72</v>
      </c>
      <c r="O18" s="21"/>
      <c r="P18" s="2">
        <v>63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125"/>
    </row>
    <row r="20" spans="1:29" x14ac:dyDescent="0.25">
      <c r="A20" s="104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125"/>
    </row>
    <row r="21" spans="1:29" x14ac:dyDescent="0.25">
      <c r="A21" s="104"/>
      <c r="B21" s="48" t="s">
        <v>5</v>
      </c>
      <c r="C21" s="42"/>
      <c r="D21" s="42"/>
      <c r="E21" s="42"/>
      <c r="F21" s="42"/>
      <c r="G21" s="42"/>
      <c r="H21" s="48"/>
      <c r="I21" s="105"/>
      <c r="J21" s="118"/>
      <c r="K21" s="48"/>
      <c r="L21" s="103"/>
      <c r="M21" s="103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125"/>
    </row>
    <row r="22" spans="1:29" x14ac:dyDescent="0.25">
      <c r="A22" s="104"/>
      <c r="B22" s="47" t="s">
        <v>1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125"/>
    </row>
    <row r="23" spans="1:29" ht="75" x14ac:dyDescent="0.25">
      <c r="A23" s="29"/>
      <c r="B23" s="30"/>
      <c r="C23" s="131" t="s">
        <v>191</v>
      </c>
      <c r="D23" s="64" t="s">
        <v>192</v>
      </c>
      <c r="E23" s="33" t="s">
        <v>138</v>
      </c>
      <c r="F23" s="33" t="s">
        <v>116</v>
      </c>
      <c r="G23" s="33" t="s">
        <v>117</v>
      </c>
      <c r="H23" s="34"/>
      <c r="I23" s="107" t="s">
        <v>176</v>
      </c>
      <c r="J23" s="109">
        <f t="shared" ref="J23:J37" si="3">SUM(O23:AC23)</f>
        <v>498</v>
      </c>
      <c r="K23" s="34"/>
      <c r="L23" s="99">
        <v>45658</v>
      </c>
      <c r="M23" s="99">
        <v>46022</v>
      </c>
      <c r="N23" s="57" t="s">
        <v>72</v>
      </c>
      <c r="O23" s="21"/>
      <c r="P23" s="2">
        <v>498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5" x14ac:dyDescent="0.25">
      <c r="A24" s="175"/>
      <c r="B24" s="30"/>
      <c r="C24" s="131" t="s">
        <v>200</v>
      </c>
      <c r="D24" s="131" t="s">
        <v>192</v>
      </c>
      <c r="E24" s="33" t="s">
        <v>138</v>
      </c>
      <c r="F24" s="33" t="s">
        <v>116</v>
      </c>
      <c r="G24" s="33" t="s">
        <v>117</v>
      </c>
      <c r="H24" s="34"/>
      <c r="I24" s="107" t="s">
        <v>176</v>
      </c>
      <c r="J24" s="109">
        <f t="shared" si="3"/>
        <v>498</v>
      </c>
      <c r="K24" s="34"/>
      <c r="L24" s="99">
        <v>45658</v>
      </c>
      <c r="M24" s="99">
        <v>46022</v>
      </c>
      <c r="N24" s="57" t="s">
        <v>72</v>
      </c>
      <c r="O24" s="21"/>
      <c r="P24" s="2">
        <v>498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/>
      <c r="B25" s="30"/>
      <c r="C25" s="64" t="s">
        <v>90</v>
      </c>
      <c r="D25" s="64" t="s">
        <v>70</v>
      </c>
      <c r="E25" s="33" t="s">
        <v>138</v>
      </c>
      <c r="F25" s="33" t="s">
        <v>116</v>
      </c>
      <c r="G25" s="33" t="s">
        <v>117</v>
      </c>
      <c r="H25" s="34"/>
      <c r="I25" s="107" t="s">
        <v>176</v>
      </c>
      <c r="J25" s="109">
        <f t="shared" si="3"/>
        <v>232</v>
      </c>
      <c r="K25" s="34"/>
      <c r="L25" s="99">
        <v>45658</v>
      </c>
      <c r="M25" s="99">
        <v>46022</v>
      </c>
      <c r="N25" s="57" t="s">
        <v>72</v>
      </c>
      <c r="O25" s="1"/>
      <c r="P25" s="2">
        <v>232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/>
      <c r="B26" s="30"/>
      <c r="C26" s="64" t="s">
        <v>66</v>
      </c>
      <c r="D26" s="64" t="s">
        <v>141</v>
      </c>
      <c r="E26" s="33" t="s">
        <v>138</v>
      </c>
      <c r="F26" s="33" t="s">
        <v>116</v>
      </c>
      <c r="G26" s="33" t="s">
        <v>115</v>
      </c>
      <c r="H26" s="34"/>
      <c r="I26" s="107" t="s">
        <v>176</v>
      </c>
      <c r="J26" s="109">
        <f t="shared" ref="J26:J35" si="4">SUM(O26:AC26)</f>
        <v>248</v>
      </c>
      <c r="K26" s="35"/>
      <c r="L26" s="99">
        <v>45658</v>
      </c>
      <c r="M26" s="99">
        <v>47118</v>
      </c>
      <c r="N26" s="57" t="s">
        <v>72</v>
      </c>
      <c r="O26" s="1"/>
      <c r="P26" s="2">
        <v>62</v>
      </c>
      <c r="Q26" s="2">
        <v>62</v>
      </c>
      <c r="R26" s="2">
        <v>62</v>
      </c>
      <c r="S26" s="2">
        <v>62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/>
      <c r="B27" s="30"/>
      <c r="C27" s="64" t="s">
        <v>66</v>
      </c>
      <c r="D27" s="64" t="s">
        <v>143</v>
      </c>
      <c r="E27" s="33" t="s">
        <v>138</v>
      </c>
      <c r="F27" s="33" t="s">
        <v>116</v>
      </c>
      <c r="G27" s="33" t="s">
        <v>115</v>
      </c>
      <c r="H27" s="34"/>
      <c r="I27" s="107" t="s">
        <v>176</v>
      </c>
      <c r="J27" s="109">
        <f t="shared" si="4"/>
        <v>248</v>
      </c>
      <c r="K27" s="35"/>
      <c r="L27" s="99">
        <v>45658</v>
      </c>
      <c r="M27" s="99">
        <v>47118</v>
      </c>
      <c r="N27" s="57" t="s">
        <v>72</v>
      </c>
      <c r="O27" s="1"/>
      <c r="P27" s="2">
        <v>62</v>
      </c>
      <c r="Q27" s="2">
        <v>62</v>
      </c>
      <c r="R27" s="2">
        <v>62</v>
      </c>
      <c r="S27" s="2">
        <v>62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/>
      <c r="B28" s="30"/>
      <c r="C28" s="64" t="s">
        <v>67</v>
      </c>
      <c r="D28" s="64" t="s">
        <v>141</v>
      </c>
      <c r="E28" s="33" t="s">
        <v>138</v>
      </c>
      <c r="F28" s="33" t="s">
        <v>116</v>
      </c>
      <c r="G28" s="33" t="s">
        <v>115</v>
      </c>
      <c r="H28" s="34"/>
      <c r="I28" s="107" t="s">
        <v>176</v>
      </c>
      <c r="J28" s="109">
        <f t="shared" si="4"/>
        <v>228</v>
      </c>
      <c r="K28" s="35"/>
      <c r="L28" s="100">
        <v>45658</v>
      </c>
      <c r="M28" s="101">
        <v>47118</v>
      </c>
      <c r="N28" s="57" t="s">
        <v>72</v>
      </c>
      <c r="O28" s="1"/>
      <c r="P28" s="2">
        <v>57</v>
      </c>
      <c r="Q28" s="2">
        <v>57</v>
      </c>
      <c r="R28" s="2">
        <v>57</v>
      </c>
      <c r="S28" s="2">
        <v>57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/>
      <c r="B29" s="30"/>
      <c r="C29" s="64" t="s">
        <v>67</v>
      </c>
      <c r="D29" s="64" t="s">
        <v>143</v>
      </c>
      <c r="E29" s="33" t="s">
        <v>138</v>
      </c>
      <c r="F29" s="33" t="s">
        <v>116</v>
      </c>
      <c r="G29" s="33" t="s">
        <v>115</v>
      </c>
      <c r="H29" s="34"/>
      <c r="I29" s="107" t="s">
        <v>176</v>
      </c>
      <c r="J29" s="109">
        <f t="shared" si="4"/>
        <v>228</v>
      </c>
      <c r="K29" s="35"/>
      <c r="L29" s="100">
        <v>45658</v>
      </c>
      <c r="M29" s="101">
        <v>47118</v>
      </c>
      <c r="N29" s="57" t="s">
        <v>72</v>
      </c>
      <c r="O29" s="1"/>
      <c r="P29" s="2">
        <v>57</v>
      </c>
      <c r="Q29" s="2">
        <v>57</v>
      </c>
      <c r="R29" s="2">
        <v>57</v>
      </c>
      <c r="S29" s="2">
        <v>57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/>
      <c r="B30" s="30"/>
      <c r="C30" s="64" t="s">
        <v>68</v>
      </c>
      <c r="D30" s="64" t="s">
        <v>141</v>
      </c>
      <c r="E30" s="33" t="s">
        <v>138</v>
      </c>
      <c r="F30" s="33" t="s">
        <v>116</v>
      </c>
      <c r="G30" s="33" t="s">
        <v>115</v>
      </c>
      <c r="H30" s="34"/>
      <c r="I30" s="107" t="s">
        <v>176</v>
      </c>
      <c r="J30" s="109">
        <f t="shared" si="4"/>
        <v>488</v>
      </c>
      <c r="K30" s="35"/>
      <c r="L30" s="99">
        <v>45658</v>
      </c>
      <c r="M30" s="99">
        <v>47118</v>
      </c>
      <c r="N30" s="57" t="s">
        <v>72</v>
      </c>
      <c r="O30" s="1"/>
      <c r="P30" s="2">
        <v>122</v>
      </c>
      <c r="Q30" s="2">
        <v>122</v>
      </c>
      <c r="R30" s="2">
        <v>122</v>
      </c>
      <c r="S30" s="2">
        <v>122</v>
      </c>
      <c r="T30" s="3"/>
      <c r="U30" s="3"/>
      <c r="V30" s="3"/>
      <c r="W30" s="3"/>
      <c r="X30" s="3"/>
      <c r="Y30" s="3"/>
      <c r="Z30" s="3"/>
      <c r="AA30" s="3"/>
      <c r="AB30" s="3"/>
      <c r="AC30" s="23"/>
    </row>
    <row r="31" spans="1:29" ht="75" x14ac:dyDescent="0.25">
      <c r="A31" s="29"/>
      <c r="B31" s="30"/>
      <c r="C31" s="64" t="s">
        <v>68</v>
      </c>
      <c r="D31" s="64" t="s">
        <v>143</v>
      </c>
      <c r="E31" s="33" t="s">
        <v>138</v>
      </c>
      <c r="F31" s="33" t="s">
        <v>116</v>
      </c>
      <c r="G31" s="33" t="s">
        <v>115</v>
      </c>
      <c r="H31" s="34"/>
      <c r="I31" s="107" t="s">
        <v>176</v>
      </c>
      <c r="J31" s="109">
        <f t="shared" si="4"/>
        <v>488</v>
      </c>
      <c r="K31" s="35"/>
      <c r="L31" s="99">
        <v>45658</v>
      </c>
      <c r="M31" s="99">
        <v>47118</v>
      </c>
      <c r="N31" s="57" t="s">
        <v>72</v>
      </c>
      <c r="O31" s="1"/>
      <c r="P31" s="2">
        <v>122</v>
      </c>
      <c r="Q31" s="2">
        <v>122</v>
      </c>
      <c r="R31" s="2">
        <v>122</v>
      </c>
      <c r="S31" s="2">
        <v>122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/>
      <c r="B32" s="30"/>
      <c r="C32" s="64" t="s">
        <v>65</v>
      </c>
      <c r="D32" s="64" t="s">
        <v>141</v>
      </c>
      <c r="E32" s="33" t="s">
        <v>138</v>
      </c>
      <c r="F32" s="33" t="s">
        <v>116</v>
      </c>
      <c r="G32" s="33" t="s">
        <v>115</v>
      </c>
      <c r="H32" s="34"/>
      <c r="I32" s="107" t="s">
        <v>176</v>
      </c>
      <c r="J32" s="109">
        <f t="shared" si="4"/>
        <v>1104</v>
      </c>
      <c r="K32" s="35"/>
      <c r="L32" s="99">
        <v>45658</v>
      </c>
      <c r="M32" s="99">
        <v>47118</v>
      </c>
      <c r="N32" s="57" t="s">
        <v>72</v>
      </c>
      <c r="O32" s="1"/>
      <c r="P32" s="2">
        <v>276</v>
      </c>
      <c r="Q32" s="2">
        <v>276</v>
      </c>
      <c r="R32" s="2">
        <v>276</v>
      </c>
      <c r="S32" s="2">
        <v>276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/>
      <c r="B33" s="30"/>
      <c r="C33" s="64" t="s">
        <v>65</v>
      </c>
      <c r="D33" s="64" t="s">
        <v>143</v>
      </c>
      <c r="E33" s="33" t="s">
        <v>138</v>
      </c>
      <c r="F33" s="33" t="s">
        <v>116</v>
      </c>
      <c r="G33" s="33" t="s">
        <v>115</v>
      </c>
      <c r="H33" s="34"/>
      <c r="I33" s="107" t="s">
        <v>176</v>
      </c>
      <c r="J33" s="109">
        <f t="shared" si="4"/>
        <v>1104</v>
      </c>
      <c r="K33" s="35"/>
      <c r="L33" s="99">
        <v>45658</v>
      </c>
      <c r="M33" s="99">
        <v>47118</v>
      </c>
      <c r="N33" s="57" t="s">
        <v>72</v>
      </c>
      <c r="O33" s="1"/>
      <c r="P33" s="2">
        <v>276</v>
      </c>
      <c r="Q33" s="2">
        <v>276</v>
      </c>
      <c r="R33" s="2">
        <v>276</v>
      </c>
      <c r="S33" s="2">
        <v>276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/>
      <c r="B34" s="30"/>
      <c r="C34" s="64" t="s">
        <v>69</v>
      </c>
      <c r="D34" s="64" t="s">
        <v>141</v>
      </c>
      <c r="E34" s="33" t="s">
        <v>138</v>
      </c>
      <c r="F34" s="33" t="s">
        <v>116</v>
      </c>
      <c r="G34" s="33" t="s">
        <v>115</v>
      </c>
      <c r="H34" s="34"/>
      <c r="I34" s="107" t="s">
        <v>176</v>
      </c>
      <c r="J34" s="109">
        <f t="shared" si="4"/>
        <v>280</v>
      </c>
      <c r="K34" s="35"/>
      <c r="L34" s="99">
        <v>45658</v>
      </c>
      <c r="M34" s="99">
        <v>47118</v>
      </c>
      <c r="N34" s="57" t="s">
        <v>72</v>
      </c>
      <c r="O34" s="1"/>
      <c r="P34" s="2">
        <v>70</v>
      </c>
      <c r="Q34" s="2">
        <v>70</v>
      </c>
      <c r="R34" s="2">
        <v>70</v>
      </c>
      <c r="S34" s="2">
        <v>70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/>
      <c r="B35" s="30"/>
      <c r="C35" s="64" t="s">
        <v>69</v>
      </c>
      <c r="D35" s="64" t="s">
        <v>143</v>
      </c>
      <c r="E35" s="33" t="s">
        <v>138</v>
      </c>
      <c r="F35" s="33" t="s">
        <v>116</v>
      </c>
      <c r="G35" s="33" t="s">
        <v>115</v>
      </c>
      <c r="H35" s="34"/>
      <c r="I35" s="107" t="s">
        <v>176</v>
      </c>
      <c r="J35" s="109">
        <f t="shared" si="4"/>
        <v>280</v>
      </c>
      <c r="K35" s="35"/>
      <c r="L35" s="99">
        <v>45658</v>
      </c>
      <c r="M35" s="99">
        <v>47118</v>
      </c>
      <c r="N35" s="57" t="s">
        <v>72</v>
      </c>
      <c r="O35" s="1"/>
      <c r="P35" s="2">
        <v>70</v>
      </c>
      <c r="Q35" s="2">
        <v>70</v>
      </c>
      <c r="R35" s="2">
        <v>70</v>
      </c>
      <c r="S35" s="2">
        <v>70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/>
      <c r="B36" s="30"/>
      <c r="C36" s="64" t="s">
        <v>90</v>
      </c>
      <c r="D36" s="64" t="s">
        <v>166</v>
      </c>
      <c r="E36" s="33" t="s">
        <v>112</v>
      </c>
      <c r="F36" s="33" t="s">
        <v>113</v>
      </c>
      <c r="G36" s="33" t="s">
        <v>114</v>
      </c>
      <c r="H36" s="34"/>
      <c r="I36" s="107" t="s">
        <v>176</v>
      </c>
      <c r="J36" s="109">
        <f t="shared" si="3"/>
        <v>83</v>
      </c>
      <c r="K36" s="34"/>
      <c r="L36" s="99">
        <v>46023</v>
      </c>
      <c r="M36" s="99">
        <v>46387</v>
      </c>
      <c r="N36" s="36" t="s">
        <v>72</v>
      </c>
      <c r="O36" s="1"/>
      <c r="P36" s="2"/>
      <c r="Q36" s="2">
        <v>83</v>
      </c>
      <c r="R36" s="2"/>
      <c r="S36" s="2"/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29"/>
      <c r="B37" s="30"/>
      <c r="C37" s="64" t="s">
        <v>82</v>
      </c>
      <c r="D37" s="64" t="s">
        <v>166</v>
      </c>
      <c r="E37" s="33" t="s">
        <v>112</v>
      </c>
      <c r="F37" s="33" t="s">
        <v>113</v>
      </c>
      <c r="G37" s="33" t="s">
        <v>114</v>
      </c>
      <c r="H37" s="34"/>
      <c r="I37" s="107" t="s">
        <v>176</v>
      </c>
      <c r="J37" s="109">
        <f t="shared" si="3"/>
        <v>83</v>
      </c>
      <c r="K37" s="34"/>
      <c r="L37" s="99">
        <v>46753</v>
      </c>
      <c r="M37" s="99">
        <v>47118</v>
      </c>
      <c r="N37" s="57" t="s">
        <v>72</v>
      </c>
      <c r="O37" s="1"/>
      <c r="P37" s="2"/>
      <c r="Q37" s="2"/>
      <c r="R37" s="2"/>
      <c r="S37" s="2">
        <v>83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75" x14ac:dyDescent="0.25">
      <c r="A38" s="29"/>
      <c r="B38" s="30"/>
      <c r="C38" s="64" t="s">
        <v>66</v>
      </c>
      <c r="D38" s="64" t="s">
        <v>141</v>
      </c>
      <c r="E38" s="33" t="s">
        <v>138</v>
      </c>
      <c r="F38" s="33" t="s">
        <v>116</v>
      </c>
      <c r="G38" s="33" t="s">
        <v>115</v>
      </c>
      <c r="H38" s="34"/>
      <c r="I38" s="107" t="s">
        <v>176</v>
      </c>
      <c r="J38" s="109">
        <f t="shared" ref="J38:J41" si="5">SUM(O38:AC38)</f>
        <v>530</v>
      </c>
      <c r="K38" s="35"/>
      <c r="L38" s="99">
        <v>47119</v>
      </c>
      <c r="M38" s="99">
        <v>50770</v>
      </c>
      <c r="N38" s="36" t="s">
        <v>49</v>
      </c>
      <c r="O38" s="1"/>
      <c r="P38" s="2"/>
      <c r="Q38" s="2"/>
      <c r="R38" s="2"/>
      <c r="S38" s="2"/>
      <c r="T38" s="3">
        <v>53</v>
      </c>
      <c r="U38" s="3">
        <v>53</v>
      </c>
      <c r="V38" s="3">
        <v>53</v>
      </c>
      <c r="W38" s="3">
        <v>53</v>
      </c>
      <c r="X38" s="3">
        <v>53</v>
      </c>
      <c r="Y38" s="3">
        <v>53</v>
      </c>
      <c r="Z38" s="3">
        <v>53</v>
      </c>
      <c r="AA38" s="3">
        <v>53</v>
      </c>
      <c r="AB38" s="3">
        <v>53</v>
      </c>
      <c r="AC38" s="4">
        <v>53</v>
      </c>
    </row>
    <row r="39" spans="1:29" ht="65.25" customHeight="1" x14ac:dyDescent="0.25">
      <c r="A39" s="29"/>
      <c r="B39" s="30"/>
      <c r="C39" s="64" t="s">
        <v>66</v>
      </c>
      <c r="D39" s="64" t="s">
        <v>143</v>
      </c>
      <c r="E39" s="33" t="s">
        <v>138</v>
      </c>
      <c r="F39" s="33" t="s">
        <v>116</v>
      </c>
      <c r="G39" s="33" t="s">
        <v>115</v>
      </c>
      <c r="H39" s="34"/>
      <c r="I39" s="107" t="s">
        <v>176</v>
      </c>
      <c r="J39" s="109">
        <f t="shared" si="5"/>
        <v>530</v>
      </c>
      <c r="K39" s="35"/>
      <c r="L39" s="99">
        <v>47119</v>
      </c>
      <c r="M39" s="99">
        <v>50770</v>
      </c>
      <c r="N39" s="36" t="s">
        <v>49</v>
      </c>
      <c r="O39" s="1"/>
      <c r="P39" s="2"/>
      <c r="Q39" s="2"/>
      <c r="R39" s="2"/>
      <c r="S39" s="2"/>
      <c r="T39" s="3">
        <v>53</v>
      </c>
      <c r="U39" s="3">
        <v>53</v>
      </c>
      <c r="V39" s="3">
        <v>53</v>
      </c>
      <c r="W39" s="3">
        <v>53</v>
      </c>
      <c r="X39" s="3">
        <v>53</v>
      </c>
      <c r="Y39" s="3">
        <v>53</v>
      </c>
      <c r="Z39" s="3">
        <v>53</v>
      </c>
      <c r="AA39" s="3">
        <v>53</v>
      </c>
      <c r="AB39" s="3">
        <v>53</v>
      </c>
      <c r="AC39" s="4">
        <v>53</v>
      </c>
    </row>
    <row r="40" spans="1:29" ht="75" x14ac:dyDescent="0.25">
      <c r="A40" s="29"/>
      <c r="B40" s="30"/>
      <c r="C40" s="64" t="s">
        <v>67</v>
      </c>
      <c r="D40" s="64" t="s">
        <v>141</v>
      </c>
      <c r="E40" s="33" t="s">
        <v>138</v>
      </c>
      <c r="F40" s="33" t="s">
        <v>116</v>
      </c>
      <c r="G40" s="33" t="s">
        <v>115</v>
      </c>
      <c r="H40" s="34"/>
      <c r="I40" s="107" t="s">
        <v>176</v>
      </c>
      <c r="J40" s="109">
        <f t="shared" si="5"/>
        <v>1200</v>
      </c>
      <c r="K40" s="35"/>
      <c r="L40" s="99">
        <v>47119</v>
      </c>
      <c r="M40" s="99">
        <v>50770</v>
      </c>
      <c r="N40" s="36" t="s">
        <v>49</v>
      </c>
      <c r="O40" s="1"/>
      <c r="P40" s="2"/>
      <c r="Q40" s="2"/>
      <c r="R40" s="2"/>
      <c r="S40" s="2"/>
      <c r="T40" s="3">
        <v>120</v>
      </c>
      <c r="U40" s="3">
        <v>120</v>
      </c>
      <c r="V40" s="3">
        <v>120</v>
      </c>
      <c r="W40" s="3">
        <v>120</v>
      </c>
      <c r="X40" s="3">
        <v>120</v>
      </c>
      <c r="Y40" s="3">
        <v>120</v>
      </c>
      <c r="Z40" s="3">
        <v>120</v>
      </c>
      <c r="AA40" s="3">
        <v>120</v>
      </c>
      <c r="AB40" s="3">
        <v>120</v>
      </c>
      <c r="AC40" s="4">
        <v>120</v>
      </c>
    </row>
    <row r="41" spans="1:29" ht="75" x14ac:dyDescent="0.25">
      <c r="A41" s="29"/>
      <c r="B41" s="30"/>
      <c r="C41" s="64" t="s">
        <v>67</v>
      </c>
      <c r="D41" s="64" t="s">
        <v>143</v>
      </c>
      <c r="E41" s="33" t="s">
        <v>138</v>
      </c>
      <c r="F41" s="33" t="s">
        <v>116</v>
      </c>
      <c r="G41" s="33" t="s">
        <v>115</v>
      </c>
      <c r="H41" s="34"/>
      <c r="I41" s="107" t="s">
        <v>176</v>
      </c>
      <c r="J41" s="109">
        <f t="shared" si="5"/>
        <v>1200</v>
      </c>
      <c r="K41" s="35"/>
      <c r="L41" s="99">
        <v>47119</v>
      </c>
      <c r="M41" s="99">
        <v>50770</v>
      </c>
      <c r="N41" s="36" t="s">
        <v>49</v>
      </c>
      <c r="O41" s="1"/>
      <c r="P41" s="2"/>
      <c r="Q41" s="2"/>
      <c r="R41" s="2"/>
      <c r="S41" s="2"/>
      <c r="T41" s="3">
        <v>120</v>
      </c>
      <c r="U41" s="3">
        <v>120</v>
      </c>
      <c r="V41" s="3">
        <v>120</v>
      </c>
      <c r="W41" s="3">
        <v>120</v>
      </c>
      <c r="X41" s="3">
        <v>120</v>
      </c>
      <c r="Y41" s="3">
        <v>120</v>
      </c>
      <c r="Z41" s="3">
        <v>120</v>
      </c>
      <c r="AA41" s="3">
        <v>120</v>
      </c>
      <c r="AB41" s="3">
        <v>120</v>
      </c>
      <c r="AC41" s="4">
        <v>120</v>
      </c>
    </row>
    <row r="42" spans="1:29" ht="75" x14ac:dyDescent="0.25">
      <c r="A42" s="29"/>
      <c r="B42" s="30"/>
      <c r="C42" s="64" t="s">
        <v>68</v>
      </c>
      <c r="D42" s="64" t="s">
        <v>141</v>
      </c>
      <c r="E42" s="33" t="s">
        <v>138</v>
      </c>
      <c r="F42" s="33" t="s">
        <v>116</v>
      </c>
      <c r="G42" s="33" t="s">
        <v>115</v>
      </c>
      <c r="H42" s="34"/>
      <c r="I42" s="107" t="s">
        <v>176</v>
      </c>
      <c r="J42" s="109">
        <f t="shared" ref="J42" si="6">SUM(O42:AC42)</f>
        <v>1060</v>
      </c>
      <c r="K42" s="35"/>
      <c r="L42" s="99">
        <v>47119</v>
      </c>
      <c r="M42" s="99">
        <v>50770</v>
      </c>
      <c r="N42" s="36" t="s">
        <v>49</v>
      </c>
      <c r="O42" s="1"/>
      <c r="P42" s="2"/>
      <c r="Q42" s="2"/>
      <c r="R42" s="2"/>
      <c r="S42" s="2"/>
      <c r="T42" s="3">
        <v>106</v>
      </c>
      <c r="U42" s="3">
        <v>106</v>
      </c>
      <c r="V42" s="3">
        <v>106</v>
      </c>
      <c r="W42" s="3">
        <v>106</v>
      </c>
      <c r="X42" s="3">
        <v>106</v>
      </c>
      <c r="Y42" s="3">
        <v>106</v>
      </c>
      <c r="Z42" s="3">
        <v>106</v>
      </c>
      <c r="AA42" s="3">
        <v>106</v>
      </c>
      <c r="AB42" s="3">
        <v>106</v>
      </c>
      <c r="AC42" s="4">
        <v>106</v>
      </c>
    </row>
    <row r="43" spans="1:29" ht="75" x14ac:dyDescent="0.25">
      <c r="A43" s="29"/>
      <c r="B43" s="30"/>
      <c r="C43" s="64" t="s">
        <v>68</v>
      </c>
      <c r="D43" s="64" t="s">
        <v>143</v>
      </c>
      <c r="E43" s="33" t="s">
        <v>138</v>
      </c>
      <c r="F43" s="33" t="s">
        <v>116</v>
      </c>
      <c r="G43" s="33" t="s">
        <v>115</v>
      </c>
      <c r="H43" s="34"/>
      <c r="I43" s="107" t="s">
        <v>176</v>
      </c>
      <c r="J43" s="109">
        <f t="shared" ref="J43:J45" si="7">SUM(O43:AC43)</f>
        <v>1060</v>
      </c>
      <c r="K43" s="35"/>
      <c r="L43" s="99">
        <v>47119</v>
      </c>
      <c r="M43" s="99">
        <v>50770</v>
      </c>
      <c r="N43" s="36" t="s">
        <v>49</v>
      </c>
      <c r="O43" s="1"/>
      <c r="P43" s="2"/>
      <c r="Q43" s="2"/>
      <c r="R43" s="2"/>
      <c r="S43" s="2"/>
      <c r="T43" s="3">
        <v>106</v>
      </c>
      <c r="U43" s="3">
        <v>106</v>
      </c>
      <c r="V43" s="3">
        <v>106</v>
      </c>
      <c r="W43" s="3">
        <v>106</v>
      </c>
      <c r="X43" s="3">
        <v>106</v>
      </c>
      <c r="Y43" s="3">
        <v>106</v>
      </c>
      <c r="Z43" s="3">
        <v>106</v>
      </c>
      <c r="AA43" s="3">
        <v>106</v>
      </c>
      <c r="AB43" s="3">
        <v>106</v>
      </c>
      <c r="AC43" s="4">
        <v>106</v>
      </c>
    </row>
    <row r="44" spans="1:29" ht="75" x14ac:dyDescent="0.25">
      <c r="A44" s="29"/>
      <c r="B44" s="30"/>
      <c r="C44" s="64" t="s">
        <v>65</v>
      </c>
      <c r="D44" s="64" t="s">
        <v>141</v>
      </c>
      <c r="E44" s="33" t="s">
        <v>138</v>
      </c>
      <c r="F44" s="33" t="s">
        <v>116</v>
      </c>
      <c r="G44" s="33" t="s">
        <v>115</v>
      </c>
      <c r="H44" s="34"/>
      <c r="I44" s="107" t="s">
        <v>176</v>
      </c>
      <c r="J44" s="109">
        <f>SUM(O44:AC44)</f>
        <v>3020</v>
      </c>
      <c r="K44" s="35"/>
      <c r="L44" s="99">
        <v>47119</v>
      </c>
      <c r="M44" s="99">
        <v>50770</v>
      </c>
      <c r="N44" s="36" t="s">
        <v>49</v>
      </c>
      <c r="O44" s="1"/>
      <c r="P44" s="2"/>
      <c r="Q44" s="2"/>
      <c r="R44" s="2"/>
      <c r="S44" s="2"/>
      <c r="T44" s="3">
        <v>302</v>
      </c>
      <c r="U44" s="3">
        <v>302</v>
      </c>
      <c r="V44" s="3">
        <v>302</v>
      </c>
      <c r="W44" s="3">
        <v>302</v>
      </c>
      <c r="X44" s="3">
        <v>302</v>
      </c>
      <c r="Y44" s="3">
        <v>302</v>
      </c>
      <c r="Z44" s="3">
        <v>302</v>
      </c>
      <c r="AA44" s="3">
        <v>302</v>
      </c>
      <c r="AB44" s="3">
        <v>302</v>
      </c>
      <c r="AC44" s="4">
        <v>302</v>
      </c>
    </row>
    <row r="45" spans="1:29" ht="75" x14ac:dyDescent="0.25">
      <c r="A45" s="29"/>
      <c r="B45" s="30"/>
      <c r="C45" s="64" t="s">
        <v>65</v>
      </c>
      <c r="D45" s="64" t="s">
        <v>143</v>
      </c>
      <c r="E45" s="33" t="s">
        <v>138</v>
      </c>
      <c r="F45" s="33" t="s">
        <v>116</v>
      </c>
      <c r="G45" s="33" t="s">
        <v>115</v>
      </c>
      <c r="H45" s="34"/>
      <c r="I45" s="107" t="s">
        <v>176</v>
      </c>
      <c r="J45" s="109">
        <f t="shared" si="7"/>
        <v>3020</v>
      </c>
      <c r="K45" s="35"/>
      <c r="L45" s="99">
        <v>47119</v>
      </c>
      <c r="M45" s="99">
        <v>50770</v>
      </c>
      <c r="N45" s="36" t="s">
        <v>49</v>
      </c>
      <c r="O45" s="1"/>
      <c r="P45" s="2"/>
      <c r="Q45" s="2"/>
      <c r="R45" s="2"/>
      <c r="S45" s="2"/>
      <c r="T45" s="3">
        <v>302</v>
      </c>
      <c r="U45" s="3">
        <v>302</v>
      </c>
      <c r="V45" s="3">
        <v>302</v>
      </c>
      <c r="W45" s="3">
        <v>302</v>
      </c>
      <c r="X45" s="3">
        <v>302</v>
      </c>
      <c r="Y45" s="3">
        <v>302</v>
      </c>
      <c r="Z45" s="3">
        <v>302</v>
      </c>
      <c r="AA45" s="3">
        <v>302</v>
      </c>
      <c r="AB45" s="3">
        <v>302</v>
      </c>
      <c r="AC45" s="4">
        <v>302</v>
      </c>
    </row>
    <row r="46" spans="1:29" ht="75" x14ac:dyDescent="0.25">
      <c r="A46" s="29"/>
      <c r="B46" s="30"/>
      <c r="C46" s="64" t="s">
        <v>69</v>
      </c>
      <c r="D46" s="64" t="s">
        <v>141</v>
      </c>
      <c r="E46" s="33" t="s">
        <v>138</v>
      </c>
      <c r="F46" s="33" t="s">
        <v>116</v>
      </c>
      <c r="G46" s="33" t="s">
        <v>115</v>
      </c>
      <c r="H46" s="34"/>
      <c r="I46" s="107" t="s">
        <v>176</v>
      </c>
      <c r="J46" s="109">
        <f t="shared" ref="J46:J47" si="8">SUM(O46:AC46)</f>
        <v>600</v>
      </c>
      <c r="K46" s="35"/>
      <c r="L46" s="99">
        <v>47119</v>
      </c>
      <c r="M46" s="99">
        <v>50770</v>
      </c>
      <c r="N46" s="36" t="s">
        <v>49</v>
      </c>
      <c r="O46" s="1"/>
      <c r="P46" s="2"/>
      <c r="Q46" s="2"/>
      <c r="R46" s="2"/>
      <c r="S46" s="2"/>
      <c r="T46" s="3">
        <v>60</v>
      </c>
      <c r="U46" s="3">
        <v>60</v>
      </c>
      <c r="V46" s="3">
        <v>60</v>
      </c>
      <c r="W46" s="3">
        <v>60</v>
      </c>
      <c r="X46" s="3">
        <v>60</v>
      </c>
      <c r="Y46" s="3">
        <v>60</v>
      </c>
      <c r="Z46" s="3">
        <v>60</v>
      </c>
      <c r="AA46" s="3">
        <v>60</v>
      </c>
      <c r="AB46" s="3">
        <v>60</v>
      </c>
      <c r="AC46" s="4">
        <v>60</v>
      </c>
    </row>
    <row r="47" spans="1:29" ht="75" x14ac:dyDescent="0.25">
      <c r="A47" s="29"/>
      <c r="B47" s="30"/>
      <c r="C47" s="64" t="s">
        <v>69</v>
      </c>
      <c r="D47" s="64" t="s">
        <v>143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si="8"/>
        <v>600</v>
      </c>
      <c r="K47" s="35"/>
      <c r="L47" s="99">
        <v>47119</v>
      </c>
      <c r="M47" s="99">
        <v>50770</v>
      </c>
      <c r="N47" s="36" t="s">
        <v>49</v>
      </c>
      <c r="O47" s="1"/>
      <c r="P47" s="2"/>
      <c r="Q47" s="2"/>
      <c r="R47" s="2"/>
      <c r="S47" s="2"/>
      <c r="T47" s="3">
        <v>60</v>
      </c>
      <c r="U47" s="3">
        <v>60</v>
      </c>
      <c r="V47" s="3">
        <v>60</v>
      </c>
      <c r="W47" s="3">
        <v>60</v>
      </c>
      <c r="X47" s="3">
        <v>60</v>
      </c>
      <c r="Y47" s="3">
        <v>60</v>
      </c>
      <c r="Z47" s="3">
        <v>60</v>
      </c>
      <c r="AA47" s="3">
        <v>60</v>
      </c>
      <c r="AB47" s="3">
        <v>60</v>
      </c>
      <c r="AC47" s="4">
        <v>60</v>
      </c>
    </row>
    <row r="48" spans="1:29" x14ac:dyDescent="0.25">
      <c r="A48" s="104"/>
      <c r="B48" s="47" t="s">
        <v>2</v>
      </c>
      <c r="C48" s="42"/>
      <c r="D48" s="42"/>
      <c r="E48" s="42"/>
      <c r="F48" s="42"/>
      <c r="G48" s="42"/>
      <c r="H48" s="48"/>
      <c r="I48" s="105"/>
      <c r="J48" s="118"/>
      <c r="K48" s="48"/>
      <c r="L48" s="103"/>
      <c r="M48" s="103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125"/>
    </row>
    <row r="49" spans="1:29" ht="45" x14ac:dyDescent="0.25">
      <c r="A49" s="175">
        <v>3</v>
      </c>
      <c r="B49" s="30"/>
      <c r="C49" s="64" t="s">
        <v>204</v>
      </c>
      <c r="D49" s="131" t="s">
        <v>76</v>
      </c>
      <c r="E49" s="33" t="s">
        <v>118</v>
      </c>
      <c r="F49" s="33" t="s">
        <v>119</v>
      </c>
      <c r="G49" s="33" t="s">
        <v>120</v>
      </c>
      <c r="H49" s="34"/>
      <c r="I49" s="107" t="s">
        <v>176</v>
      </c>
      <c r="J49" s="109">
        <f t="shared" ref="J49" si="9">SUM(O49:AC49)</f>
        <v>299</v>
      </c>
      <c r="K49" s="35"/>
      <c r="L49" s="99">
        <v>45292</v>
      </c>
      <c r="M49" s="99">
        <v>45657</v>
      </c>
      <c r="N49" s="36" t="s">
        <v>287</v>
      </c>
      <c r="O49" s="1">
        <v>299</v>
      </c>
      <c r="P49" s="2"/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175"/>
      <c r="B50" s="30"/>
      <c r="C50" s="131" t="s">
        <v>237</v>
      </c>
      <c r="D50" s="131" t="s">
        <v>76</v>
      </c>
      <c r="E50" s="33" t="s">
        <v>118</v>
      </c>
      <c r="F50" s="33" t="s">
        <v>119</v>
      </c>
      <c r="G50" s="33" t="s">
        <v>120</v>
      </c>
      <c r="H50" s="34"/>
      <c r="I50" s="107" t="s">
        <v>176</v>
      </c>
      <c r="J50" s="109">
        <f t="shared" ref="J50" si="10">SUM(O50:AC50)</f>
        <v>166</v>
      </c>
      <c r="K50" s="34"/>
      <c r="L50" s="100">
        <v>45658</v>
      </c>
      <c r="M50" s="101">
        <v>46022</v>
      </c>
      <c r="N50" s="36" t="s">
        <v>72</v>
      </c>
      <c r="O50" s="1"/>
      <c r="P50" s="2">
        <v>166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75"/>
      <c r="B51" s="30"/>
      <c r="C51" s="64" t="s">
        <v>80</v>
      </c>
      <c r="D51" s="64" t="s">
        <v>177</v>
      </c>
      <c r="E51" s="33" t="s">
        <v>121</v>
      </c>
      <c r="F51" s="33" t="s">
        <v>119</v>
      </c>
      <c r="G51" s="33" t="s">
        <v>120</v>
      </c>
      <c r="H51" s="34"/>
      <c r="I51" s="107" t="s">
        <v>176</v>
      </c>
      <c r="J51" s="109">
        <f t="shared" ref="J51:J52" si="11">SUM(O51:AC51)</f>
        <v>232</v>
      </c>
      <c r="K51" s="35"/>
      <c r="L51" s="100">
        <v>45658</v>
      </c>
      <c r="M51" s="101">
        <v>46022</v>
      </c>
      <c r="N51" s="36" t="s">
        <v>72</v>
      </c>
      <c r="O51" s="1"/>
      <c r="P51" s="2">
        <v>232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75"/>
      <c r="B52" s="30"/>
      <c r="C52" s="64" t="s">
        <v>82</v>
      </c>
      <c r="D52" s="131" t="s">
        <v>178</v>
      </c>
      <c r="E52" s="33" t="s">
        <v>121</v>
      </c>
      <c r="F52" s="33" t="s">
        <v>119</v>
      </c>
      <c r="G52" s="33" t="s">
        <v>120</v>
      </c>
      <c r="H52" s="34"/>
      <c r="I52" s="107" t="s">
        <v>176</v>
      </c>
      <c r="J52" s="109">
        <f t="shared" si="11"/>
        <v>83</v>
      </c>
      <c r="K52" s="35"/>
      <c r="L52" s="100">
        <v>45658</v>
      </c>
      <c r="M52" s="101">
        <v>46022</v>
      </c>
      <c r="N52" s="36" t="s">
        <v>72</v>
      </c>
      <c r="O52" s="1"/>
      <c r="P52" s="2">
        <v>83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175"/>
      <c r="B53" s="30"/>
      <c r="C53" s="64" t="s">
        <v>81</v>
      </c>
      <c r="D53" s="64" t="s">
        <v>167</v>
      </c>
      <c r="E53" s="33" t="s">
        <v>121</v>
      </c>
      <c r="F53" s="33" t="s">
        <v>119</v>
      </c>
      <c r="G53" s="33" t="s">
        <v>120</v>
      </c>
      <c r="H53" s="34"/>
      <c r="I53" s="107" t="s">
        <v>176</v>
      </c>
      <c r="J53" s="109">
        <f t="shared" ref="J53" si="12">SUM(O53:AC53)</f>
        <v>116</v>
      </c>
      <c r="K53" s="34"/>
      <c r="L53" s="100">
        <v>45658</v>
      </c>
      <c r="M53" s="101">
        <v>46022</v>
      </c>
      <c r="N53" s="36" t="s">
        <v>72</v>
      </c>
      <c r="O53" s="1"/>
      <c r="P53" s="2">
        <v>116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23"/>
    </row>
    <row r="54" spans="1:29" ht="45" x14ac:dyDescent="0.25">
      <c r="A54" s="175"/>
      <c r="B54" s="30"/>
      <c r="C54" s="64" t="s">
        <v>87</v>
      </c>
      <c r="D54" s="64" t="s">
        <v>167</v>
      </c>
      <c r="E54" s="33" t="s">
        <v>121</v>
      </c>
      <c r="F54" s="33" t="s">
        <v>119</v>
      </c>
      <c r="G54" s="33" t="s">
        <v>120</v>
      </c>
      <c r="H54" s="34"/>
      <c r="I54" s="107" t="s">
        <v>176</v>
      </c>
      <c r="J54" s="109">
        <f>SUM(O54:AC54)</f>
        <v>282</v>
      </c>
      <c r="K54" s="34"/>
      <c r="L54" s="100">
        <v>45658</v>
      </c>
      <c r="M54" s="101">
        <v>46022</v>
      </c>
      <c r="N54" s="36" t="s">
        <v>72</v>
      </c>
      <c r="O54" s="1"/>
      <c r="P54" s="2">
        <v>282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75"/>
      <c r="B55" s="30"/>
      <c r="C55" s="64" t="s">
        <v>83</v>
      </c>
      <c r="D55" s="64" t="s">
        <v>167</v>
      </c>
      <c r="E55" s="33" t="s">
        <v>121</v>
      </c>
      <c r="F55" s="33" t="s">
        <v>119</v>
      </c>
      <c r="G55" s="33" t="s">
        <v>120</v>
      </c>
      <c r="H55" s="34"/>
      <c r="I55" s="107" t="s">
        <v>176</v>
      </c>
      <c r="J55" s="109">
        <f t="shared" ref="J55:J56" si="13">SUM(O55:AC55)</f>
        <v>116</v>
      </c>
      <c r="K55" s="34"/>
      <c r="L55" s="100">
        <v>45658</v>
      </c>
      <c r="M55" s="101">
        <v>46022</v>
      </c>
      <c r="N55" s="36" t="s">
        <v>72</v>
      </c>
      <c r="O55" s="1"/>
      <c r="P55" s="2">
        <v>116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23"/>
    </row>
    <row r="56" spans="1:29" ht="45" x14ac:dyDescent="0.25">
      <c r="A56" s="175"/>
      <c r="B56" s="30"/>
      <c r="C56" s="64" t="s">
        <v>90</v>
      </c>
      <c r="D56" s="64" t="s">
        <v>167</v>
      </c>
      <c r="E56" s="33" t="s">
        <v>121</v>
      </c>
      <c r="F56" s="33" t="s">
        <v>119</v>
      </c>
      <c r="G56" s="33" t="s">
        <v>120</v>
      </c>
      <c r="H56" s="34"/>
      <c r="I56" s="108" t="s">
        <v>176</v>
      </c>
      <c r="J56" s="109">
        <f t="shared" si="13"/>
        <v>282</v>
      </c>
      <c r="K56" s="34"/>
      <c r="L56" s="100">
        <v>45658</v>
      </c>
      <c r="M56" s="101">
        <v>46022</v>
      </c>
      <c r="N56" s="36" t="s">
        <v>72</v>
      </c>
      <c r="O56" s="1"/>
      <c r="P56" s="2">
        <v>282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75"/>
      <c r="B57" s="30"/>
      <c r="C57" s="64" t="s">
        <v>91</v>
      </c>
      <c r="D57" s="64" t="s">
        <v>167</v>
      </c>
      <c r="E57" s="33" t="s">
        <v>121</v>
      </c>
      <c r="F57" s="33" t="s">
        <v>119</v>
      </c>
      <c r="G57" s="33" t="s">
        <v>120</v>
      </c>
      <c r="H57" s="34"/>
      <c r="I57" s="107" t="s">
        <v>176</v>
      </c>
      <c r="J57" s="109">
        <f>SUM(O57:AC57)</f>
        <v>282</v>
      </c>
      <c r="K57" s="34"/>
      <c r="L57" s="100">
        <v>45658</v>
      </c>
      <c r="M57" s="101">
        <v>46022</v>
      </c>
      <c r="N57" s="36" t="s">
        <v>72</v>
      </c>
      <c r="O57" s="1"/>
      <c r="P57" s="2">
        <v>282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75"/>
      <c r="B58" s="30"/>
      <c r="C58" s="64" t="s">
        <v>89</v>
      </c>
      <c r="D58" s="64" t="s">
        <v>167</v>
      </c>
      <c r="E58" s="33" t="s">
        <v>121</v>
      </c>
      <c r="F58" s="33" t="s">
        <v>119</v>
      </c>
      <c r="G58" s="33" t="s">
        <v>120</v>
      </c>
      <c r="H58" s="34"/>
      <c r="I58" s="107" t="s">
        <v>176</v>
      </c>
      <c r="J58" s="109">
        <f t="shared" ref="J58:J78" si="14">SUM(O58:AC58)</f>
        <v>282</v>
      </c>
      <c r="K58" s="34"/>
      <c r="L58" s="100">
        <v>45658</v>
      </c>
      <c r="M58" s="101">
        <v>46022</v>
      </c>
      <c r="N58" s="36" t="s">
        <v>72</v>
      </c>
      <c r="O58" s="1"/>
      <c r="P58" s="2">
        <v>282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75"/>
      <c r="B59" s="30"/>
      <c r="C59" s="64" t="s">
        <v>66</v>
      </c>
      <c r="D59" s="64" t="s">
        <v>142</v>
      </c>
      <c r="E59" s="33" t="s">
        <v>121</v>
      </c>
      <c r="F59" s="33" t="s">
        <v>119</v>
      </c>
      <c r="G59" s="33" t="s">
        <v>120</v>
      </c>
      <c r="H59" s="34"/>
      <c r="I59" s="107" t="s">
        <v>176</v>
      </c>
      <c r="J59" s="109">
        <f t="shared" ref="J59:J68" si="15">SUM(O59:AC59)</f>
        <v>248</v>
      </c>
      <c r="K59" s="35"/>
      <c r="L59" s="99">
        <v>45658</v>
      </c>
      <c r="M59" s="99">
        <v>47118</v>
      </c>
      <c r="N59" s="57" t="s">
        <v>72</v>
      </c>
      <c r="O59" s="1"/>
      <c r="P59" s="2">
        <v>62</v>
      </c>
      <c r="Q59" s="2">
        <v>62</v>
      </c>
      <c r="R59" s="2">
        <v>62</v>
      </c>
      <c r="S59" s="2">
        <v>62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75"/>
      <c r="B60" s="30"/>
      <c r="C60" s="64" t="s">
        <v>66</v>
      </c>
      <c r="D60" s="64" t="s">
        <v>144</v>
      </c>
      <c r="E60" s="33" t="s">
        <v>121</v>
      </c>
      <c r="F60" s="33" t="s">
        <v>119</v>
      </c>
      <c r="G60" s="33" t="s">
        <v>120</v>
      </c>
      <c r="H60" s="34"/>
      <c r="I60" s="107" t="s">
        <v>176</v>
      </c>
      <c r="J60" s="109">
        <f t="shared" si="15"/>
        <v>248</v>
      </c>
      <c r="K60" s="35"/>
      <c r="L60" s="99">
        <v>45658</v>
      </c>
      <c r="M60" s="99">
        <v>47118</v>
      </c>
      <c r="N60" s="57" t="s">
        <v>72</v>
      </c>
      <c r="O60" s="1"/>
      <c r="P60" s="2">
        <v>62</v>
      </c>
      <c r="Q60" s="2">
        <v>62</v>
      </c>
      <c r="R60" s="2">
        <v>62</v>
      </c>
      <c r="S60" s="2">
        <v>62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75"/>
      <c r="B61" s="30"/>
      <c r="C61" s="64" t="s">
        <v>67</v>
      </c>
      <c r="D61" s="64" t="s">
        <v>142</v>
      </c>
      <c r="E61" s="33" t="s">
        <v>121</v>
      </c>
      <c r="F61" s="33" t="s">
        <v>119</v>
      </c>
      <c r="G61" s="33" t="s">
        <v>120</v>
      </c>
      <c r="H61" s="34"/>
      <c r="I61" s="107" t="s">
        <v>176</v>
      </c>
      <c r="J61" s="109">
        <f t="shared" si="15"/>
        <v>556</v>
      </c>
      <c r="K61" s="35"/>
      <c r="L61" s="99">
        <v>45658</v>
      </c>
      <c r="M61" s="99">
        <v>47118</v>
      </c>
      <c r="N61" s="57" t="s">
        <v>72</v>
      </c>
      <c r="O61" s="1"/>
      <c r="P61" s="2">
        <v>139</v>
      </c>
      <c r="Q61" s="2">
        <v>139</v>
      </c>
      <c r="R61" s="2">
        <v>139</v>
      </c>
      <c r="S61" s="2">
        <v>139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75"/>
      <c r="B62" s="30"/>
      <c r="C62" s="64" t="s">
        <v>67</v>
      </c>
      <c r="D62" s="64" t="s">
        <v>144</v>
      </c>
      <c r="E62" s="33" t="s">
        <v>121</v>
      </c>
      <c r="F62" s="33" t="s">
        <v>119</v>
      </c>
      <c r="G62" s="33" t="s">
        <v>120</v>
      </c>
      <c r="H62" s="34"/>
      <c r="I62" s="107" t="s">
        <v>176</v>
      </c>
      <c r="J62" s="109">
        <f t="shared" si="15"/>
        <v>556</v>
      </c>
      <c r="K62" s="35"/>
      <c r="L62" s="99">
        <v>45658</v>
      </c>
      <c r="M62" s="99">
        <v>47118</v>
      </c>
      <c r="N62" s="57" t="s">
        <v>72</v>
      </c>
      <c r="O62" s="1"/>
      <c r="P62" s="2">
        <v>139</v>
      </c>
      <c r="Q62" s="2">
        <v>139</v>
      </c>
      <c r="R62" s="2">
        <v>139</v>
      </c>
      <c r="S62" s="2">
        <v>139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75"/>
      <c r="B63" s="30"/>
      <c r="C63" s="64" t="s">
        <v>68</v>
      </c>
      <c r="D63" s="64" t="s">
        <v>142</v>
      </c>
      <c r="E63" s="33" t="s">
        <v>121</v>
      </c>
      <c r="F63" s="33" t="s">
        <v>119</v>
      </c>
      <c r="G63" s="33" t="s">
        <v>120</v>
      </c>
      <c r="H63" s="34"/>
      <c r="I63" s="107" t="s">
        <v>176</v>
      </c>
      <c r="J63" s="109">
        <f t="shared" si="15"/>
        <v>488</v>
      </c>
      <c r="K63" s="35"/>
      <c r="L63" s="99">
        <v>45658</v>
      </c>
      <c r="M63" s="99">
        <v>47118</v>
      </c>
      <c r="N63" s="57" t="s">
        <v>72</v>
      </c>
      <c r="O63" s="1"/>
      <c r="P63" s="2">
        <v>122</v>
      </c>
      <c r="Q63" s="2">
        <v>122</v>
      </c>
      <c r="R63" s="2">
        <v>122</v>
      </c>
      <c r="S63" s="2">
        <v>122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45" x14ac:dyDescent="0.25">
      <c r="A64" s="175"/>
      <c r="B64" s="30"/>
      <c r="C64" s="64" t="s">
        <v>68</v>
      </c>
      <c r="D64" s="64" t="s">
        <v>144</v>
      </c>
      <c r="E64" s="33" t="s">
        <v>121</v>
      </c>
      <c r="F64" s="33" t="s">
        <v>119</v>
      </c>
      <c r="G64" s="33" t="s">
        <v>120</v>
      </c>
      <c r="H64" s="34"/>
      <c r="I64" s="107" t="s">
        <v>176</v>
      </c>
      <c r="J64" s="109">
        <f t="shared" si="15"/>
        <v>488</v>
      </c>
      <c r="K64" s="35"/>
      <c r="L64" s="99">
        <v>45658</v>
      </c>
      <c r="M64" s="99">
        <v>47118</v>
      </c>
      <c r="N64" s="57" t="s">
        <v>72</v>
      </c>
      <c r="O64" s="1"/>
      <c r="P64" s="2">
        <v>122</v>
      </c>
      <c r="Q64" s="2">
        <v>122</v>
      </c>
      <c r="R64" s="2">
        <v>122</v>
      </c>
      <c r="S64" s="2">
        <v>122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45" x14ac:dyDescent="0.25">
      <c r="A65" s="175"/>
      <c r="B65" s="30"/>
      <c r="C65" s="64" t="s">
        <v>65</v>
      </c>
      <c r="D65" s="64" t="s">
        <v>142</v>
      </c>
      <c r="E65" s="33" t="s">
        <v>121</v>
      </c>
      <c r="F65" s="33" t="s">
        <v>119</v>
      </c>
      <c r="G65" s="33" t="s">
        <v>120</v>
      </c>
      <c r="H65" s="34"/>
      <c r="I65" s="107" t="s">
        <v>176</v>
      </c>
      <c r="J65" s="109">
        <f t="shared" si="15"/>
        <v>804</v>
      </c>
      <c r="K65" s="35"/>
      <c r="L65" s="99">
        <v>45658</v>
      </c>
      <c r="M65" s="99">
        <v>47118</v>
      </c>
      <c r="N65" s="57" t="s">
        <v>72</v>
      </c>
      <c r="O65" s="1"/>
      <c r="P65" s="2">
        <v>201</v>
      </c>
      <c r="Q65" s="2">
        <v>201</v>
      </c>
      <c r="R65" s="2">
        <v>201</v>
      </c>
      <c r="S65" s="2">
        <v>201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75"/>
      <c r="B66" s="30"/>
      <c r="C66" s="64" t="s">
        <v>65</v>
      </c>
      <c r="D66" s="64" t="s">
        <v>144</v>
      </c>
      <c r="E66" s="33" t="s">
        <v>121</v>
      </c>
      <c r="F66" s="33" t="s">
        <v>119</v>
      </c>
      <c r="G66" s="33" t="s">
        <v>120</v>
      </c>
      <c r="H66" s="34"/>
      <c r="I66" s="107" t="s">
        <v>176</v>
      </c>
      <c r="J66" s="109">
        <f t="shared" si="15"/>
        <v>1168</v>
      </c>
      <c r="K66" s="35"/>
      <c r="L66" s="99">
        <v>45658</v>
      </c>
      <c r="M66" s="99">
        <v>47118</v>
      </c>
      <c r="N66" s="57" t="s">
        <v>72</v>
      </c>
      <c r="O66" s="1"/>
      <c r="P66" s="2">
        <v>292</v>
      </c>
      <c r="Q66" s="2">
        <v>292</v>
      </c>
      <c r="R66" s="2">
        <v>292</v>
      </c>
      <c r="S66" s="2">
        <v>292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75"/>
      <c r="B67" s="30"/>
      <c r="C67" s="64" t="s">
        <v>69</v>
      </c>
      <c r="D67" s="64" t="s">
        <v>142</v>
      </c>
      <c r="E67" s="33" t="s">
        <v>121</v>
      </c>
      <c r="F67" s="33" t="s">
        <v>119</v>
      </c>
      <c r="G67" s="33" t="s">
        <v>120</v>
      </c>
      <c r="H67" s="34"/>
      <c r="I67" s="107" t="s">
        <v>176</v>
      </c>
      <c r="J67" s="109">
        <f t="shared" si="15"/>
        <v>280</v>
      </c>
      <c r="K67" s="35"/>
      <c r="L67" s="99">
        <v>45658</v>
      </c>
      <c r="M67" s="99">
        <v>47118</v>
      </c>
      <c r="N67" s="57" t="s">
        <v>72</v>
      </c>
      <c r="O67" s="1"/>
      <c r="P67" s="2">
        <v>70</v>
      </c>
      <c r="Q67" s="2">
        <v>70</v>
      </c>
      <c r="R67" s="2">
        <v>70</v>
      </c>
      <c r="S67" s="2">
        <v>70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75"/>
      <c r="B68" s="30"/>
      <c r="C68" s="64" t="s">
        <v>69</v>
      </c>
      <c r="D68" s="64" t="s">
        <v>144</v>
      </c>
      <c r="E68" s="33" t="s">
        <v>121</v>
      </c>
      <c r="F68" s="33" t="s">
        <v>119</v>
      </c>
      <c r="G68" s="33" t="s">
        <v>120</v>
      </c>
      <c r="H68" s="34"/>
      <c r="I68" s="107" t="s">
        <v>176</v>
      </c>
      <c r="J68" s="109">
        <f t="shared" si="15"/>
        <v>280</v>
      </c>
      <c r="K68" s="35"/>
      <c r="L68" s="99">
        <v>45658</v>
      </c>
      <c r="M68" s="99">
        <v>47118</v>
      </c>
      <c r="N68" s="57" t="s">
        <v>72</v>
      </c>
      <c r="O68" s="1"/>
      <c r="P68" s="2">
        <v>70</v>
      </c>
      <c r="Q68" s="2">
        <v>70</v>
      </c>
      <c r="R68" s="2">
        <v>70</v>
      </c>
      <c r="S68" s="2">
        <v>70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75"/>
      <c r="B69" s="30"/>
      <c r="C69" s="131" t="s">
        <v>223</v>
      </c>
      <c r="D69" s="131" t="s">
        <v>76</v>
      </c>
      <c r="E69" s="33" t="s">
        <v>118</v>
      </c>
      <c r="F69" s="33" t="s">
        <v>119</v>
      </c>
      <c r="G69" s="33" t="s">
        <v>120</v>
      </c>
      <c r="H69" s="34"/>
      <c r="I69" s="107" t="s">
        <v>176</v>
      </c>
      <c r="J69" s="109">
        <f t="shared" si="14"/>
        <v>299</v>
      </c>
      <c r="K69" s="34"/>
      <c r="L69" s="99">
        <v>46023</v>
      </c>
      <c r="M69" s="99">
        <v>46387</v>
      </c>
      <c r="N69" s="36" t="s">
        <v>72</v>
      </c>
      <c r="O69" s="1"/>
      <c r="P69" s="2"/>
      <c r="Q69" s="2">
        <v>299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75"/>
      <c r="B70" s="30"/>
      <c r="C70" s="131" t="s">
        <v>224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si="14"/>
        <v>166</v>
      </c>
      <c r="K70" s="34"/>
      <c r="L70" s="99">
        <v>46023</v>
      </c>
      <c r="M70" s="99">
        <v>46387</v>
      </c>
      <c r="N70" s="36" t="s">
        <v>72</v>
      </c>
      <c r="O70" s="1"/>
      <c r="P70" s="2"/>
      <c r="Q70" s="2">
        <v>166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75"/>
      <c r="B71" s="30"/>
      <c r="C71" s="131" t="s">
        <v>225</v>
      </c>
      <c r="D71" s="131" t="s">
        <v>76</v>
      </c>
      <c r="E71" s="33" t="s">
        <v>118</v>
      </c>
      <c r="F71" s="33" t="s">
        <v>119</v>
      </c>
      <c r="G71" s="33" t="s">
        <v>120</v>
      </c>
      <c r="H71" s="34"/>
      <c r="I71" s="107" t="s">
        <v>176</v>
      </c>
      <c r="J71" s="109">
        <f t="shared" si="14"/>
        <v>166</v>
      </c>
      <c r="K71" s="34"/>
      <c r="L71" s="99">
        <v>46023</v>
      </c>
      <c r="M71" s="99">
        <v>46387</v>
      </c>
      <c r="N71" s="36" t="s">
        <v>72</v>
      </c>
      <c r="O71" s="1"/>
      <c r="P71" s="2"/>
      <c r="Q71" s="2">
        <v>166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75"/>
      <c r="B72" s="30"/>
      <c r="C72" s="131" t="s">
        <v>208</v>
      </c>
      <c r="D72" s="131" t="s">
        <v>76</v>
      </c>
      <c r="E72" s="33" t="s">
        <v>118</v>
      </c>
      <c r="F72" s="33" t="s">
        <v>119</v>
      </c>
      <c r="G72" s="33" t="s">
        <v>120</v>
      </c>
      <c r="H72" s="34"/>
      <c r="I72" s="107" t="s">
        <v>176</v>
      </c>
      <c r="J72" s="109">
        <f t="shared" si="14"/>
        <v>166</v>
      </c>
      <c r="K72" s="34"/>
      <c r="L72" s="99">
        <v>46023</v>
      </c>
      <c r="M72" s="99">
        <v>46387</v>
      </c>
      <c r="N72" s="36" t="s">
        <v>72</v>
      </c>
      <c r="O72" s="1"/>
      <c r="P72" s="2"/>
      <c r="Q72" s="2">
        <v>166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75"/>
      <c r="B73" s="30"/>
      <c r="C73" s="131" t="s">
        <v>226</v>
      </c>
      <c r="D73" s="131" t="s">
        <v>76</v>
      </c>
      <c r="E73" s="33" t="s">
        <v>118</v>
      </c>
      <c r="F73" s="33" t="s">
        <v>119</v>
      </c>
      <c r="G73" s="33" t="s">
        <v>120</v>
      </c>
      <c r="H73" s="34"/>
      <c r="I73" s="107" t="s">
        <v>176</v>
      </c>
      <c r="J73" s="109">
        <f t="shared" si="14"/>
        <v>166</v>
      </c>
      <c r="K73" s="34"/>
      <c r="L73" s="99">
        <v>46023</v>
      </c>
      <c r="M73" s="99">
        <v>46387</v>
      </c>
      <c r="N73" s="36" t="s">
        <v>72</v>
      </c>
      <c r="O73" s="1"/>
      <c r="P73" s="2"/>
      <c r="Q73" s="2">
        <v>166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29"/>
      <c r="B74" s="30"/>
      <c r="C74" s="64" t="s">
        <v>92</v>
      </c>
      <c r="D74" s="64" t="s">
        <v>167</v>
      </c>
      <c r="E74" s="33" t="s">
        <v>121</v>
      </c>
      <c r="F74" s="33" t="s">
        <v>119</v>
      </c>
      <c r="G74" s="33" t="s">
        <v>120</v>
      </c>
      <c r="H74" s="34"/>
      <c r="I74" s="107" t="s">
        <v>176</v>
      </c>
      <c r="J74" s="109">
        <f t="shared" si="14"/>
        <v>282</v>
      </c>
      <c r="K74" s="34"/>
      <c r="L74" s="99">
        <v>46023</v>
      </c>
      <c r="M74" s="99">
        <v>46387</v>
      </c>
      <c r="N74" s="36" t="s">
        <v>72</v>
      </c>
      <c r="O74" s="1"/>
      <c r="P74" s="2"/>
      <c r="Q74" s="2">
        <v>282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75"/>
      <c r="B75" s="30"/>
      <c r="C75" s="131" t="s">
        <v>227</v>
      </c>
      <c r="D75" s="131" t="s">
        <v>76</v>
      </c>
      <c r="E75" s="33" t="s">
        <v>118</v>
      </c>
      <c r="F75" s="33" t="s">
        <v>119</v>
      </c>
      <c r="G75" s="33" t="s">
        <v>120</v>
      </c>
      <c r="H75" s="34"/>
      <c r="I75" s="107" t="s">
        <v>176</v>
      </c>
      <c r="J75" s="109">
        <f t="shared" si="14"/>
        <v>166</v>
      </c>
      <c r="K75" s="35"/>
      <c r="L75" s="99">
        <v>46023</v>
      </c>
      <c r="M75" s="99">
        <v>46387</v>
      </c>
      <c r="N75" s="36" t="s">
        <v>72</v>
      </c>
      <c r="O75" s="1"/>
      <c r="P75" s="2"/>
      <c r="Q75" s="2">
        <v>166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75"/>
      <c r="B76" s="30"/>
      <c r="C76" s="131" t="s">
        <v>238</v>
      </c>
      <c r="D76" s="131" t="s">
        <v>76</v>
      </c>
      <c r="E76" s="33" t="s">
        <v>118</v>
      </c>
      <c r="F76" s="33" t="s">
        <v>119</v>
      </c>
      <c r="G76" s="33" t="s">
        <v>120</v>
      </c>
      <c r="H76" s="34"/>
      <c r="I76" s="107" t="s">
        <v>176</v>
      </c>
      <c r="J76" s="109">
        <f t="shared" si="14"/>
        <v>1992</v>
      </c>
      <c r="K76" s="35"/>
      <c r="L76" s="99">
        <v>46023</v>
      </c>
      <c r="M76" s="99">
        <v>46387</v>
      </c>
      <c r="N76" s="36" t="s">
        <v>72</v>
      </c>
      <c r="O76" s="1"/>
      <c r="P76" s="2"/>
      <c r="Q76" s="2">
        <v>1992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75"/>
      <c r="B77" s="30"/>
      <c r="C77" s="131" t="s">
        <v>239</v>
      </c>
      <c r="D77" s="131" t="s">
        <v>76</v>
      </c>
      <c r="E77" s="33" t="s">
        <v>118</v>
      </c>
      <c r="F77" s="33" t="s">
        <v>119</v>
      </c>
      <c r="G77" s="33" t="s">
        <v>120</v>
      </c>
      <c r="H77" s="34"/>
      <c r="I77" s="107" t="s">
        <v>176</v>
      </c>
      <c r="J77" s="109">
        <f t="shared" si="14"/>
        <v>166</v>
      </c>
      <c r="K77" s="35"/>
      <c r="L77" s="99">
        <v>46023</v>
      </c>
      <c r="M77" s="99">
        <v>46387</v>
      </c>
      <c r="N77" s="36" t="s">
        <v>72</v>
      </c>
      <c r="O77" s="1"/>
      <c r="P77" s="2"/>
      <c r="Q77" s="2">
        <v>166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75"/>
      <c r="B78" s="30"/>
      <c r="C78" s="131" t="s">
        <v>240</v>
      </c>
      <c r="D78" s="131" t="s">
        <v>76</v>
      </c>
      <c r="E78" s="33" t="s">
        <v>118</v>
      </c>
      <c r="F78" s="33" t="s">
        <v>119</v>
      </c>
      <c r="G78" s="33" t="s">
        <v>120</v>
      </c>
      <c r="H78" s="34"/>
      <c r="I78" s="107" t="s">
        <v>176</v>
      </c>
      <c r="J78" s="109">
        <f t="shared" si="14"/>
        <v>166</v>
      </c>
      <c r="K78" s="35"/>
      <c r="L78" s="99">
        <v>46023</v>
      </c>
      <c r="M78" s="99">
        <v>46387</v>
      </c>
      <c r="N78" s="36" t="s">
        <v>72</v>
      </c>
      <c r="O78" s="1"/>
      <c r="P78" s="2"/>
      <c r="Q78" s="2">
        <v>166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175"/>
      <c r="B79" s="30"/>
      <c r="C79" s="64" t="s">
        <v>84</v>
      </c>
      <c r="D79" s="64" t="s">
        <v>167</v>
      </c>
      <c r="E79" s="33" t="s">
        <v>121</v>
      </c>
      <c r="F79" s="33" t="s">
        <v>119</v>
      </c>
      <c r="G79" s="33" t="s">
        <v>120</v>
      </c>
      <c r="H79" s="34"/>
      <c r="I79" s="107" t="s">
        <v>176</v>
      </c>
      <c r="J79" s="109">
        <f t="shared" ref="J79:J86" si="16">SUM(O79:AC79)</f>
        <v>116</v>
      </c>
      <c r="K79" s="34"/>
      <c r="L79" s="99">
        <v>46388</v>
      </c>
      <c r="M79" s="99">
        <v>46752</v>
      </c>
      <c r="N79" s="36" t="s">
        <v>72</v>
      </c>
      <c r="O79" s="1"/>
      <c r="P79" s="2"/>
      <c r="Q79" s="2"/>
      <c r="R79" s="2">
        <v>116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23"/>
    </row>
    <row r="80" spans="1:29" ht="45" x14ac:dyDescent="0.25">
      <c r="A80" s="175"/>
      <c r="B80" s="30"/>
      <c r="C80" s="131" t="s">
        <v>216</v>
      </c>
      <c r="D80" s="131" t="s">
        <v>76</v>
      </c>
      <c r="E80" s="33" t="s">
        <v>118</v>
      </c>
      <c r="F80" s="33" t="s">
        <v>119</v>
      </c>
      <c r="G80" s="33" t="s">
        <v>120</v>
      </c>
      <c r="H80" s="34"/>
      <c r="I80" s="107" t="s">
        <v>176</v>
      </c>
      <c r="J80" s="109">
        <f t="shared" si="16"/>
        <v>697</v>
      </c>
      <c r="K80" s="34"/>
      <c r="L80" s="99">
        <v>46388</v>
      </c>
      <c r="M80" s="99">
        <v>46752</v>
      </c>
      <c r="N80" s="36" t="s">
        <v>72</v>
      </c>
      <c r="O80" s="1"/>
      <c r="P80" s="2"/>
      <c r="Q80" s="2"/>
      <c r="R80" s="2">
        <v>697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75"/>
      <c r="B81" s="30"/>
      <c r="C81" s="131" t="s">
        <v>228</v>
      </c>
      <c r="D81" s="131" t="s">
        <v>76</v>
      </c>
      <c r="E81" s="33" t="s">
        <v>118</v>
      </c>
      <c r="F81" s="33" t="s">
        <v>119</v>
      </c>
      <c r="G81" s="33" t="s">
        <v>120</v>
      </c>
      <c r="H81" s="34"/>
      <c r="I81" s="107" t="s">
        <v>176</v>
      </c>
      <c r="J81" s="109">
        <f t="shared" si="16"/>
        <v>166</v>
      </c>
      <c r="K81" s="34"/>
      <c r="L81" s="99">
        <v>46388</v>
      </c>
      <c r="M81" s="99">
        <v>46752</v>
      </c>
      <c r="N81" s="36" t="s">
        <v>72</v>
      </c>
      <c r="O81" s="1"/>
      <c r="P81" s="2"/>
      <c r="Q81" s="2"/>
      <c r="R81" s="2">
        <v>166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23"/>
    </row>
    <row r="82" spans="1:29" ht="45" x14ac:dyDescent="0.25">
      <c r="A82" s="175"/>
      <c r="B82" s="30"/>
      <c r="C82" s="131" t="s">
        <v>229</v>
      </c>
      <c r="D82" s="131" t="s">
        <v>76</v>
      </c>
      <c r="E82" s="33" t="s">
        <v>118</v>
      </c>
      <c r="F82" s="33" t="s">
        <v>119</v>
      </c>
      <c r="G82" s="33" t="s">
        <v>120</v>
      </c>
      <c r="H82" s="34"/>
      <c r="I82" s="107" t="s">
        <v>176</v>
      </c>
      <c r="J82" s="109">
        <f t="shared" si="16"/>
        <v>1992</v>
      </c>
      <c r="K82" s="35"/>
      <c r="L82" s="99">
        <v>46388</v>
      </c>
      <c r="M82" s="99">
        <v>46752</v>
      </c>
      <c r="N82" s="36" t="s">
        <v>72</v>
      </c>
      <c r="O82" s="1"/>
      <c r="P82" s="2"/>
      <c r="Q82" s="2"/>
      <c r="R82" s="2">
        <v>1992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75"/>
      <c r="B83" s="30"/>
      <c r="C83" s="131" t="s">
        <v>230</v>
      </c>
      <c r="D83" s="131" t="s">
        <v>76</v>
      </c>
      <c r="E83" s="33" t="s">
        <v>118</v>
      </c>
      <c r="F83" s="33" t="s">
        <v>119</v>
      </c>
      <c r="G83" s="33" t="s">
        <v>120</v>
      </c>
      <c r="H83" s="34"/>
      <c r="I83" s="107" t="s">
        <v>176</v>
      </c>
      <c r="J83" s="109">
        <f t="shared" si="16"/>
        <v>299</v>
      </c>
      <c r="K83" s="35"/>
      <c r="L83" s="99">
        <v>46388</v>
      </c>
      <c r="M83" s="99">
        <v>46752</v>
      </c>
      <c r="N83" s="36" t="s">
        <v>72</v>
      </c>
      <c r="O83" s="1"/>
      <c r="P83" s="2"/>
      <c r="Q83" s="2"/>
      <c r="R83" s="2">
        <v>299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75"/>
      <c r="B84" s="30"/>
      <c r="C84" s="131" t="s">
        <v>231</v>
      </c>
      <c r="D84" s="131" t="s">
        <v>76</v>
      </c>
      <c r="E84" s="33" t="s">
        <v>118</v>
      </c>
      <c r="F84" s="33" t="s">
        <v>119</v>
      </c>
      <c r="G84" s="33" t="s">
        <v>120</v>
      </c>
      <c r="H84" s="34"/>
      <c r="I84" s="107" t="s">
        <v>176</v>
      </c>
      <c r="J84" s="109">
        <f t="shared" si="16"/>
        <v>166</v>
      </c>
      <c r="K84" s="35"/>
      <c r="L84" s="99">
        <v>46388</v>
      </c>
      <c r="M84" s="99">
        <v>46752</v>
      </c>
      <c r="N84" s="36" t="s">
        <v>72</v>
      </c>
      <c r="O84" s="1"/>
      <c r="P84" s="2"/>
      <c r="Q84" s="2"/>
      <c r="R84" s="2">
        <v>166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75"/>
      <c r="B85" s="30"/>
      <c r="C85" s="131" t="s">
        <v>232</v>
      </c>
      <c r="D85" s="131" t="s">
        <v>76</v>
      </c>
      <c r="E85" s="33" t="s">
        <v>118</v>
      </c>
      <c r="F85" s="33" t="s">
        <v>119</v>
      </c>
      <c r="G85" s="33" t="s">
        <v>120</v>
      </c>
      <c r="H85" s="34"/>
      <c r="I85" s="107" t="s">
        <v>176</v>
      </c>
      <c r="J85" s="109">
        <f t="shared" si="16"/>
        <v>166</v>
      </c>
      <c r="K85" s="35"/>
      <c r="L85" s="99">
        <v>46388</v>
      </c>
      <c r="M85" s="99">
        <v>46752</v>
      </c>
      <c r="N85" s="36" t="s">
        <v>72</v>
      </c>
      <c r="O85" s="1"/>
      <c r="P85" s="2"/>
      <c r="Q85" s="2"/>
      <c r="R85" s="2">
        <v>166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75"/>
      <c r="B86" s="30"/>
      <c r="C86" s="131" t="s">
        <v>233</v>
      </c>
      <c r="D86" s="131" t="s">
        <v>76</v>
      </c>
      <c r="E86" s="33" t="s">
        <v>118</v>
      </c>
      <c r="F86" s="33" t="s">
        <v>119</v>
      </c>
      <c r="G86" s="33" t="s">
        <v>120</v>
      </c>
      <c r="H86" s="34"/>
      <c r="I86" s="107" t="s">
        <v>176</v>
      </c>
      <c r="J86" s="109">
        <f t="shared" si="16"/>
        <v>166</v>
      </c>
      <c r="K86" s="35"/>
      <c r="L86" s="99">
        <v>46388</v>
      </c>
      <c r="M86" s="99">
        <v>46752</v>
      </c>
      <c r="N86" s="36" t="s">
        <v>72</v>
      </c>
      <c r="O86" s="1"/>
      <c r="P86" s="2"/>
      <c r="Q86" s="2"/>
      <c r="R86" s="2">
        <v>166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75"/>
      <c r="B87" s="30"/>
      <c r="C87" s="131" t="s">
        <v>236</v>
      </c>
      <c r="D87" s="131" t="s">
        <v>76</v>
      </c>
      <c r="E87" s="33" t="s">
        <v>118</v>
      </c>
      <c r="F87" s="33" t="s">
        <v>119</v>
      </c>
      <c r="G87" s="33" t="s">
        <v>120</v>
      </c>
      <c r="H87" s="34"/>
      <c r="I87" s="107" t="s">
        <v>176</v>
      </c>
      <c r="J87" s="109">
        <f t="shared" ref="J87" si="17">SUM(O87:AC87)</f>
        <v>166</v>
      </c>
      <c r="K87" s="35"/>
      <c r="L87" s="99">
        <v>46388</v>
      </c>
      <c r="M87" s="99">
        <v>46752</v>
      </c>
      <c r="N87" s="36" t="s">
        <v>72</v>
      </c>
      <c r="O87" s="1"/>
      <c r="P87" s="2"/>
      <c r="Q87" s="2"/>
      <c r="R87" s="2">
        <v>166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175"/>
      <c r="B88" s="30"/>
      <c r="C88" s="64" t="s">
        <v>85</v>
      </c>
      <c r="D88" s="64" t="s">
        <v>167</v>
      </c>
      <c r="E88" s="33" t="s">
        <v>121</v>
      </c>
      <c r="F88" s="33" t="s">
        <v>119</v>
      </c>
      <c r="G88" s="33" t="s">
        <v>120</v>
      </c>
      <c r="H88" s="34"/>
      <c r="I88" s="107" t="s">
        <v>176</v>
      </c>
      <c r="J88" s="109">
        <f t="shared" ref="J88:J89" si="18">SUM(O88:AC88)</f>
        <v>116</v>
      </c>
      <c r="K88" s="34"/>
      <c r="L88" s="99">
        <v>46753</v>
      </c>
      <c r="M88" s="99">
        <v>47118</v>
      </c>
      <c r="N88" s="36" t="s">
        <v>72</v>
      </c>
      <c r="O88" s="1"/>
      <c r="P88" s="2"/>
      <c r="Q88" s="2"/>
      <c r="R88" s="2"/>
      <c r="S88" s="2">
        <v>116</v>
      </c>
      <c r="T88" s="3"/>
      <c r="U88" s="3"/>
      <c r="V88" s="3"/>
      <c r="W88" s="3"/>
      <c r="X88" s="3"/>
      <c r="Y88" s="3"/>
      <c r="Z88" s="3"/>
      <c r="AA88" s="3"/>
      <c r="AB88" s="3"/>
      <c r="AC88" s="23"/>
    </row>
    <row r="89" spans="1:29" ht="45" x14ac:dyDescent="0.25">
      <c r="A89" s="175"/>
      <c r="B89" s="30"/>
      <c r="C89" s="64" t="s">
        <v>86</v>
      </c>
      <c r="D89" s="64" t="s">
        <v>167</v>
      </c>
      <c r="E89" s="33" t="s">
        <v>121</v>
      </c>
      <c r="F89" s="33" t="s">
        <v>119</v>
      </c>
      <c r="G89" s="33" t="s">
        <v>120</v>
      </c>
      <c r="H89" s="34"/>
      <c r="I89" s="107" t="s">
        <v>176</v>
      </c>
      <c r="J89" s="109">
        <f t="shared" si="18"/>
        <v>116</v>
      </c>
      <c r="K89" s="34"/>
      <c r="L89" s="99">
        <v>46753</v>
      </c>
      <c r="M89" s="99">
        <v>47118</v>
      </c>
      <c r="N89" s="36" t="s">
        <v>72</v>
      </c>
      <c r="O89" s="1"/>
      <c r="P89" s="2"/>
      <c r="Q89" s="2"/>
      <c r="R89" s="2"/>
      <c r="S89" s="2">
        <v>116</v>
      </c>
      <c r="T89" s="3"/>
      <c r="U89" s="3"/>
      <c r="V89" s="3"/>
      <c r="W89" s="3"/>
      <c r="X89" s="3"/>
      <c r="Y89" s="3"/>
      <c r="Z89" s="3"/>
      <c r="AA89" s="3"/>
      <c r="AB89" s="3"/>
      <c r="AC89" s="23"/>
    </row>
    <row r="90" spans="1:29" ht="45" x14ac:dyDescent="0.25">
      <c r="A90" s="175"/>
      <c r="B90" s="30"/>
      <c r="C90" s="64" t="s">
        <v>204</v>
      </c>
      <c r="D90" s="64" t="s">
        <v>76</v>
      </c>
      <c r="E90" s="33" t="s">
        <v>118</v>
      </c>
      <c r="F90" s="33" t="s">
        <v>119</v>
      </c>
      <c r="G90" s="33" t="s">
        <v>120</v>
      </c>
      <c r="H90" s="34"/>
      <c r="I90" s="107" t="s">
        <v>176</v>
      </c>
      <c r="J90" s="109">
        <f t="shared" ref="J90:J95" si="19">SUM(O90:AC90)</f>
        <v>299</v>
      </c>
      <c r="K90" s="34"/>
      <c r="L90" s="99">
        <v>46753</v>
      </c>
      <c r="M90" s="99">
        <v>47118</v>
      </c>
      <c r="N90" s="36" t="s">
        <v>72</v>
      </c>
      <c r="O90" s="1"/>
      <c r="P90" s="2"/>
      <c r="Q90" s="2"/>
      <c r="R90" s="2"/>
      <c r="S90" s="2">
        <v>299</v>
      </c>
      <c r="T90" s="3"/>
      <c r="U90" s="3"/>
      <c r="V90" s="3"/>
      <c r="W90" s="3"/>
      <c r="X90" s="3"/>
      <c r="Y90" s="3"/>
      <c r="Z90" s="3"/>
      <c r="AA90" s="3"/>
      <c r="AB90" s="3"/>
      <c r="AC90" s="23"/>
    </row>
    <row r="91" spans="1:29" ht="45" x14ac:dyDescent="0.25">
      <c r="A91" s="175"/>
      <c r="B91" s="30"/>
      <c r="C91" s="131" t="s">
        <v>234</v>
      </c>
      <c r="D91" s="131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si="19"/>
        <v>166</v>
      </c>
      <c r="K91" s="35"/>
      <c r="L91" s="99">
        <v>46753</v>
      </c>
      <c r="M91" s="99">
        <v>47118</v>
      </c>
      <c r="N91" s="36" t="s">
        <v>72</v>
      </c>
      <c r="O91" s="1"/>
      <c r="P91" s="2"/>
      <c r="Q91" s="2"/>
      <c r="R91" s="2"/>
      <c r="S91" s="2">
        <v>166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75"/>
      <c r="B92" s="30"/>
      <c r="C92" s="131" t="s">
        <v>235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si="19"/>
        <v>166</v>
      </c>
      <c r="K92" s="35"/>
      <c r="L92" s="99">
        <v>46753</v>
      </c>
      <c r="M92" s="99">
        <v>47118</v>
      </c>
      <c r="N92" s="36" t="s">
        <v>72</v>
      </c>
      <c r="O92" s="1"/>
      <c r="P92" s="2"/>
      <c r="Q92" s="2"/>
      <c r="R92" s="2"/>
      <c r="S92" s="2">
        <v>166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75"/>
      <c r="B93" s="30"/>
      <c r="C93" s="131" t="s">
        <v>209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si="19"/>
        <v>166</v>
      </c>
      <c r="K93" s="35"/>
      <c r="L93" s="99">
        <v>46753</v>
      </c>
      <c r="M93" s="99">
        <v>47118</v>
      </c>
      <c r="N93" s="36" t="s">
        <v>72</v>
      </c>
      <c r="O93" s="1"/>
      <c r="P93" s="2"/>
      <c r="Q93" s="2"/>
      <c r="R93" s="2"/>
      <c r="S93" s="2">
        <v>166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175"/>
      <c r="B94" s="30"/>
      <c r="C94" s="131" t="s">
        <v>210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si="19"/>
        <v>166</v>
      </c>
      <c r="K94" s="35"/>
      <c r="L94" s="99">
        <v>46753</v>
      </c>
      <c r="M94" s="99">
        <v>47118</v>
      </c>
      <c r="N94" s="36" t="s">
        <v>72</v>
      </c>
      <c r="O94" s="1"/>
      <c r="P94" s="2"/>
      <c r="Q94" s="2"/>
      <c r="R94" s="2"/>
      <c r="S94" s="2">
        <v>166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175"/>
      <c r="B95" s="30"/>
      <c r="C95" s="131" t="s">
        <v>211</v>
      </c>
      <c r="D95" s="131" t="s">
        <v>76</v>
      </c>
      <c r="E95" s="33" t="s">
        <v>118</v>
      </c>
      <c r="F95" s="33" t="s">
        <v>119</v>
      </c>
      <c r="G95" s="33" t="s">
        <v>120</v>
      </c>
      <c r="H95" s="34"/>
      <c r="I95" s="107" t="s">
        <v>176</v>
      </c>
      <c r="J95" s="109">
        <f t="shared" si="19"/>
        <v>166</v>
      </c>
      <c r="K95" s="35"/>
      <c r="L95" s="99">
        <v>46753</v>
      </c>
      <c r="M95" s="99">
        <v>47118</v>
      </c>
      <c r="N95" s="36" t="s">
        <v>72</v>
      </c>
      <c r="O95" s="1"/>
      <c r="P95" s="2"/>
      <c r="Q95" s="2"/>
      <c r="R95" s="2"/>
      <c r="S95" s="2">
        <v>166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29"/>
      <c r="B96" s="30"/>
      <c r="C96" s="64" t="s">
        <v>102</v>
      </c>
      <c r="D96" s="64" t="s">
        <v>167</v>
      </c>
      <c r="E96" s="33" t="s">
        <v>121</v>
      </c>
      <c r="F96" s="33" t="s">
        <v>119</v>
      </c>
      <c r="G96" s="33" t="s">
        <v>120</v>
      </c>
      <c r="H96" s="34"/>
      <c r="I96" s="107" t="s">
        <v>176</v>
      </c>
      <c r="J96" s="109">
        <f>SUM(O96:AC96)</f>
        <v>282</v>
      </c>
      <c r="K96" s="34"/>
      <c r="L96" s="99">
        <v>47119</v>
      </c>
      <c r="M96" s="99">
        <v>47483</v>
      </c>
      <c r="N96" s="36" t="s">
        <v>49</v>
      </c>
      <c r="O96" s="1"/>
      <c r="P96" s="2"/>
      <c r="Q96" s="2"/>
      <c r="R96" s="2"/>
      <c r="S96" s="2"/>
      <c r="T96" s="3">
        <v>282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175"/>
      <c r="B97" s="30"/>
      <c r="C97" s="64" t="s">
        <v>66</v>
      </c>
      <c r="D97" s="64" t="s">
        <v>142</v>
      </c>
      <c r="E97" s="33" t="s">
        <v>121</v>
      </c>
      <c r="F97" s="33" t="s">
        <v>119</v>
      </c>
      <c r="G97" s="33" t="s">
        <v>120</v>
      </c>
      <c r="H97" s="34"/>
      <c r="I97" s="107" t="s">
        <v>176</v>
      </c>
      <c r="J97" s="109">
        <f t="shared" ref="J97" si="20">SUM(O97:AC97)</f>
        <v>530</v>
      </c>
      <c r="K97" s="35"/>
      <c r="L97" s="99">
        <v>47119</v>
      </c>
      <c r="M97" s="99">
        <v>50770</v>
      </c>
      <c r="N97" s="36" t="s">
        <v>49</v>
      </c>
      <c r="O97" s="1"/>
      <c r="P97" s="2"/>
      <c r="Q97" s="2"/>
      <c r="R97" s="2"/>
      <c r="S97" s="2"/>
      <c r="T97" s="3">
        <v>53</v>
      </c>
      <c r="U97" s="3">
        <v>53</v>
      </c>
      <c r="V97" s="3">
        <v>53</v>
      </c>
      <c r="W97" s="3">
        <v>53</v>
      </c>
      <c r="X97" s="3">
        <v>53</v>
      </c>
      <c r="Y97" s="3">
        <v>53</v>
      </c>
      <c r="Z97" s="3">
        <v>53</v>
      </c>
      <c r="AA97" s="3">
        <v>53</v>
      </c>
      <c r="AB97" s="3">
        <v>53</v>
      </c>
      <c r="AC97" s="4">
        <v>53</v>
      </c>
    </row>
    <row r="98" spans="1:29" ht="45" x14ac:dyDescent="0.25">
      <c r="A98" s="175"/>
      <c r="B98" s="30"/>
      <c r="C98" s="64" t="s">
        <v>66</v>
      </c>
      <c r="D98" s="64" t="s">
        <v>144</v>
      </c>
      <c r="E98" s="33" t="s">
        <v>121</v>
      </c>
      <c r="F98" s="33" t="s">
        <v>119</v>
      </c>
      <c r="G98" s="33" t="s">
        <v>120</v>
      </c>
      <c r="H98" s="34"/>
      <c r="I98" s="107" t="s">
        <v>176</v>
      </c>
      <c r="J98" s="109">
        <f t="shared" ref="J98:J100" si="21">SUM(O98:AC98)</f>
        <v>530</v>
      </c>
      <c r="K98" s="35"/>
      <c r="L98" s="99">
        <v>47119</v>
      </c>
      <c r="M98" s="99">
        <v>50770</v>
      </c>
      <c r="N98" s="36" t="s">
        <v>49</v>
      </c>
      <c r="O98" s="1"/>
      <c r="P98" s="2"/>
      <c r="Q98" s="2"/>
      <c r="R98" s="2"/>
      <c r="S98" s="2"/>
      <c r="T98" s="3">
        <v>53</v>
      </c>
      <c r="U98" s="3">
        <v>53</v>
      </c>
      <c r="V98" s="3">
        <v>53</v>
      </c>
      <c r="W98" s="3">
        <v>53</v>
      </c>
      <c r="X98" s="3">
        <v>53</v>
      </c>
      <c r="Y98" s="3">
        <v>53</v>
      </c>
      <c r="Z98" s="3">
        <v>53</v>
      </c>
      <c r="AA98" s="3">
        <v>53</v>
      </c>
      <c r="AB98" s="3">
        <v>53</v>
      </c>
      <c r="AC98" s="4">
        <v>53</v>
      </c>
    </row>
    <row r="99" spans="1:29" ht="45" x14ac:dyDescent="0.25">
      <c r="A99" s="175"/>
      <c r="B99" s="30"/>
      <c r="C99" s="64" t="s">
        <v>67</v>
      </c>
      <c r="D99" s="64" t="s">
        <v>142</v>
      </c>
      <c r="E99" s="33" t="s">
        <v>121</v>
      </c>
      <c r="F99" s="33" t="s">
        <v>119</v>
      </c>
      <c r="G99" s="33" t="s">
        <v>120</v>
      </c>
      <c r="H99" s="34"/>
      <c r="I99" s="107" t="s">
        <v>176</v>
      </c>
      <c r="J99" s="109">
        <f>SUM(O99:AC99)</f>
        <v>1200</v>
      </c>
      <c r="K99" s="35"/>
      <c r="L99" s="99">
        <v>47119</v>
      </c>
      <c r="M99" s="99">
        <v>50770</v>
      </c>
      <c r="N99" s="36" t="s">
        <v>49</v>
      </c>
      <c r="O99" s="1"/>
      <c r="P99" s="2"/>
      <c r="Q99" s="2"/>
      <c r="R99" s="2"/>
      <c r="S99" s="2"/>
      <c r="T99" s="3">
        <v>120</v>
      </c>
      <c r="U99" s="3">
        <v>120</v>
      </c>
      <c r="V99" s="3">
        <v>120</v>
      </c>
      <c r="W99" s="3">
        <v>120</v>
      </c>
      <c r="X99" s="3">
        <v>120</v>
      </c>
      <c r="Y99" s="3">
        <v>120</v>
      </c>
      <c r="Z99" s="3">
        <v>120</v>
      </c>
      <c r="AA99" s="3">
        <v>120</v>
      </c>
      <c r="AB99" s="3">
        <v>120</v>
      </c>
      <c r="AC99" s="4">
        <v>120</v>
      </c>
    </row>
    <row r="100" spans="1:29" ht="45" x14ac:dyDescent="0.25">
      <c r="A100" s="175"/>
      <c r="B100" s="30"/>
      <c r="C100" s="64" t="s">
        <v>67</v>
      </c>
      <c r="D100" s="64" t="s">
        <v>144</v>
      </c>
      <c r="E100" s="33" t="s">
        <v>121</v>
      </c>
      <c r="F100" s="33" t="s">
        <v>119</v>
      </c>
      <c r="G100" s="33" t="s">
        <v>120</v>
      </c>
      <c r="H100" s="34"/>
      <c r="I100" s="107" t="s">
        <v>176</v>
      </c>
      <c r="J100" s="109">
        <f t="shared" si="21"/>
        <v>1200</v>
      </c>
      <c r="K100" s="35"/>
      <c r="L100" s="99">
        <v>47119</v>
      </c>
      <c r="M100" s="99">
        <v>50770</v>
      </c>
      <c r="N100" s="36" t="s">
        <v>49</v>
      </c>
      <c r="O100" s="1"/>
      <c r="P100" s="2"/>
      <c r="Q100" s="2"/>
      <c r="R100" s="2"/>
      <c r="S100" s="2"/>
      <c r="T100" s="3">
        <v>120</v>
      </c>
      <c r="U100" s="3">
        <v>120</v>
      </c>
      <c r="V100" s="3">
        <v>120</v>
      </c>
      <c r="W100" s="3">
        <v>120</v>
      </c>
      <c r="X100" s="3">
        <v>120</v>
      </c>
      <c r="Y100" s="3">
        <v>120</v>
      </c>
      <c r="Z100" s="3">
        <v>120</v>
      </c>
      <c r="AA100" s="3">
        <v>120</v>
      </c>
      <c r="AB100" s="3">
        <v>120</v>
      </c>
      <c r="AC100" s="4">
        <v>120</v>
      </c>
    </row>
    <row r="101" spans="1:29" ht="45" x14ac:dyDescent="0.25">
      <c r="A101" s="175"/>
      <c r="B101" s="30"/>
      <c r="C101" s="64" t="s">
        <v>68</v>
      </c>
      <c r="D101" s="64" t="s">
        <v>142</v>
      </c>
      <c r="E101" s="33" t="s">
        <v>121</v>
      </c>
      <c r="F101" s="33" t="s">
        <v>119</v>
      </c>
      <c r="G101" s="33" t="s">
        <v>120</v>
      </c>
      <c r="H101" s="34"/>
      <c r="I101" s="107" t="s">
        <v>176</v>
      </c>
      <c r="J101" s="109">
        <f>SUM(O101:AC101)</f>
        <v>1060</v>
      </c>
      <c r="K101" s="35"/>
      <c r="L101" s="99">
        <v>47119</v>
      </c>
      <c r="M101" s="99">
        <v>50770</v>
      </c>
      <c r="N101" s="36" t="s">
        <v>49</v>
      </c>
      <c r="O101" s="1"/>
      <c r="P101" s="2"/>
      <c r="Q101" s="2"/>
      <c r="R101" s="2"/>
      <c r="S101" s="2"/>
      <c r="T101" s="3">
        <v>106</v>
      </c>
      <c r="U101" s="3">
        <v>106</v>
      </c>
      <c r="V101" s="3">
        <v>106</v>
      </c>
      <c r="W101" s="3">
        <v>106</v>
      </c>
      <c r="X101" s="3">
        <v>106</v>
      </c>
      <c r="Y101" s="3">
        <v>106</v>
      </c>
      <c r="Z101" s="3">
        <v>106</v>
      </c>
      <c r="AA101" s="3">
        <v>106</v>
      </c>
      <c r="AB101" s="3">
        <v>106</v>
      </c>
      <c r="AC101" s="4">
        <v>106</v>
      </c>
    </row>
    <row r="102" spans="1:29" ht="45" x14ac:dyDescent="0.25">
      <c r="A102" s="175"/>
      <c r="B102" s="30"/>
      <c r="C102" s="64" t="s">
        <v>68</v>
      </c>
      <c r="D102" s="64" t="s">
        <v>144</v>
      </c>
      <c r="E102" s="33" t="s">
        <v>121</v>
      </c>
      <c r="F102" s="33" t="s">
        <v>119</v>
      </c>
      <c r="G102" s="33" t="s">
        <v>120</v>
      </c>
      <c r="H102" s="34"/>
      <c r="I102" s="107" t="s">
        <v>176</v>
      </c>
      <c r="J102" s="109">
        <f>SUM(O102:AC102)</f>
        <v>1060</v>
      </c>
      <c r="K102" s="35"/>
      <c r="L102" s="99">
        <v>47119</v>
      </c>
      <c r="M102" s="99">
        <v>50770</v>
      </c>
      <c r="N102" s="36" t="s">
        <v>49</v>
      </c>
      <c r="O102" s="1"/>
      <c r="P102" s="2"/>
      <c r="Q102" s="2"/>
      <c r="R102" s="2"/>
      <c r="S102" s="2"/>
      <c r="T102" s="3">
        <v>106</v>
      </c>
      <c r="U102" s="3">
        <v>106</v>
      </c>
      <c r="V102" s="3">
        <v>106</v>
      </c>
      <c r="W102" s="3">
        <v>106</v>
      </c>
      <c r="X102" s="3">
        <v>106</v>
      </c>
      <c r="Y102" s="3">
        <v>106</v>
      </c>
      <c r="Z102" s="3">
        <v>106</v>
      </c>
      <c r="AA102" s="3">
        <v>106</v>
      </c>
      <c r="AB102" s="3">
        <v>106</v>
      </c>
      <c r="AC102" s="4">
        <v>106</v>
      </c>
    </row>
    <row r="103" spans="1:29" ht="45" x14ac:dyDescent="0.25">
      <c r="A103" s="175"/>
      <c r="B103" s="30"/>
      <c r="C103" s="64" t="s">
        <v>65</v>
      </c>
      <c r="D103" s="64" t="s">
        <v>142</v>
      </c>
      <c r="E103" s="33" t="s">
        <v>121</v>
      </c>
      <c r="F103" s="33" t="s">
        <v>119</v>
      </c>
      <c r="G103" s="33" t="s">
        <v>120</v>
      </c>
      <c r="H103" s="34"/>
      <c r="I103" s="107" t="s">
        <v>176</v>
      </c>
      <c r="J103" s="109">
        <f>SUM(O103:AC103)</f>
        <v>3020</v>
      </c>
      <c r="K103" s="35"/>
      <c r="L103" s="99">
        <v>47119</v>
      </c>
      <c r="M103" s="99">
        <v>50770</v>
      </c>
      <c r="N103" s="36" t="s">
        <v>49</v>
      </c>
      <c r="O103" s="1"/>
      <c r="P103" s="2"/>
      <c r="Q103" s="2"/>
      <c r="R103" s="2"/>
      <c r="S103" s="2"/>
      <c r="T103" s="3">
        <v>302</v>
      </c>
      <c r="U103" s="3">
        <v>302</v>
      </c>
      <c r="V103" s="3">
        <v>302</v>
      </c>
      <c r="W103" s="3">
        <v>302</v>
      </c>
      <c r="X103" s="3">
        <v>302</v>
      </c>
      <c r="Y103" s="3">
        <v>302</v>
      </c>
      <c r="Z103" s="3">
        <v>302</v>
      </c>
      <c r="AA103" s="3">
        <v>302</v>
      </c>
      <c r="AB103" s="3">
        <v>302</v>
      </c>
      <c r="AC103" s="4">
        <v>302</v>
      </c>
    </row>
    <row r="104" spans="1:29" ht="45" x14ac:dyDescent="0.25">
      <c r="A104" s="175"/>
      <c r="B104" s="30"/>
      <c r="C104" s="64" t="s">
        <v>65</v>
      </c>
      <c r="D104" s="64" t="s">
        <v>144</v>
      </c>
      <c r="E104" s="33" t="s">
        <v>121</v>
      </c>
      <c r="F104" s="33" t="s">
        <v>119</v>
      </c>
      <c r="G104" s="33" t="s">
        <v>120</v>
      </c>
      <c r="H104" s="34"/>
      <c r="I104" s="107" t="s">
        <v>176</v>
      </c>
      <c r="J104" s="109">
        <f>SUM(O104:AC104)</f>
        <v>3010</v>
      </c>
      <c r="K104" s="35"/>
      <c r="L104" s="99">
        <v>47119</v>
      </c>
      <c r="M104" s="99">
        <v>50770</v>
      </c>
      <c r="N104" s="36" t="s">
        <v>49</v>
      </c>
      <c r="O104" s="1"/>
      <c r="P104" s="2"/>
      <c r="Q104" s="2"/>
      <c r="R104" s="2"/>
      <c r="S104" s="2"/>
      <c r="T104" s="3">
        <v>301</v>
      </c>
      <c r="U104" s="3">
        <v>301</v>
      </c>
      <c r="V104" s="3">
        <v>301</v>
      </c>
      <c r="W104" s="3">
        <v>301</v>
      </c>
      <c r="X104" s="3">
        <v>301</v>
      </c>
      <c r="Y104" s="3">
        <v>301</v>
      </c>
      <c r="Z104" s="3">
        <v>301</v>
      </c>
      <c r="AA104" s="3">
        <v>301</v>
      </c>
      <c r="AB104" s="3">
        <v>301</v>
      </c>
      <c r="AC104" s="4">
        <v>301</v>
      </c>
    </row>
    <row r="105" spans="1:29" ht="45" x14ac:dyDescent="0.25">
      <c r="A105" s="175"/>
      <c r="B105" s="30"/>
      <c r="C105" s="64" t="s">
        <v>69</v>
      </c>
      <c r="D105" s="64" t="s">
        <v>142</v>
      </c>
      <c r="E105" s="33" t="s">
        <v>121</v>
      </c>
      <c r="F105" s="33" t="s">
        <v>119</v>
      </c>
      <c r="G105" s="33" t="s">
        <v>120</v>
      </c>
      <c r="H105" s="34"/>
      <c r="I105" s="107" t="s">
        <v>176</v>
      </c>
      <c r="J105" s="109">
        <f>SUM(O105:AC105)</f>
        <v>600</v>
      </c>
      <c r="K105" s="35"/>
      <c r="L105" s="99">
        <v>47119</v>
      </c>
      <c r="M105" s="99">
        <v>50770</v>
      </c>
      <c r="N105" s="36" t="s">
        <v>49</v>
      </c>
      <c r="O105" s="1"/>
      <c r="P105" s="2"/>
      <c r="Q105" s="2"/>
      <c r="R105" s="2"/>
      <c r="S105" s="2"/>
      <c r="T105" s="3">
        <v>60</v>
      </c>
      <c r="U105" s="3">
        <v>60</v>
      </c>
      <c r="V105" s="3">
        <v>60</v>
      </c>
      <c r="W105" s="3">
        <v>60</v>
      </c>
      <c r="X105" s="3">
        <v>60</v>
      </c>
      <c r="Y105" s="3">
        <v>60</v>
      </c>
      <c r="Z105" s="3">
        <v>60</v>
      </c>
      <c r="AA105" s="3">
        <v>60</v>
      </c>
      <c r="AB105" s="3">
        <v>60</v>
      </c>
      <c r="AC105" s="4">
        <v>60</v>
      </c>
    </row>
    <row r="106" spans="1:29" ht="45" x14ac:dyDescent="0.25">
      <c r="A106" s="175"/>
      <c r="B106" s="30"/>
      <c r="C106" s="64" t="s">
        <v>69</v>
      </c>
      <c r="D106" s="64" t="s">
        <v>144</v>
      </c>
      <c r="E106" s="33" t="s">
        <v>121</v>
      </c>
      <c r="F106" s="33" t="s">
        <v>119</v>
      </c>
      <c r="G106" s="33" t="s">
        <v>120</v>
      </c>
      <c r="H106" s="34"/>
      <c r="I106" s="107" t="s">
        <v>176</v>
      </c>
      <c r="J106" s="109">
        <f t="shared" ref="J106" si="22">SUM(O106:AC106)</f>
        <v>600</v>
      </c>
      <c r="K106" s="35"/>
      <c r="L106" s="99">
        <v>47119</v>
      </c>
      <c r="M106" s="99">
        <v>50770</v>
      </c>
      <c r="N106" s="36" t="s">
        <v>49</v>
      </c>
      <c r="O106" s="1"/>
      <c r="P106" s="2"/>
      <c r="Q106" s="2"/>
      <c r="R106" s="2"/>
      <c r="S106" s="2"/>
      <c r="T106" s="3">
        <v>60</v>
      </c>
      <c r="U106" s="3">
        <v>60</v>
      </c>
      <c r="V106" s="3">
        <v>60</v>
      </c>
      <c r="W106" s="3">
        <v>60</v>
      </c>
      <c r="X106" s="3">
        <v>60</v>
      </c>
      <c r="Y106" s="3">
        <v>60</v>
      </c>
      <c r="Z106" s="3">
        <v>60</v>
      </c>
      <c r="AA106" s="3">
        <v>60</v>
      </c>
      <c r="AB106" s="3">
        <v>60</v>
      </c>
      <c r="AC106" s="4">
        <v>60</v>
      </c>
    </row>
    <row r="107" spans="1:29" ht="45" x14ac:dyDescent="0.25">
      <c r="A107" s="29"/>
      <c r="B107" s="30"/>
      <c r="C107" s="64" t="s">
        <v>212</v>
      </c>
      <c r="D107" s="64" t="s">
        <v>76</v>
      </c>
      <c r="E107" s="33" t="s">
        <v>118</v>
      </c>
      <c r="F107" s="33" t="s">
        <v>119</v>
      </c>
      <c r="G107" s="33" t="s">
        <v>120</v>
      </c>
      <c r="H107" s="34"/>
      <c r="I107" s="107" t="s">
        <v>176</v>
      </c>
      <c r="J107" s="109">
        <f>SUM(O107:AC107)</f>
        <v>830</v>
      </c>
      <c r="K107" s="34"/>
      <c r="L107" s="99">
        <v>48214</v>
      </c>
      <c r="M107" s="99">
        <v>48579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830</v>
      </c>
      <c r="X107" s="3"/>
      <c r="Y107" s="3"/>
      <c r="Z107" s="3"/>
      <c r="AA107" s="3"/>
      <c r="AB107" s="3"/>
      <c r="AC107" s="23"/>
    </row>
    <row r="108" spans="1:29" ht="45" x14ac:dyDescent="0.25">
      <c r="A108" s="29"/>
      <c r="B108" s="30"/>
      <c r="C108" s="131" t="s">
        <v>237</v>
      </c>
      <c r="D108" s="131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 t="shared" ref="J108:J109" si="23">SUM(O108:AC108)</f>
        <v>166</v>
      </c>
      <c r="K108" s="34"/>
      <c r="L108" s="99">
        <v>48214</v>
      </c>
      <c r="M108" s="99">
        <v>48579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166</v>
      </c>
      <c r="X108" s="3"/>
      <c r="Y108" s="3"/>
      <c r="Z108" s="3"/>
      <c r="AA108" s="3"/>
      <c r="AB108" s="3"/>
      <c r="AC108" s="4"/>
    </row>
    <row r="109" spans="1:29" ht="45" x14ac:dyDescent="0.25">
      <c r="A109" s="175"/>
      <c r="B109" s="30"/>
      <c r="C109" s="131" t="s">
        <v>215</v>
      </c>
      <c r="D109" s="131" t="s">
        <v>76</v>
      </c>
      <c r="E109" s="33" t="s">
        <v>118</v>
      </c>
      <c r="F109" s="33" t="s">
        <v>119</v>
      </c>
      <c r="G109" s="33" t="s">
        <v>120</v>
      </c>
      <c r="H109" s="34"/>
      <c r="I109" s="107" t="s">
        <v>176</v>
      </c>
      <c r="J109" s="109">
        <f t="shared" si="23"/>
        <v>299</v>
      </c>
      <c r="K109" s="34"/>
      <c r="L109" s="99">
        <v>48214</v>
      </c>
      <c r="M109" s="99">
        <v>48579</v>
      </c>
      <c r="N109" s="57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299</v>
      </c>
      <c r="X109" s="3"/>
      <c r="Y109" s="3"/>
      <c r="Z109" s="3"/>
      <c r="AA109" s="3"/>
      <c r="AB109" s="3"/>
      <c r="AC109" s="4"/>
    </row>
    <row r="110" spans="1:29" ht="45" x14ac:dyDescent="0.25">
      <c r="A110" s="175"/>
      <c r="B110" s="30"/>
      <c r="C110" s="64" t="s">
        <v>94</v>
      </c>
      <c r="D110" s="64" t="s">
        <v>167</v>
      </c>
      <c r="E110" s="33" t="s">
        <v>121</v>
      </c>
      <c r="F110" s="33" t="s">
        <v>119</v>
      </c>
      <c r="G110" s="33" t="s">
        <v>120</v>
      </c>
      <c r="H110" s="34"/>
      <c r="I110" s="107" t="s">
        <v>176</v>
      </c>
      <c r="J110" s="109">
        <f t="shared" ref="J110:J125" si="24">SUM(O110:AC110)</f>
        <v>116</v>
      </c>
      <c r="K110" s="34"/>
      <c r="L110" s="99">
        <v>48214</v>
      </c>
      <c r="M110" s="99">
        <v>48579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116</v>
      </c>
      <c r="X110" s="3"/>
      <c r="Y110" s="3"/>
      <c r="Z110" s="3"/>
      <c r="AA110" s="3"/>
      <c r="AB110" s="3"/>
      <c r="AC110" s="23"/>
    </row>
    <row r="111" spans="1:29" ht="45" x14ac:dyDescent="0.25">
      <c r="A111" s="175"/>
      <c r="B111" s="30"/>
      <c r="C111" s="131" t="s">
        <v>213</v>
      </c>
      <c r="D111" s="131" t="s">
        <v>76</v>
      </c>
      <c r="E111" s="33" t="s">
        <v>118</v>
      </c>
      <c r="F111" s="33" t="s">
        <v>119</v>
      </c>
      <c r="G111" s="33" t="s">
        <v>120</v>
      </c>
      <c r="H111" s="34"/>
      <c r="I111" s="107" t="s">
        <v>176</v>
      </c>
      <c r="J111" s="109">
        <f>SUM(O111:AC111)</f>
        <v>166</v>
      </c>
      <c r="K111" s="34"/>
      <c r="L111" s="99">
        <v>48214</v>
      </c>
      <c r="M111" s="99">
        <v>48579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166</v>
      </c>
      <c r="X111" s="3"/>
      <c r="Y111" s="3"/>
      <c r="Z111" s="3"/>
      <c r="AA111" s="3"/>
      <c r="AB111" s="3"/>
      <c r="AC111" s="4"/>
    </row>
    <row r="112" spans="1:29" ht="45" x14ac:dyDescent="0.25">
      <c r="A112" s="175"/>
      <c r="B112" s="30"/>
      <c r="C112" s="131" t="s">
        <v>203</v>
      </c>
      <c r="D112" s="131" t="s">
        <v>76</v>
      </c>
      <c r="E112" s="33" t="s">
        <v>118</v>
      </c>
      <c r="F112" s="33" t="s">
        <v>119</v>
      </c>
      <c r="G112" s="33" t="s">
        <v>120</v>
      </c>
      <c r="H112" s="34"/>
      <c r="I112" s="107" t="s">
        <v>176</v>
      </c>
      <c r="J112" s="109">
        <f t="shared" ref="J112:J113" si="25">SUM(O112:AC112)</f>
        <v>166</v>
      </c>
      <c r="K112" s="34"/>
      <c r="L112" s="99">
        <v>48214</v>
      </c>
      <c r="M112" s="99">
        <v>48579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166</v>
      </c>
      <c r="X112" s="3"/>
      <c r="Y112" s="3"/>
      <c r="Z112" s="3"/>
      <c r="AA112" s="3"/>
      <c r="AB112" s="3"/>
      <c r="AC112" s="4"/>
    </row>
    <row r="113" spans="1:29" ht="45" x14ac:dyDescent="0.25">
      <c r="A113" s="175"/>
      <c r="B113" s="30"/>
      <c r="C113" s="131" t="s">
        <v>214</v>
      </c>
      <c r="D113" s="131" t="s">
        <v>76</v>
      </c>
      <c r="E113" s="33" t="s">
        <v>118</v>
      </c>
      <c r="F113" s="33" t="s">
        <v>119</v>
      </c>
      <c r="G113" s="33" t="s">
        <v>120</v>
      </c>
      <c r="H113" s="34"/>
      <c r="I113" s="107" t="s">
        <v>176</v>
      </c>
      <c r="J113" s="109">
        <f t="shared" si="25"/>
        <v>166</v>
      </c>
      <c r="K113" s="34"/>
      <c r="L113" s="99">
        <v>48214</v>
      </c>
      <c r="M113" s="99">
        <v>48579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166</v>
      </c>
      <c r="X113" s="3"/>
      <c r="Y113" s="3"/>
      <c r="Z113" s="3"/>
      <c r="AA113" s="3"/>
      <c r="AB113" s="3"/>
      <c r="AC113" s="4"/>
    </row>
    <row r="114" spans="1:29" ht="45" x14ac:dyDescent="0.25">
      <c r="A114" s="175"/>
      <c r="B114" s="30"/>
      <c r="C114" s="131" t="s">
        <v>223</v>
      </c>
      <c r="D114" s="131" t="s">
        <v>76</v>
      </c>
      <c r="E114" s="33" t="s">
        <v>118</v>
      </c>
      <c r="F114" s="33" t="s">
        <v>119</v>
      </c>
      <c r="G114" s="33" t="s">
        <v>120</v>
      </c>
      <c r="H114" s="34"/>
      <c r="I114" s="107" t="s">
        <v>176</v>
      </c>
      <c r="J114" s="109">
        <f>SUM(O114:AC114)</f>
        <v>248</v>
      </c>
      <c r="K114" s="34"/>
      <c r="L114" s="99">
        <v>48580</v>
      </c>
      <c r="M114" s="99">
        <v>48944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248</v>
      </c>
      <c r="Y114" s="3"/>
      <c r="Z114" s="3"/>
      <c r="AA114" s="3"/>
      <c r="AB114" s="3"/>
      <c r="AC114" s="4"/>
    </row>
    <row r="115" spans="1:29" ht="45" x14ac:dyDescent="0.25">
      <c r="A115" s="175"/>
      <c r="B115" s="30"/>
      <c r="C115" s="131" t="s">
        <v>224</v>
      </c>
      <c r="D115" s="131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>SUM(O115:AC115)</f>
        <v>166</v>
      </c>
      <c r="K115" s="34"/>
      <c r="L115" s="99">
        <v>48580</v>
      </c>
      <c r="M115" s="99">
        <v>48944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166</v>
      </c>
      <c r="Y115" s="3"/>
      <c r="Z115" s="3"/>
      <c r="AA115" s="3"/>
      <c r="AB115" s="3"/>
      <c r="AC115" s="4"/>
    </row>
    <row r="116" spans="1:29" ht="45" x14ac:dyDescent="0.25">
      <c r="A116" s="175"/>
      <c r="B116" s="30"/>
      <c r="C116" s="131" t="s">
        <v>225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>SUM(O116:AC116)</f>
        <v>166</v>
      </c>
      <c r="K116" s="34"/>
      <c r="L116" s="99">
        <v>48580</v>
      </c>
      <c r="M116" s="99">
        <v>48944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166</v>
      </c>
      <c r="Y116" s="3"/>
      <c r="Z116" s="3"/>
      <c r="AA116" s="3"/>
      <c r="AB116" s="3"/>
      <c r="AC116" s="4"/>
    </row>
    <row r="117" spans="1:29" ht="45" x14ac:dyDescent="0.25">
      <c r="A117" s="175"/>
      <c r="B117" s="30"/>
      <c r="C117" s="131" t="s">
        <v>208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>SUM(O117:AC117)</f>
        <v>166</v>
      </c>
      <c r="K117" s="34"/>
      <c r="L117" s="99">
        <v>48580</v>
      </c>
      <c r="M117" s="99">
        <v>48944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166</v>
      </c>
      <c r="Y117" s="3"/>
      <c r="Z117" s="3"/>
      <c r="AA117" s="3"/>
      <c r="AB117" s="3"/>
      <c r="AC117" s="4"/>
    </row>
    <row r="118" spans="1:29" ht="45" x14ac:dyDescent="0.25">
      <c r="A118" s="175"/>
      <c r="B118" s="30"/>
      <c r="C118" s="131" t="s">
        <v>226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>SUM(O118:AC118)</f>
        <v>166</v>
      </c>
      <c r="K118" s="34"/>
      <c r="L118" s="99">
        <v>48580</v>
      </c>
      <c r="M118" s="99">
        <v>48944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166</v>
      </c>
      <c r="Y118" s="3"/>
      <c r="Z118" s="3"/>
      <c r="AA118" s="3"/>
      <c r="AB118" s="3"/>
      <c r="AC118" s="4"/>
    </row>
    <row r="119" spans="1:29" ht="45" x14ac:dyDescent="0.25">
      <c r="A119" s="175"/>
      <c r="B119" s="30"/>
      <c r="C119" s="131" t="s">
        <v>227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 t="shared" si="24"/>
        <v>166</v>
      </c>
      <c r="K119" s="34"/>
      <c r="L119" s="99">
        <v>48580</v>
      </c>
      <c r="M119" s="99">
        <v>48944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166</v>
      </c>
      <c r="Y119" s="3"/>
      <c r="Z119" s="3"/>
      <c r="AA119" s="3"/>
      <c r="AB119" s="3"/>
      <c r="AC119" s="23"/>
    </row>
    <row r="120" spans="1:29" ht="45" x14ac:dyDescent="0.25">
      <c r="A120" s="175"/>
      <c r="B120" s="30"/>
      <c r="C120" s="131" t="s">
        <v>238</v>
      </c>
      <c r="D120" s="131" t="s">
        <v>76</v>
      </c>
      <c r="E120" s="33" t="s">
        <v>118</v>
      </c>
      <c r="F120" s="33" t="s">
        <v>119</v>
      </c>
      <c r="G120" s="33" t="s">
        <v>120</v>
      </c>
      <c r="H120" s="34"/>
      <c r="I120" s="107" t="s">
        <v>176</v>
      </c>
      <c r="J120" s="109">
        <f t="shared" si="24"/>
        <v>1992</v>
      </c>
      <c r="K120" s="35"/>
      <c r="L120" s="99">
        <v>48580</v>
      </c>
      <c r="M120" s="99">
        <v>48944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1992</v>
      </c>
      <c r="Y120" s="3"/>
      <c r="Z120" s="3"/>
      <c r="AA120" s="3"/>
      <c r="AB120" s="3"/>
      <c r="AC120" s="4"/>
    </row>
    <row r="121" spans="1:29" ht="45" x14ac:dyDescent="0.25">
      <c r="A121" s="175"/>
      <c r="B121" s="30"/>
      <c r="C121" s="131" t="s">
        <v>239</v>
      </c>
      <c r="D121" s="131" t="s">
        <v>76</v>
      </c>
      <c r="E121" s="33" t="s">
        <v>118</v>
      </c>
      <c r="F121" s="33" t="s">
        <v>119</v>
      </c>
      <c r="G121" s="33" t="s">
        <v>120</v>
      </c>
      <c r="H121" s="34"/>
      <c r="I121" s="107" t="s">
        <v>176</v>
      </c>
      <c r="J121" s="109">
        <f t="shared" si="24"/>
        <v>166</v>
      </c>
      <c r="K121" s="35"/>
      <c r="L121" s="99">
        <v>48580</v>
      </c>
      <c r="M121" s="99">
        <v>48944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166</v>
      </c>
      <c r="Y121" s="3"/>
      <c r="Z121" s="3"/>
      <c r="AA121" s="3"/>
      <c r="AB121" s="3"/>
      <c r="AC121" s="4"/>
    </row>
    <row r="122" spans="1:29" ht="45" x14ac:dyDescent="0.25">
      <c r="A122" s="175"/>
      <c r="B122" s="30"/>
      <c r="C122" s="131" t="s">
        <v>240</v>
      </c>
      <c r="D122" s="131" t="s">
        <v>76</v>
      </c>
      <c r="E122" s="33" t="s">
        <v>118</v>
      </c>
      <c r="F122" s="33" t="s">
        <v>119</v>
      </c>
      <c r="G122" s="33" t="s">
        <v>120</v>
      </c>
      <c r="H122" s="34"/>
      <c r="I122" s="107" t="s">
        <v>176</v>
      </c>
      <c r="J122" s="109">
        <f t="shared" si="24"/>
        <v>166</v>
      </c>
      <c r="K122" s="35"/>
      <c r="L122" s="99">
        <v>48580</v>
      </c>
      <c r="M122" s="99">
        <v>48944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166</v>
      </c>
      <c r="Y122" s="3"/>
      <c r="Z122" s="3"/>
      <c r="AA122" s="3"/>
      <c r="AB122" s="3"/>
      <c r="AC122" s="4"/>
    </row>
    <row r="123" spans="1:29" ht="45" x14ac:dyDescent="0.25">
      <c r="A123" s="175"/>
      <c r="B123" s="30"/>
      <c r="C123" s="64" t="s">
        <v>99</v>
      </c>
      <c r="D123" s="64" t="s">
        <v>167</v>
      </c>
      <c r="E123" s="33" t="s">
        <v>121</v>
      </c>
      <c r="F123" s="33" t="s">
        <v>119</v>
      </c>
      <c r="G123" s="33" t="s">
        <v>120</v>
      </c>
      <c r="H123" s="34"/>
      <c r="I123" s="107" t="s">
        <v>176</v>
      </c>
      <c r="J123" s="109">
        <f t="shared" si="24"/>
        <v>116</v>
      </c>
      <c r="K123" s="34"/>
      <c r="L123" s="99">
        <v>48580</v>
      </c>
      <c r="M123" s="99">
        <v>48944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116</v>
      </c>
      <c r="Y123" s="3"/>
      <c r="Z123" s="3"/>
      <c r="AA123" s="3"/>
      <c r="AB123" s="3"/>
      <c r="AC123" s="23"/>
    </row>
    <row r="124" spans="1:29" ht="45" x14ac:dyDescent="0.25">
      <c r="A124" s="175"/>
      <c r="B124" s="30"/>
      <c r="C124" s="131" t="s">
        <v>236</v>
      </c>
      <c r="D124" s="131" t="s">
        <v>76</v>
      </c>
      <c r="E124" s="33" t="s">
        <v>118</v>
      </c>
      <c r="F124" s="33" t="s">
        <v>119</v>
      </c>
      <c r="G124" s="33" t="s">
        <v>120</v>
      </c>
      <c r="H124" s="34"/>
      <c r="I124" s="107" t="s">
        <v>176</v>
      </c>
      <c r="J124" s="109">
        <f t="shared" si="24"/>
        <v>166</v>
      </c>
      <c r="K124" s="34"/>
      <c r="L124" s="99">
        <v>48945</v>
      </c>
      <c r="M124" s="99">
        <v>49309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166</v>
      </c>
      <c r="Z124" s="3"/>
      <c r="AA124" s="3"/>
      <c r="AB124" s="3"/>
      <c r="AC124" s="23"/>
    </row>
    <row r="125" spans="1:29" ht="45" x14ac:dyDescent="0.25">
      <c r="A125" s="175"/>
      <c r="B125" s="30"/>
      <c r="C125" s="64" t="s">
        <v>100</v>
      </c>
      <c r="D125" s="64" t="s">
        <v>167</v>
      </c>
      <c r="E125" s="33" t="s">
        <v>121</v>
      </c>
      <c r="F125" s="33" t="s">
        <v>119</v>
      </c>
      <c r="G125" s="33" t="s">
        <v>120</v>
      </c>
      <c r="H125" s="34"/>
      <c r="I125" s="107" t="s">
        <v>176</v>
      </c>
      <c r="J125" s="109">
        <f t="shared" si="24"/>
        <v>48</v>
      </c>
      <c r="K125" s="34"/>
      <c r="L125" s="99">
        <v>48945</v>
      </c>
      <c r="M125" s="99">
        <v>49674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24</v>
      </c>
      <c r="Z125" s="3">
        <v>24</v>
      </c>
      <c r="AA125" s="3"/>
      <c r="AB125" s="3"/>
      <c r="AC125" s="23"/>
    </row>
    <row r="126" spans="1:29" ht="45" x14ac:dyDescent="0.25">
      <c r="A126" s="175"/>
      <c r="B126" s="30"/>
      <c r="C126" s="131" t="s">
        <v>216</v>
      </c>
      <c r="D126" s="131" t="s">
        <v>76</v>
      </c>
      <c r="E126" s="33" t="s">
        <v>118</v>
      </c>
      <c r="F126" s="33" t="s">
        <v>119</v>
      </c>
      <c r="G126" s="33" t="s">
        <v>120</v>
      </c>
      <c r="H126" s="34"/>
      <c r="I126" s="107" t="s">
        <v>176</v>
      </c>
      <c r="J126" s="109">
        <f t="shared" ref="J126:J132" si="26">SUM(O126:AC126)</f>
        <v>697</v>
      </c>
      <c r="K126" s="34"/>
      <c r="L126" s="99">
        <v>48945</v>
      </c>
      <c r="M126" s="99">
        <v>49309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697</v>
      </c>
      <c r="Z126" s="3"/>
      <c r="AA126" s="3"/>
      <c r="AB126" s="3"/>
      <c r="AC126" s="4"/>
    </row>
    <row r="127" spans="1:29" ht="45" x14ac:dyDescent="0.25">
      <c r="A127" s="175"/>
      <c r="B127" s="30"/>
      <c r="C127" s="131" t="s">
        <v>228</v>
      </c>
      <c r="D127" s="131" t="s">
        <v>76</v>
      </c>
      <c r="E127" s="33" t="s">
        <v>118</v>
      </c>
      <c r="F127" s="33" t="s">
        <v>119</v>
      </c>
      <c r="G127" s="33" t="s">
        <v>120</v>
      </c>
      <c r="H127" s="34"/>
      <c r="I127" s="107" t="s">
        <v>176</v>
      </c>
      <c r="J127" s="109">
        <f t="shared" si="26"/>
        <v>166</v>
      </c>
      <c r="K127" s="34"/>
      <c r="L127" s="99">
        <v>48945</v>
      </c>
      <c r="M127" s="99">
        <v>49309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166</v>
      </c>
      <c r="Z127" s="3"/>
      <c r="AA127" s="3"/>
      <c r="AB127" s="3"/>
      <c r="AC127" s="23"/>
    </row>
    <row r="128" spans="1:29" ht="45" x14ac:dyDescent="0.25">
      <c r="A128" s="175"/>
      <c r="B128" s="30"/>
      <c r="C128" s="131" t="s">
        <v>229</v>
      </c>
      <c r="D128" s="131" t="s">
        <v>76</v>
      </c>
      <c r="E128" s="33" t="s">
        <v>118</v>
      </c>
      <c r="F128" s="33" t="s">
        <v>119</v>
      </c>
      <c r="G128" s="33" t="s">
        <v>120</v>
      </c>
      <c r="H128" s="34"/>
      <c r="I128" s="107" t="s">
        <v>176</v>
      </c>
      <c r="J128" s="109">
        <f t="shared" si="26"/>
        <v>1992</v>
      </c>
      <c r="K128" s="35"/>
      <c r="L128" s="99">
        <v>48945</v>
      </c>
      <c r="M128" s="99">
        <v>49309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1992</v>
      </c>
      <c r="Z128" s="3"/>
      <c r="AA128" s="3"/>
      <c r="AB128" s="3"/>
      <c r="AC128" s="4"/>
    </row>
    <row r="129" spans="1:30" ht="45" x14ac:dyDescent="0.25">
      <c r="A129" s="175"/>
      <c r="B129" s="30"/>
      <c r="C129" s="131" t="s">
        <v>230</v>
      </c>
      <c r="D129" s="131" t="s">
        <v>76</v>
      </c>
      <c r="E129" s="33" t="s">
        <v>118</v>
      </c>
      <c r="F129" s="33" t="s">
        <v>119</v>
      </c>
      <c r="G129" s="33" t="s">
        <v>120</v>
      </c>
      <c r="H129" s="34"/>
      <c r="I129" s="107" t="s">
        <v>176</v>
      </c>
      <c r="J129" s="109">
        <f t="shared" si="26"/>
        <v>299</v>
      </c>
      <c r="K129" s="35"/>
      <c r="L129" s="99">
        <v>48945</v>
      </c>
      <c r="M129" s="99">
        <v>49309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299</v>
      </c>
      <c r="Z129" s="3"/>
      <c r="AA129" s="3"/>
      <c r="AB129" s="3"/>
      <c r="AC129" s="4"/>
    </row>
    <row r="130" spans="1:30" ht="45" x14ac:dyDescent="0.25">
      <c r="A130" s="175"/>
      <c r="B130" s="30"/>
      <c r="C130" s="131" t="s">
        <v>231</v>
      </c>
      <c r="D130" s="131" t="s">
        <v>76</v>
      </c>
      <c r="E130" s="33" t="s">
        <v>118</v>
      </c>
      <c r="F130" s="33" t="s">
        <v>119</v>
      </c>
      <c r="G130" s="33" t="s">
        <v>120</v>
      </c>
      <c r="H130" s="34"/>
      <c r="I130" s="107" t="s">
        <v>176</v>
      </c>
      <c r="J130" s="109">
        <f t="shared" si="26"/>
        <v>166</v>
      </c>
      <c r="K130" s="35"/>
      <c r="L130" s="99">
        <v>48945</v>
      </c>
      <c r="M130" s="99">
        <v>49309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166</v>
      </c>
      <c r="Z130" s="3"/>
      <c r="AA130" s="3"/>
      <c r="AB130" s="3"/>
      <c r="AC130" s="4"/>
    </row>
    <row r="131" spans="1:30" ht="45" x14ac:dyDescent="0.25">
      <c r="A131" s="175"/>
      <c r="B131" s="30"/>
      <c r="C131" s="131" t="s">
        <v>232</v>
      </c>
      <c r="D131" s="131" t="s">
        <v>76</v>
      </c>
      <c r="E131" s="33" t="s">
        <v>118</v>
      </c>
      <c r="F131" s="33" t="s">
        <v>119</v>
      </c>
      <c r="G131" s="33" t="s">
        <v>120</v>
      </c>
      <c r="H131" s="34"/>
      <c r="I131" s="107" t="s">
        <v>176</v>
      </c>
      <c r="J131" s="109">
        <f t="shared" si="26"/>
        <v>166</v>
      </c>
      <c r="K131" s="35"/>
      <c r="L131" s="99">
        <v>48945</v>
      </c>
      <c r="M131" s="99">
        <v>49309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166</v>
      </c>
      <c r="Z131" s="3"/>
      <c r="AA131" s="3"/>
      <c r="AB131" s="3"/>
      <c r="AC131" s="4"/>
    </row>
    <row r="132" spans="1:30" ht="45" x14ac:dyDescent="0.25">
      <c r="A132" s="175"/>
      <c r="B132" s="30"/>
      <c r="C132" s="131" t="s">
        <v>233</v>
      </c>
      <c r="D132" s="131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 t="shared" si="26"/>
        <v>166</v>
      </c>
      <c r="K132" s="35"/>
      <c r="L132" s="99">
        <v>48945</v>
      </c>
      <c r="M132" s="99">
        <v>49309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166</v>
      </c>
      <c r="Z132" s="3"/>
      <c r="AA132" s="3"/>
      <c r="AB132" s="3"/>
      <c r="AC132" s="4"/>
    </row>
    <row r="133" spans="1:30" ht="45" x14ac:dyDescent="0.25">
      <c r="A133" s="175"/>
      <c r="B133" s="30"/>
      <c r="C133" s="131" t="s">
        <v>205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ref="J133:J141" si="27">SUM(O133:AC133)</f>
        <v>598</v>
      </c>
      <c r="K133" s="34"/>
      <c r="L133" s="99">
        <v>49310</v>
      </c>
      <c r="M133" s="99">
        <v>49674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598</v>
      </c>
      <c r="AA133" s="3"/>
      <c r="AB133" s="3"/>
      <c r="AC133" s="4"/>
    </row>
    <row r="134" spans="1:30" ht="45" x14ac:dyDescent="0.25">
      <c r="A134" s="175"/>
      <c r="B134" s="30"/>
      <c r="C134" s="64" t="s">
        <v>220</v>
      </c>
      <c r="D134" s="131" t="s">
        <v>76</v>
      </c>
      <c r="E134" s="33" t="s">
        <v>118</v>
      </c>
      <c r="F134" s="33" t="s">
        <v>119</v>
      </c>
      <c r="G134" s="33" t="s">
        <v>120</v>
      </c>
      <c r="H134" s="34"/>
      <c r="I134" s="107" t="s">
        <v>176</v>
      </c>
      <c r="J134" s="109">
        <f t="shared" si="27"/>
        <v>299</v>
      </c>
      <c r="K134" s="35"/>
      <c r="L134" s="99">
        <v>49310</v>
      </c>
      <c r="M134" s="99">
        <v>49674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299</v>
      </c>
      <c r="AA134" s="3"/>
      <c r="AB134" s="3"/>
      <c r="AC134" s="4"/>
    </row>
    <row r="135" spans="1:30" ht="45" x14ac:dyDescent="0.25">
      <c r="A135" s="175"/>
      <c r="B135" s="30"/>
      <c r="C135" s="64" t="s">
        <v>221</v>
      </c>
      <c r="D135" s="131" t="s">
        <v>76</v>
      </c>
      <c r="E135" s="33" t="s">
        <v>118</v>
      </c>
      <c r="F135" s="33" t="s">
        <v>119</v>
      </c>
      <c r="G135" s="33" t="s">
        <v>120</v>
      </c>
      <c r="H135" s="34"/>
      <c r="I135" s="107" t="s">
        <v>176</v>
      </c>
      <c r="J135" s="109">
        <f t="shared" si="27"/>
        <v>299</v>
      </c>
      <c r="K135" s="35"/>
      <c r="L135" s="99">
        <v>49310</v>
      </c>
      <c r="M135" s="99">
        <v>49674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299</v>
      </c>
      <c r="AA135" s="3"/>
      <c r="AB135" s="3"/>
      <c r="AC135" s="4"/>
    </row>
    <row r="136" spans="1:30" ht="45" x14ac:dyDescent="0.25">
      <c r="A136" s="175"/>
      <c r="B136" s="30"/>
      <c r="C136" s="64" t="s">
        <v>204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 t="shared" si="27"/>
        <v>299</v>
      </c>
      <c r="K136" s="35"/>
      <c r="L136" s="99">
        <v>49310</v>
      </c>
      <c r="M136" s="99">
        <v>49674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299</v>
      </c>
      <c r="AA136" s="3"/>
      <c r="AB136" s="3"/>
      <c r="AC136" s="4"/>
    </row>
    <row r="137" spans="1:30" ht="45" x14ac:dyDescent="0.25">
      <c r="A137" s="175"/>
      <c r="B137" s="30"/>
      <c r="C137" s="131" t="s">
        <v>234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si="27"/>
        <v>166</v>
      </c>
      <c r="K137" s="35"/>
      <c r="L137" s="99">
        <v>49310</v>
      </c>
      <c r="M137" s="99">
        <v>49674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166</v>
      </c>
      <c r="AA137" s="3"/>
      <c r="AB137" s="3"/>
      <c r="AC137" s="4"/>
    </row>
    <row r="138" spans="1:30" ht="45" x14ac:dyDescent="0.25">
      <c r="A138" s="175"/>
      <c r="B138" s="30"/>
      <c r="C138" s="131" t="s">
        <v>235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 t="shared" si="27"/>
        <v>166</v>
      </c>
      <c r="K138" s="35"/>
      <c r="L138" s="99">
        <v>49310</v>
      </c>
      <c r="M138" s="99">
        <v>49674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166</v>
      </c>
      <c r="AA138" s="3"/>
      <c r="AB138" s="3"/>
      <c r="AC138" s="4"/>
    </row>
    <row r="139" spans="1:30" ht="45" x14ac:dyDescent="0.25">
      <c r="A139" s="175"/>
      <c r="B139" s="30"/>
      <c r="C139" s="131" t="s">
        <v>209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 t="shared" si="27"/>
        <v>166</v>
      </c>
      <c r="K139" s="35"/>
      <c r="L139" s="99">
        <v>49310</v>
      </c>
      <c r="M139" s="99">
        <v>49674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166</v>
      </c>
      <c r="AA139" s="3"/>
      <c r="AB139" s="3"/>
      <c r="AC139" s="4"/>
    </row>
    <row r="140" spans="1:30" ht="45" x14ac:dyDescent="0.25">
      <c r="A140" s="175"/>
      <c r="B140" s="30"/>
      <c r="C140" s="131" t="s">
        <v>210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 t="shared" si="27"/>
        <v>166</v>
      </c>
      <c r="K140" s="35"/>
      <c r="L140" s="99">
        <v>49310</v>
      </c>
      <c r="M140" s="99">
        <v>49674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166</v>
      </c>
      <c r="AA140" s="3"/>
      <c r="AB140" s="3"/>
      <c r="AC140" s="4"/>
    </row>
    <row r="141" spans="1:30" ht="45" x14ac:dyDescent="0.25">
      <c r="A141" s="175"/>
      <c r="B141" s="30"/>
      <c r="C141" s="131" t="s">
        <v>211</v>
      </c>
      <c r="D141" s="131" t="s">
        <v>76</v>
      </c>
      <c r="E141" s="33" t="s">
        <v>118</v>
      </c>
      <c r="F141" s="33" t="s">
        <v>119</v>
      </c>
      <c r="G141" s="33" t="s">
        <v>120</v>
      </c>
      <c r="H141" s="34"/>
      <c r="I141" s="107" t="s">
        <v>176</v>
      </c>
      <c r="J141" s="109">
        <f t="shared" si="27"/>
        <v>166</v>
      </c>
      <c r="K141" s="35"/>
      <c r="L141" s="99">
        <v>49310</v>
      </c>
      <c r="M141" s="99">
        <v>49674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166</v>
      </c>
      <c r="AA141" s="3"/>
      <c r="AB141" s="3"/>
      <c r="AC141" s="4"/>
    </row>
    <row r="142" spans="1:30" x14ac:dyDescent="0.25">
      <c r="A142" s="104"/>
      <c r="B142" s="47" t="s">
        <v>3</v>
      </c>
      <c r="C142" s="42"/>
      <c r="D142" s="42"/>
      <c r="E142" s="42"/>
      <c r="F142" s="42"/>
      <c r="G142" s="42"/>
      <c r="H142" s="48"/>
      <c r="I142" s="105"/>
      <c r="J142" s="118"/>
      <c r="K142" s="48"/>
      <c r="L142" s="103"/>
      <c r="M142" s="103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125"/>
    </row>
    <row r="143" spans="1:30" s="62" customFormat="1" ht="60" x14ac:dyDescent="0.25">
      <c r="A143" s="175"/>
      <c r="B143" s="30"/>
      <c r="C143" s="64" t="s">
        <v>92</v>
      </c>
      <c r="D143" s="169" t="s">
        <v>202</v>
      </c>
      <c r="E143" s="66" t="s">
        <v>122</v>
      </c>
      <c r="F143" s="66" t="s">
        <v>123</v>
      </c>
      <c r="G143" s="66" t="s">
        <v>124</v>
      </c>
      <c r="H143" s="34"/>
      <c r="I143" s="107" t="s">
        <v>176</v>
      </c>
      <c r="J143" s="109">
        <f>SUM(O143:AC143)</f>
        <v>428</v>
      </c>
      <c r="K143" s="34"/>
      <c r="L143" s="99">
        <v>45658</v>
      </c>
      <c r="M143" s="99">
        <v>46022</v>
      </c>
      <c r="N143" s="54" t="s">
        <v>72</v>
      </c>
      <c r="O143" s="21"/>
      <c r="P143" s="2">
        <v>428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5"/>
      <c r="B144" s="30"/>
      <c r="C144" s="131" t="s">
        <v>200</v>
      </c>
      <c r="D144" s="169" t="s">
        <v>206</v>
      </c>
      <c r="E144" s="66" t="s">
        <v>122</v>
      </c>
      <c r="F144" s="66" t="s">
        <v>123</v>
      </c>
      <c r="G144" s="66" t="s">
        <v>124</v>
      </c>
      <c r="H144" s="34"/>
      <c r="I144" s="107" t="s">
        <v>176</v>
      </c>
      <c r="J144" s="109">
        <f t="shared" ref="J144" si="28">SUM(O144:AC144)</f>
        <v>1026</v>
      </c>
      <c r="K144" s="35"/>
      <c r="L144" s="99">
        <v>45658</v>
      </c>
      <c r="M144" s="99">
        <v>46022</v>
      </c>
      <c r="N144" s="54" t="s">
        <v>72</v>
      </c>
      <c r="O144" s="21"/>
      <c r="P144" s="2">
        <v>1026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5"/>
      <c r="B145" s="30"/>
      <c r="C145" s="131" t="s">
        <v>197</v>
      </c>
      <c r="D145" s="169" t="s">
        <v>202</v>
      </c>
      <c r="E145" s="66" t="s">
        <v>122</v>
      </c>
      <c r="F145" s="66" t="s">
        <v>123</v>
      </c>
      <c r="G145" s="66" t="s">
        <v>124</v>
      </c>
      <c r="H145" s="34"/>
      <c r="I145" s="107" t="s">
        <v>176</v>
      </c>
      <c r="J145" s="109">
        <f>SUM(O145:AC145)</f>
        <v>406</v>
      </c>
      <c r="K145" s="34"/>
      <c r="L145" s="99">
        <v>45658</v>
      </c>
      <c r="M145" s="99">
        <v>46022</v>
      </c>
      <c r="N145" s="54" t="s">
        <v>72</v>
      </c>
      <c r="O145" s="21"/>
      <c r="P145" s="2">
        <v>406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23"/>
      <c r="AD145" s="27"/>
    </row>
    <row r="146" spans="1:30" s="62" customFormat="1" ht="60" x14ac:dyDescent="0.25">
      <c r="A146" s="175"/>
      <c r="B146" s="30"/>
      <c r="C146" s="131" t="s">
        <v>198</v>
      </c>
      <c r="D146" s="169" t="s">
        <v>184</v>
      </c>
      <c r="E146" s="66" t="s">
        <v>122</v>
      </c>
      <c r="F146" s="66" t="s">
        <v>123</v>
      </c>
      <c r="G146" s="66" t="s">
        <v>124</v>
      </c>
      <c r="H146" s="34"/>
      <c r="I146" s="107" t="s">
        <v>176</v>
      </c>
      <c r="J146" s="109">
        <f t="shared" ref="J146" si="29">SUM(O146:AC146)</f>
        <v>827</v>
      </c>
      <c r="K146" s="35"/>
      <c r="L146" s="99">
        <v>45658</v>
      </c>
      <c r="M146" s="99">
        <v>46022</v>
      </c>
      <c r="N146" s="54" t="s">
        <v>72</v>
      </c>
      <c r="O146" s="21"/>
      <c r="P146" s="2">
        <v>827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5"/>
      <c r="B147" s="30"/>
      <c r="C147" s="131" t="s">
        <v>245</v>
      </c>
      <c r="D147" s="169" t="s">
        <v>244</v>
      </c>
      <c r="E147" s="66" t="s">
        <v>122</v>
      </c>
      <c r="F147" s="66" t="s">
        <v>123</v>
      </c>
      <c r="G147" s="66" t="s">
        <v>124</v>
      </c>
      <c r="H147" s="34"/>
      <c r="I147" s="107" t="s">
        <v>176</v>
      </c>
      <c r="J147" s="109">
        <f t="shared" ref="J147:J174" si="30">SUM(O147:AC147)</f>
        <v>58</v>
      </c>
      <c r="K147" s="35"/>
      <c r="L147" s="99">
        <v>46023</v>
      </c>
      <c r="M147" s="99">
        <v>46387</v>
      </c>
      <c r="N147" s="57" t="s">
        <v>72</v>
      </c>
      <c r="O147" s="1"/>
      <c r="P147" s="2"/>
      <c r="Q147" s="2">
        <v>58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5"/>
      <c r="B148" s="30"/>
      <c r="C148" s="131" t="s">
        <v>246</v>
      </c>
      <c r="D148" s="169" t="s">
        <v>244</v>
      </c>
      <c r="E148" s="66" t="s">
        <v>122</v>
      </c>
      <c r="F148" s="66" t="s">
        <v>123</v>
      </c>
      <c r="G148" s="66" t="s">
        <v>124</v>
      </c>
      <c r="H148" s="34"/>
      <c r="I148" s="107" t="s">
        <v>176</v>
      </c>
      <c r="J148" s="109">
        <f t="shared" si="30"/>
        <v>58</v>
      </c>
      <c r="K148" s="35"/>
      <c r="L148" s="99">
        <v>46023</v>
      </c>
      <c r="M148" s="99">
        <v>46387</v>
      </c>
      <c r="N148" s="57" t="s">
        <v>72</v>
      </c>
      <c r="O148" s="1"/>
      <c r="P148" s="2"/>
      <c r="Q148" s="2">
        <v>58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5"/>
      <c r="B149" s="30"/>
      <c r="C149" s="131" t="s">
        <v>247</v>
      </c>
      <c r="D149" s="169" t="s">
        <v>244</v>
      </c>
      <c r="E149" s="66" t="s">
        <v>122</v>
      </c>
      <c r="F149" s="66" t="s">
        <v>123</v>
      </c>
      <c r="G149" s="66" t="s">
        <v>124</v>
      </c>
      <c r="H149" s="34"/>
      <c r="I149" s="107" t="s">
        <v>176</v>
      </c>
      <c r="J149" s="109">
        <f t="shared" si="30"/>
        <v>58</v>
      </c>
      <c r="K149" s="35"/>
      <c r="L149" s="99">
        <v>46023</v>
      </c>
      <c r="M149" s="99">
        <v>46387</v>
      </c>
      <c r="N149" s="57" t="s">
        <v>72</v>
      </c>
      <c r="O149" s="1"/>
      <c r="P149" s="2"/>
      <c r="Q149" s="2">
        <v>58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4"/>
      <c r="AD149" s="27"/>
    </row>
    <row r="150" spans="1:30" s="62" customFormat="1" ht="60" x14ac:dyDescent="0.25">
      <c r="A150" s="175"/>
      <c r="B150" s="30"/>
      <c r="C150" s="131" t="s">
        <v>248</v>
      </c>
      <c r="D150" s="169" t="s">
        <v>244</v>
      </c>
      <c r="E150" s="66" t="s">
        <v>122</v>
      </c>
      <c r="F150" s="66" t="s">
        <v>123</v>
      </c>
      <c r="G150" s="66" t="s">
        <v>124</v>
      </c>
      <c r="H150" s="34"/>
      <c r="I150" s="107" t="s">
        <v>176</v>
      </c>
      <c r="J150" s="109">
        <f t="shared" si="30"/>
        <v>58</v>
      </c>
      <c r="K150" s="35"/>
      <c r="L150" s="99">
        <v>46023</v>
      </c>
      <c r="M150" s="99">
        <v>46387</v>
      </c>
      <c r="N150" s="57" t="s">
        <v>72</v>
      </c>
      <c r="O150" s="1"/>
      <c r="P150" s="2"/>
      <c r="Q150" s="2">
        <v>58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5"/>
      <c r="B151" s="30"/>
      <c r="C151" s="131" t="s">
        <v>249</v>
      </c>
      <c r="D151" s="169" t="s">
        <v>244</v>
      </c>
      <c r="E151" s="66" t="s">
        <v>122</v>
      </c>
      <c r="F151" s="66" t="s">
        <v>123</v>
      </c>
      <c r="G151" s="66" t="s">
        <v>124</v>
      </c>
      <c r="H151" s="34"/>
      <c r="I151" s="107" t="s">
        <v>176</v>
      </c>
      <c r="J151" s="109">
        <f t="shared" si="30"/>
        <v>58</v>
      </c>
      <c r="K151" s="35"/>
      <c r="L151" s="99">
        <v>46023</v>
      </c>
      <c r="M151" s="99">
        <v>46387</v>
      </c>
      <c r="N151" s="57" t="s">
        <v>72</v>
      </c>
      <c r="O151" s="1"/>
      <c r="P151" s="2"/>
      <c r="Q151" s="2">
        <v>58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5"/>
      <c r="B152" s="30"/>
      <c r="C152" s="131" t="s">
        <v>208</v>
      </c>
      <c r="D152" s="169" t="s">
        <v>244</v>
      </c>
      <c r="E152" s="66" t="s">
        <v>122</v>
      </c>
      <c r="F152" s="66" t="s">
        <v>123</v>
      </c>
      <c r="G152" s="66" t="s">
        <v>124</v>
      </c>
      <c r="H152" s="34"/>
      <c r="I152" s="107" t="s">
        <v>176</v>
      </c>
      <c r="J152" s="109">
        <f t="shared" si="30"/>
        <v>58</v>
      </c>
      <c r="K152" s="35"/>
      <c r="L152" s="99">
        <v>46023</v>
      </c>
      <c r="M152" s="99">
        <v>46387</v>
      </c>
      <c r="N152" s="57" t="s">
        <v>72</v>
      </c>
      <c r="O152" s="1"/>
      <c r="P152" s="2"/>
      <c r="Q152" s="2">
        <v>58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5"/>
      <c r="B153" s="30"/>
      <c r="C153" s="131" t="s">
        <v>226</v>
      </c>
      <c r="D153" s="169" t="s">
        <v>244</v>
      </c>
      <c r="E153" s="66" t="s">
        <v>122</v>
      </c>
      <c r="F153" s="66" t="s">
        <v>123</v>
      </c>
      <c r="G153" s="66" t="s">
        <v>124</v>
      </c>
      <c r="H153" s="34"/>
      <c r="I153" s="107" t="s">
        <v>176</v>
      </c>
      <c r="J153" s="109">
        <f t="shared" si="30"/>
        <v>58</v>
      </c>
      <c r="K153" s="34"/>
      <c r="L153" s="99">
        <v>46023</v>
      </c>
      <c r="M153" s="99">
        <v>46387</v>
      </c>
      <c r="N153" s="57" t="s">
        <v>72</v>
      </c>
      <c r="O153" s="21"/>
      <c r="P153" s="2"/>
      <c r="Q153" s="2">
        <v>58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5"/>
      <c r="B154" s="30"/>
      <c r="C154" s="131" t="s">
        <v>204</v>
      </c>
      <c r="D154" s="169" t="s">
        <v>244</v>
      </c>
      <c r="E154" s="66" t="s">
        <v>122</v>
      </c>
      <c r="F154" s="66" t="s">
        <v>123</v>
      </c>
      <c r="G154" s="66" t="s">
        <v>124</v>
      </c>
      <c r="H154" s="34"/>
      <c r="I154" s="107" t="s">
        <v>176</v>
      </c>
      <c r="J154" s="109">
        <f t="shared" si="30"/>
        <v>58</v>
      </c>
      <c r="K154" s="35"/>
      <c r="L154" s="99">
        <v>46023</v>
      </c>
      <c r="M154" s="99">
        <v>46387</v>
      </c>
      <c r="N154" s="57" t="s">
        <v>72</v>
      </c>
      <c r="O154" s="1"/>
      <c r="P154" s="2"/>
      <c r="Q154" s="2">
        <v>58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5"/>
      <c r="B155" s="30"/>
      <c r="C155" s="131" t="s">
        <v>224</v>
      </c>
      <c r="D155" s="169" t="s">
        <v>244</v>
      </c>
      <c r="E155" s="66" t="s">
        <v>122</v>
      </c>
      <c r="F155" s="66" t="s">
        <v>123</v>
      </c>
      <c r="G155" s="66" t="s">
        <v>124</v>
      </c>
      <c r="H155" s="34"/>
      <c r="I155" s="107" t="s">
        <v>176</v>
      </c>
      <c r="J155" s="109">
        <f t="shared" si="30"/>
        <v>58</v>
      </c>
      <c r="K155" s="34"/>
      <c r="L155" s="99">
        <v>46023</v>
      </c>
      <c r="M155" s="99">
        <v>46387</v>
      </c>
      <c r="N155" s="57" t="s">
        <v>72</v>
      </c>
      <c r="O155" s="21"/>
      <c r="P155" s="2"/>
      <c r="Q155" s="2">
        <v>58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5"/>
      <c r="B156" s="30"/>
      <c r="C156" s="131" t="s">
        <v>205</v>
      </c>
      <c r="D156" s="169" t="s">
        <v>194</v>
      </c>
      <c r="E156" s="66" t="s">
        <v>122</v>
      </c>
      <c r="F156" s="66" t="s">
        <v>123</v>
      </c>
      <c r="G156" s="66" t="s">
        <v>124</v>
      </c>
      <c r="H156" s="34"/>
      <c r="I156" s="107" t="s">
        <v>176</v>
      </c>
      <c r="J156" s="109">
        <f>SUM(O156:AC156)</f>
        <v>406</v>
      </c>
      <c r="K156" s="34"/>
      <c r="L156" s="99">
        <v>46023</v>
      </c>
      <c r="M156" s="99">
        <v>46387</v>
      </c>
      <c r="N156" s="57" t="s">
        <v>72</v>
      </c>
      <c r="O156" s="21"/>
      <c r="P156" s="2"/>
      <c r="Q156" s="2">
        <v>406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5"/>
      <c r="B157" s="30"/>
      <c r="C157" s="131" t="s">
        <v>207</v>
      </c>
      <c r="D157" s="169" t="s">
        <v>202</v>
      </c>
      <c r="E157" s="66" t="s">
        <v>122</v>
      </c>
      <c r="F157" s="66" t="s">
        <v>123</v>
      </c>
      <c r="G157" s="66" t="s">
        <v>124</v>
      </c>
      <c r="H157" s="34"/>
      <c r="I157" s="107" t="s">
        <v>176</v>
      </c>
      <c r="J157" s="109">
        <f>SUM(O157:AC157)</f>
        <v>428</v>
      </c>
      <c r="K157" s="35"/>
      <c r="L157" s="99">
        <v>46023</v>
      </c>
      <c r="M157" s="99">
        <v>46387</v>
      </c>
      <c r="N157" s="57" t="s">
        <v>72</v>
      </c>
      <c r="O157" s="1"/>
      <c r="P157" s="2"/>
      <c r="Q157" s="2">
        <v>428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5"/>
      <c r="B158" s="30"/>
      <c r="C158" s="64" t="s">
        <v>208</v>
      </c>
      <c r="D158" s="169" t="s">
        <v>202</v>
      </c>
      <c r="E158" s="66" t="s">
        <v>122</v>
      </c>
      <c r="F158" s="66" t="s">
        <v>123</v>
      </c>
      <c r="G158" s="66" t="s">
        <v>124</v>
      </c>
      <c r="H158" s="34"/>
      <c r="I158" s="107" t="s">
        <v>176</v>
      </c>
      <c r="J158" s="109">
        <f>SUM(O158:AC158)</f>
        <v>428</v>
      </c>
      <c r="K158" s="35"/>
      <c r="L158" s="99">
        <v>46023</v>
      </c>
      <c r="M158" s="99">
        <v>46387</v>
      </c>
      <c r="N158" s="57" t="s">
        <v>72</v>
      </c>
      <c r="O158" s="1"/>
      <c r="P158" s="2"/>
      <c r="Q158" s="2">
        <v>428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5"/>
      <c r="B159" s="30"/>
      <c r="C159" s="64" t="s">
        <v>101</v>
      </c>
      <c r="D159" s="169" t="s">
        <v>202</v>
      </c>
      <c r="E159" s="66" t="s">
        <v>122</v>
      </c>
      <c r="F159" s="66" t="s">
        <v>123</v>
      </c>
      <c r="G159" s="66" t="s">
        <v>124</v>
      </c>
      <c r="H159" s="34"/>
      <c r="I159" s="107" t="s">
        <v>176</v>
      </c>
      <c r="J159" s="109">
        <f>SUM(O159:AC159)</f>
        <v>428</v>
      </c>
      <c r="K159" s="34"/>
      <c r="L159" s="99">
        <v>46023</v>
      </c>
      <c r="M159" s="99">
        <v>46387</v>
      </c>
      <c r="N159" s="57" t="s">
        <v>72</v>
      </c>
      <c r="O159" s="1"/>
      <c r="P159" s="2"/>
      <c r="Q159" s="2">
        <v>428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23"/>
      <c r="AD159" s="27"/>
    </row>
    <row r="160" spans="1:30" s="62" customFormat="1" ht="60" x14ac:dyDescent="0.25">
      <c r="A160" s="175"/>
      <c r="B160" s="30"/>
      <c r="C160" s="64" t="s">
        <v>84</v>
      </c>
      <c r="D160" s="65" t="s">
        <v>185</v>
      </c>
      <c r="E160" s="66" t="s">
        <v>122</v>
      </c>
      <c r="F160" s="66" t="s">
        <v>123</v>
      </c>
      <c r="G160" s="66" t="s">
        <v>124</v>
      </c>
      <c r="H160" s="34"/>
      <c r="I160" s="107" t="s">
        <v>176</v>
      </c>
      <c r="J160" s="109">
        <f>SUM(O160:AC160)</f>
        <v>137</v>
      </c>
      <c r="K160" s="34"/>
      <c r="L160" s="99">
        <v>46023</v>
      </c>
      <c r="M160" s="99">
        <v>46387</v>
      </c>
      <c r="N160" s="57" t="s">
        <v>72</v>
      </c>
      <c r="O160" s="1"/>
      <c r="P160" s="2"/>
      <c r="Q160" s="2">
        <v>137</v>
      </c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23"/>
      <c r="AD160" s="27"/>
    </row>
    <row r="161" spans="1:30" s="62" customFormat="1" ht="60" x14ac:dyDescent="0.25">
      <c r="A161" s="175"/>
      <c r="B161" s="30"/>
      <c r="C161" s="131" t="s">
        <v>250</v>
      </c>
      <c r="D161" s="169" t="s">
        <v>244</v>
      </c>
      <c r="E161" s="66" t="s">
        <v>122</v>
      </c>
      <c r="F161" s="66" t="s">
        <v>123</v>
      </c>
      <c r="G161" s="66" t="s">
        <v>124</v>
      </c>
      <c r="H161" s="34"/>
      <c r="I161" s="107" t="s">
        <v>176</v>
      </c>
      <c r="J161" s="109">
        <f t="shared" si="30"/>
        <v>62</v>
      </c>
      <c r="K161" s="35"/>
      <c r="L161" s="99">
        <v>46388</v>
      </c>
      <c r="M161" s="99">
        <v>46752</v>
      </c>
      <c r="N161" s="57" t="s">
        <v>72</v>
      </c>
      <c r="O161" s="1"/>
      <c r="P161" s="2"/>
      <c r="Q161" s="2"/>
      <c r="R161" s="2">
        <v>62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5"/>
      <c r="B162" s="30"/>
      <c r="C162" s="131" t="s">
        <v>251</v>
      </c>
      <c r="D162" s="169" t="s">
        <v>244</v>
      </c>
      <c r="E162" s="66" t="s">
        <v>122</v>
      </c>
      <c r="F162" s="66" t="s">
        <v>123</v>
      </c>
      <c r="G162" s="66" t="s">
        <v>124</v>
      </c>
      <c r="H162" s="34"/>
      <c r="I162" s="107" t="s">
        <v>176</v>
      </c>
      <c r="J162" s="109">
        <f t="shared" si="30"/>
        <v>62</v>
      </c>
      <c r="K162" s="35"/>
      <c r="L162" s="99">
        <v>46388</v>
      </c>
      <c r="M162" s="99">
        <v>46752</v>
      </c>
      <c r="N162" s="57" t="s">
        <v>72</v>
      </c>
      <c r="O162" s="1"/>
      <c r="P162" s="2"/>
      <c r="Q162" s="2"/>
      <c r="R162" s="2">
        <v>62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5"/>
      <c r="B163" s="30"/>
      <c r="C163" s="131" t="s">
        <v>252</v>
      </c>
      <c r="D163" s="169" t="s">
        <v>244</v>
      </c>
      <c r="E163" s="66" t="s">
        <v>122</v>
      </c>
      <c r="F163" s="66" t="s">
        <v>123</v>
      </c>
      <c r="G163" s="66" t="s">
        <v>124</v>
      </c>
      <c r="H163" s="34"/>
      <c r="I163" s="107" t="s">
        <v>176</v>
      </c>
      <c r="J163" s="109">
        <f t="shared" si="30"/>
        <v>62</v>
      </c>
      <c r="K163" s="35"/>
      <c r="L163" s="99">
        <v>46388</v>
      </c>
      <c r="M163" s="99">
        <v>46752</v>
      </c>
      <c r="N163" s="57" t="s">
        <v>72</v>
      </c>
      <c r="O163" s="1"/>
      <c r="P163" s="2"/>
      <c r="Q163" s="2"/>
      <c r="R163" s="2">
        <v>62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24"/>
      <c r="AD163" s="27"/>
    </row>
    <row r="164" spans="1:30" s="62" customFormat="1" ht="60" x14ac:dyDescent="0.25">
      <c r="A164" s="175"/>
      <c r="B164" s="30"/>
      <c r="C164" s="131" t="s">
        <v>253</v>
      </c>
      <c r="D164" s="169" t="s">
        <v>244</v>
      </c>
      <c r="E164" s="66" t="s">
        <v>122</v>
      </c>
      <c r="F164" s="66" t="s">
        <v>123</v>
      </c>
      <c r="G164" s="66" t="s">
        <v>124</v>
      </c>
      <c r="H164" s="34"/>
      <c r="I164" s="107" t="s">
        <v>176</v>
      </c>
      <c r="J164" s="109">
        <f t="shared" si="30"/>
        <v>62</v>
      </c>
      <c r="K164" s="35"/>
      <c r="L164" s="99">
        <v>46388</v>
      </c>
      <c r="M164" s="99">
        <v>46752</v>
      </c>
      <c r="N164" s="57" t="s">
        <v>72</v>
      </c>
      <c r="O164" s="1"/>
      <c r="P164" s="2"/>
      <c r="Q164" s="2"/>
      <c r="R164" s="2">
        <v>62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5"/>
      <c r="B165" s="30"/>
      <c r="C165" s="131" t="s">
        <v>254</v>
      </c>
      <c r="D165" s="169" t="s">
        <v>244</v>
      </c>
      <c r="E165" s="66" t="s">
        <v>122</v>
      </c>
      <c r="F165" s="66" t="s">
        <v>123</v>
      </c>
      <c r="G165" s="66" t="s">
        <v>124</v>
      </c>
      <c r="H165" s="34"/>
      <c r="I165" s="107" t="s">
        <v>176</v>
      </c>
      <c r="J165" s="109">
        <f t="shared" si="30"/>
        <v>62</v>
      </c>
      <c r="K165" s="35"/>
      <c r="L165" s="99">
        <v>46388</v>
      </c>
      <c r="M165" s="99">
        <v>46752</v>
      </c>
      <c r="N165" s="57" t="s">
        <v>72</v>
      </c>
      <c r="O165" s="1"/>
      <c r="P165" s="2"/>
      <c r="Q165" s="2"/>
      <c r="R165" s="2">
        <v>62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5"/>
      <c r="B166" s="30"/>
      <c r="C166" s="131" t="s">
        <v>255</v>
      </c>
      <c r="D166" s="169" t="s">
        <v>244</v>
      </c>
      <c r="E166" s="66" t="s">
        <v>122</v>
      </c>
      <c r="F166" s="66" t="s">
        <v>123</v>
      </c>
      <c r="G166" s="66" t="s">
        <v>124</v>
      </c>
      <c r="H166" s="34"/>
      <c r="I166" s="107" t="s">
        <v>176</v>
      </c>
      <c r="J166" s="109">
        <f t="shared" si="30"/>
        <v>62</v>
      </c>
      <c r="K166" s="35"/>
      <c r="L166" s="99">
        <v>46388</v>
      </c>
      <c r="M166" s="99">
        <v>46752</v>
      </c>
      <c r="N166" s="57" t="s">
        <v>72</v>
      </c>
      <c r="O166" s="1"/>
      <c r="P166" s="2"/>
      <c r="Q166" s="2"/>
      <c r="R166" s="2">
        <v>62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5"/>
      <c r="B167" s="30"/>
      <c r="C167" s="131" t="s">
        <v>256</v>
      </c>
      <c r="D167" s="169" t="s">
        <v>244</v>
      </c>
      <c r="E167" s="66" t="s">
        <v>122</v>
      </c>
      <c r="F167" s="66" t="s">
        <v>123</v>
      </c>
      <c r="G167" s="66" t="s">
        <v>124</v>
      </c>
      <c r="H167" s="34"/>
      <c r="I167" s="107" t="s">
        <v>176</v>
      </c>
      <c r="J167" s="109">
        <f t="shared" si="30"/>
        <v>62</v>
      </c>
      <c r="K167" s="34"/>
      <c r="L167" s="99">
        <v>46388</v>
      </c>
      <c r="M167" s="99">
        <v>46752</v>
      </c>
      <c r="N167" s="57" t="s">
        <v>72</v>
      </c>
      <c r="O167" s="21"/>
      <c r="P167" s="2"/>
      <c r="Q167" s="2"/>
      <c r="R167" s="2">
        <v>62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5"/>
      <c r="B168" s="30"/>
      <c r="C168" s="131" t="s">
        <v>257</v>
      </c>
      <c r="D168" s="169" t="s">
        <v>244</v>
      </c>
      <c r="E168" s="66" t="s">
        <v>122</v>
      </c>
      <c r="F168" s="66" t="s">
        <v>123</v>
      </c>
      <c r="G168" s="66" t="s">
        <v>124</v>
      </c>
      <c r="H168" s="34"/>
      <c r="I168" s="107" t="s">
        <v>176</v>
      </c>
      <c r="J168" s="109">
        <f t="shared" si="30"/>
        <v>62</v>
      </c>
      <c r="K168" s="35"/>
      <c r="L168" s="99">
        <v>46388</v>
      </c>
      <c r="M168" s="99">
        <v>46752</v>
      </c>
      <c r="N168" s="57" t="s">
        <v>72</v>
      </c>
      <c r="O168" s="1"/>
      <c r="P168" s="2"/>
      <c r="Q168" s="2"/>
      <c r="R168" s="2">
        <v>62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5"/>
      <c r="B169" s="30"/>
      <c r="C169" s="131" t="s">
        <v>258</v>
      </c>
      <c r="D169" s="169" t="s">
        <v>244</v>
      </c>
      <c r="E169" s="66" t="s">
        <v>122</v>
      </c>
      <c r="F169" s="66" t="s">
        <v>123</v>
      </c>
      <c r="G169" s="66" t="s">
        <v>124</v>
      </c>
      <c r="H169" s="34"/>
      <c r="I169" s="107" t="s">
        <v>176</v>
      </c>
      <c r="J169" s="109">
        <f t="shared" si="30"/>
        <v>62</v>
      </c>
      <c r="K169" s="34"/>
      <c r="L169" s="99">
        <v>46388</v>
      </c>
      <c r="M169" s="99">
        <v>46752</v>
      </c>
      <c r="N169" s="57" t="s">
        <v>72</v>
      </c>
      <c r="O169" s="21"/>
      <c r="P169" s="2"/>
      <c r="Q169" s="2"/>
      <c r="R169" s="2">
        <v>62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5"/>
      <c r="B170" s="30"/>
      <c r="C170" s="131" t="s">
        <v>259</v>
      </c>
      <c r="D170" s="169" t="s">
        <v>244</v>
      </c>
      <c r="E170" s="66" t="s">
        <v>122</v>
      </c>
      <c r="F170" s="66" t="s">
        <v>123</v>
      </c>
      <c r="G170" s="66" t="s">
        <v>124</v>
      </c>
      <c r="H170" s="34"/>
      <c r="I170" s="107" t="s">
        <v>176</v>
      </c>
      <c r="J170" s="109">
        <f t="shared" si="30"/>
        <v>62</v>
      </c>
      <c r="K170" s="34"/>
      <c r="L170" s="99">
        <v>46388</v>
      </c>
      <c r="M170" s="99">
        <v>46752</v>
      </c>
      <c r="N170" s="57" t="s">
        <v>72</v>
      </c>
      <c r="O170" s="21"/>
      <c r="P170" s="2"/>
      <c r="Q170" s="2"/>
      <c r="R170" s="2">
        <v>62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5"/>
      <c r="B171" s="30"/>
      <c r="C171" s="131" t="s">
        <v>260</v>
      </c>
      <c r="D171" s="169" t="s">
        <v>244</v>
      </c>
      <c r="E171" s="66" t="s">
        <v>122</v>
      </c>
      <c r="F171" s="66" t="s">
        <v>123</v>
      </c>
      <c r="G171" s="66" t="s">
        <v>124</v>
      </c>
      <c r="H171" s="34"/>
      <c r="I171" s="107" t="s">
        <v>176</v>
      </c>
      <c r="J171" s="109">
        <f t="shared" si="30"/>
        <v>62</v>
      </c>
      <c r="K171" s="34"/>
      <c r="L171" s="99">
        <v>46388</v>
      </c>
      <c r="M171" s="99">
        <v>46752</v>
      </c>
      <c r="N171" s="57" t="s">
        <v>72</v>
      </c>
      <c r="O171" s="21"/>
      <c r="P171" s="2"/>
      <c r="Q171" s="2"/>
      <c r="R171" s="2">
        <v>62</v>
      </c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5"/>
      <c r="B172" s="30"/>
      <c r="C172" s="131" t="s">
        <v>261</v>
      </c>
      <c r="D172" s="169" t="s">
        <v>244</v>
      </c>
      <c r="E172" s="66" t="s">
        <v>122</v>
      </c>
      <c r="F172" s="66" t="s">
        <v>123</v>
      </c>
      <c r="G172" s="66" t="s">
        <v>124</v>
      </c>
      <c r="H172" s="34"/>
      <c r="I172" s="107" t="s">
        <v>176</v>
      </c>
      <c r="J172" s="109">
        <f t="shared" si="30"/>
        <v>62</v>
      </c>
      <c r="K172" s="34"/>
      <c r="L172" s="99">
        <v>46388</v>
      </c>
      <c r="M172" s="99">
        <v>46752</v>
      </c>
      <c r="N172" s="57" t="s">
        <v>72</v>
      </c>
      <c r="O172" s="21"/>
      <c r="P172" s="2"/>
      <c r="Q172" s="2"/>
      <c r="R172" s="2">
        <v>62</v>
      </c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5"/>
      <c r="B173" s="30"/>
      <c r="C173" s="131" t="s">
        <v>262</v>
      </c>
      <c r="D173" s="169" t="s">
        <v>244</v>
      </c>
      <c r="E173" s="66" t="s">
        <v>122</v>
      </c>
      <c r="F173" s="66" t="s">
        <v>123</v>
      </c>
      <c r="G173" s="66" t="s">
        <v>124</v>
      </c>
      <c r="H173" s="34"/>
      <c r="I173" s="107" t="s">
        <v>176</v>
      </c>
      <c r="J173" s="109">
        <f t="shared" si="30"/>
        <v>62</v>
      </c>
      <c r="K173" s="34"/>
      <c r="L173" s="99">
        <v>46388</v>
      </c>
      <c r="M173" s="99">
        <v>46752</v>
      </c>
      <c r="N173" s="57" t="s">
        <v>72</v>
      </c>
      <c r="O173" s="21"/>
      <c r="P173" s="2"/>
      <c r="Q173" s="2"/>
      <c r="R173" s="2">
        <v>62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5"/>
      <c r="B174" s="30"/>
      <c r="C174" s="131" t="s">
        <v>239</v>
      </c>
      <c r="D174" s="169" t="s">
        <v>244</v>
      </c>
      <c r="E174" s="66" t="s">
        <v>122</v>
      </c>
      <c r="F174" s="66" t="s">
        <v>123</v>
      </c>
      <c r="G174" s="66" t="s">
        <v>124</v>
      </c>
      <c r="H174" s="34"/>
      <c r="I174" s="107" t="s">
        <v>176</v>
      </c>
      <c r="J174" s="109">
        <f t="shared" si="30"/>
        <v>62</v>
      </c>
      <c r="K174" s="34"/>
      <c r="L174" s="99">
        <v>46388</v>
      </c>
      <c r="M174" s="99">
        <v>46752</v>
      </c>
      <c r="N174" s="57" t="s">
        <v>72</v>
      </c>
      <c r="O174" s="21"/>
      <c r="P174" s="2"/>
      <c r="Q174" s="2"/>
      <c r="R174" s="2">
        <v>62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/>
      <c r="B175" s="30"/>
      <c r="C175" s="131" t="s">
        <v>201</v>
      </c>
      <c r="D175" s="169" t="s">
        <v>148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 t="shared" ref="J175:J179" si="31">SUM(O175:AC175)</f>
        <v>382</v>
      </c>
      <c r="K175" s="35"/>
      <c r="L175" s="99">
        <v>46388</v>
      </c>
      <c r="M175" s="99">
        <v>46752</v>
      </c>
      <c r="N175" s="54" t="s">
        <v>72</v>
      </c>
      <c r="O175" s="21"/>
      <c r="P175" s="2"/>
      <c r="Q175" s="2"/>
      <c r="R175" s="2">
        <v>382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5"/>
      <c r="B176" s="30"/>
      <c r="C176" s="131" t="s">
        <v>203</v>
      </c>
      <c r="D176" s="169" t="s">
        <v>148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 t="shared" si="31"/>
        <v>382</v>
      </c>
      <c r="K176" s="34"/>
      <c r="L176" s="99">
        <v>46388</v>
      </c>
      <c r="M176" s="99">
        <v>46752</v>
      </c>
      <c r="N176" s="54" t="s">
        <v>72</v>
      </c>
      <c r="O176" s="21"/>
      <c r="P176" s="2"/>
      <c r="Q176" s="2"/>
      <c r="R176" s="2">
        <v>382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5"/>
      <c r="B177" s="30"/>
      <c r="C177" s="131" t="s">
        <v>209</v>
      </c>
      <c r="D177" s="169" t="s">
        <v>148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si="31"/>
        <v>382</v>
      </c>
      <c r="K177" s="34"/>
      <c r="L177" s="99">
        <v>46388</v>
      </c>
      <c r="M177" s="99">
        <v>46752</v>
      </c>
      <c r="N177" s="54" t="s">
        <v>72</v>
      </c>
      <c r="O177" s="21"/>
      <c r="P177" s="2"/>
      <c r="Q177" s="2"/>
      <c r="R177" s="2">
        <v>382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/>
      <c r="B178" s="30"/>
      <c r="C178" s="131" t="s">
        <v>210</v>
      </c>
      <c r="D178" s="169" t="s">
        <v>148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si="31"/>
        <v>382</v>
      </c>
      <c r="K178" s="34"/>
      <c r="L178" s="99">
        <v>46388</v>
      </c>
      <c r="M178" s="99">
        <v>46752</v>
      </c>
      <c r="N178" s="54" t="s">
        <v>72</v>
      </c>
      <c r="O178" s="21"/>
      <c r="P178" s="2"/>
      <c r="Q178" s="2"/>
      <c r="R178" s="2">
        <v>382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/>
      <c r="B179" s="30"/>
      <c r="C179" s="131" t="s">
        <v>211</v>
      </c>
      <c r="D179" s="65" t="s">
        <v>148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 t="shared" si="31"/>
        <v>382</v>
      </c>
      <c r="K179" s="34"/>
      <c r="L179" s="99">
        <v>46388</v>
      </c>
      <c r="M179" s="99">
        <v>46752</v>
      </c>
      <c r="N179" s="54" t="s">
        <v>72</v>
      </c>
      <c r="O179" s="21"/>
      <c r="P179" s="2"/>
      <c r="Q179" s="2"/>
      <c r="R179" s="2">
        <v>382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5"/>
      <c r="B180" s="30"/>
      <c r="C180" s="64" t="s">
        <v>204</v>
      </c>
      <c r="D180" s="65" t="s">
        <v>148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>SUM(O180:AC180)</f>
        <v>382</v>
      </c>
      <c r="K180" s="34"/>
      <c r="L180" s="99">
        <v>46388</v>
      </c>
      <c r="M180" s="99">
        <v>46752</v>
      </c>
      <c r="N180" s="54" t="s">
        <v>72</v>
      </c>
      <c r="O180" s="21"/>
      <c r="P180" s="2"/>
      <c r="Q180" s="2"/>
      <c r="R180" s="2">
        <v>382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5"/>
      <c r="B181" s="30"/>
      <c r="C181" s="64" t="s">
        <v>95</v>
      </c>
      <c r="D181" s="65" t="s">
        <v>185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 t="shared" ref="J181:J194" si="32">SUM(O181:AC181)</f>
        <v>137</v>
      </c>
      <c r="K181" s="34"/>
      <c r="L181" s="99">
        <v>46388</v>
      </c>
      <c r="M181" s="99">
        <v>46752</v>
      </c>
      <c r="N181" s="57" t="s">
        <v>72</v>
      </c>
      <c r="O181" s="1"/>
      <c r="P181" s="2"/>
      <c r="Q181" s="2"/>
      <c r="R181" s="2">
        <v>137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23"/>
      <c r="AD181" s="27"/>
    </row>
    <row r="182" spans="1:30" s="62" customFormat="1" ht="60" x14ac:dyDescent="0.25">
      <c r="A182" s="175"/>
      <c r="B182" s="30"/>
      <c r="C182" s="64" t="s">
        <v>96</v>
      </c>
      <c r="D182" s="65" t="s">
        <v>185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si="32"/>
        <v>137</v>
      </c>
      <c r="K182" s="34"/>
      <c r="L182" s="99">
        <v>46753</v>
      </c>
      <c r="M182" s="99">
        <v>47118</v>
      </c>
      <c r="N182" s="57" t="s">
        <v>72</v>
      </c>
      <c r="O182" s="1"/>
      <c r="P182" s="2"/>
      <c r="Q182" s="2"/>
      <c r="R182" s="2"/>
      <c r="S182" s="2">
        <v>137</v>
      </c>
      <c r="T182" s="3"/>
      <c r="U182" s="3"/>
      <c r="V182" s="3"/>
      <c r="W182" s="3"/>
      <c r="X182" s="3"/>
      <c r="Y182" s="3"/>
      <c r="Z182" s="3"/>
      <c r="AA182" s="3"/>
      <c r="AB182" s="3"/>
      <c r="AC182" s="23"/>
      <c r="AD182" s="27"/>
    </row>
    <row r="183" spans="1:30" s="62" customFormat="1" ht="60" x14ac:dyDescent="0.25">
      <c r="A183" s="175"/>
      <c r="B183" s="30"/>
      <c r="C183" s="64" t="s">
        <v>80</v>
      </c>
      <c r="D183" s="65" t="s">
        <v>185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32"/>
        <v>137</v>
      </c>
      <c r="K183" s="34"/>
      <c r="L183" s="99">
        <v>46753</v>
      </c>
      <c r="M183" s="99">
        <v>47118</v>
      </c>
      <c r="N183" s="57" t="s">
        <v>72</v>
      </c>
      <c r="O183" s="1"/>
      <c r="P183" s="2"/>
      <c r="Q183" s="2"/>
      <c r="R183" s="2"/>
      <c r="S183" s="2">
        <v>137</v>
      </c>
      <c r="T183" s="3"/>
      <c r="U183" s="3"/>
      <c r="V183" s="3"/>
      <c r="W183" s="3"/>
      <c r="X183" s="3"/>
      <c r="Y183" s="3"/>
      <c r="Z183" s="3"/>
      <c r="AA183" s="3"/>
      <c r="AB183" s="3"/>
      <c r="AC183" s="23"/>
      <c r="AD183" s="27"/>
    </row>
    <row r="184" spans="1:30" s="62" customFormat="1" ht="60" x14ac:dyDescent="0.25">
      <c r="A184" s="175"/>
      <c r="B184" s="30"/>
      <c r="C184" s="64" t="s">
        <v>97</v>
      </c>
      <c r="D184" s="65" t="s">
        <v>185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32"/>
        <v>137</v>
      </c>
      <c r="K184" s="34"/>
      <c r="L184" s="99">
        <v>47119</v>
      </c>
      <c r="M184" s="99">
        <v>47483</v>
      </c>
      <c r="N184" s="57" t="s">
        <v>49</v>
      </c>
      <c r="O184" s="1"/>
      <c r="P184" s="2"/>
      <c r="Q184" s="2"/>
      <c r="R184" s="2"/>
      <c r="S184" s="2"/>
      <c r="T184" s="3">
        <v>137</v>
      </c>
      <c r="U184" s="3"/>
      <c r="V184" s="3"/>
      <c r="W184" s="3"/>
      <c r="X184" s="3"/>
      <c r="Y184" s="3"/>
      <c r="Z184" s="3"/>
      <c r="AA184" s="3"/>
      <c r="AB184" s="3"/>
      <c r="AC184" s="23"/>
      <c r="AD184" s="27"/>
    </row>
    <row r="185" spans="1:30" s="62" customFormat="1" ht="60" x14ac:dyDescent="0.25">
      <c r="A185" s="175"/>
      <c r="B185" s="30"/>
      <c r="C185" s="64" t="s">
        <v>85</v>
      </c>
      <c r="D185" s="65" t="s">
        <v>185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 t="shared" si="32"/>
        <v>137</v>
      </c>
      <c r="K185" s="34"/>
      <c r="L185" s="99">
        <v>47119</v>
      </c>
      <c r="M185" s="99">
        <v>47483</v>
      </c>
      <c r="N185" s="57" t="s">
        <v>49</v>
      </c>
      <c r="O185" s="1"/>
      <c r="P185" s="2"/>
      <c r="Q185" s="2"/>
      <c r="R185" s="2"/>
      <c r="S185" s="2"/>
      <c r="T185" s="3">
        <v>137</v>
      </c>
      <c r="U185" s="3"/>
      <c r="V185" s="3"/>
      <c r="W185" s="3"/>
      <c r="X185" s="3"/>
      <c r="Y185" s="3"/>
      <c r="Z185" s="3"/>
      <c r="AA185" s="3"/>
      <c r="AB185" s="3"/>
      <c r="AC185" s="23"/>
      <c r="AD185" s="27"/>
    </row>
    <row r="186" spans="1:30" s="62" customFormat="1" ht="60" x14ac:dyDescent="0.25">
      <c r="A186" s="175"/>
      <c r="B186" s="30"/>
      <c r="C186" s="64" t="s">
        <v>66</v>
      </c>
      <c r="D186" s="65" t="s">
        <v>185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>SUM(O186:AC186)</f>
        <v>530</v>
      </c>
      <c r="K186" s="35"/>
      <c r="L186" s="99">
        <v>47119</v>
      </c>
      <c r="M186" s="99">
        <v>50770</v>
      </c>
      <c r="N186" s="36" t="s">
        <v>49</v>
      </c>
      <c r="O186" s="1"/>
      <c r="P186" s="2"/>
      <c r="Q186" s="2"/>
      <c r="R186" s="2"/>
      <c r="S186" s="2"/>
      <c r="T186" s="3">
        <v>53</v>
      </c>
      <c r="U186" s="3">
        <v>53</v>
      </c>
      <c r="V186" s="3">
        <v>53</v>
      </c>
      <c r="W186" s="3">
        <v>53</v>
      </c>
      <c r="X186" s="3">
        <v>53</v>
      </c>
      <c r="Y186" s="3">
        <v>53</v>
      </c>
      <c r="Z186" s="3">
        <v>53</v>
      </c>
      <c r="AA186" s="3">
        <v>53</v>
      </c>
      <c r="AB186" s="3">
        <v>53</v>
      </c>
      <c r="AC186" s="4">
        <v>53</v>
      </c>
      <c r="AD186" s="27"/>
    </row>
    <row r="187" spans="1:30" s="62" customFormat="1" ht="60" x14ac:dyDescent="0.25">
      <c r="A187" s="175"/>
      <c r="B187" s="30"/>
      <c r="C187" s="64" t="s">
        <v>67</v>
      </c>
      <c r="D187" s="65" t="s">
        <v>185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>SUM(O187:AC187)</f>
        <v>1200</v>
      </c>
      <c r="K187" s="35"/>
      <c r="L187" s="99">
        <v>47119</v>
      </c>
      <c r="M187" s="99">
        <v>50770</v>
      </c>
      <c r="N187" s="36" t="s">
        <v>49</v>
      </c>
      <c r="O187" s="1"/>
      <c r="P187" s="2"/>
      <c r="Q187" s="2"/>
      <c r="R187" s="2"/>
      <c r="S187" s="2"/>
      <c r="T187" s="3">
        <v>120</v>
      </c>
      <c r="U187" s="3">
        <v>120</v>
      </c>
      <c r="V187" s="3">
        <v>120</v>
      </c>
      <c r="W187" s="3">
        <v>120</v>
      </c>
      <c r="X187" s="3">
        <v>120</v>
      </c>
      <c r="Y187" s="3">
        <v>120</v>
      </c>
      <c r="Z187" s="3">
        <v>120</v>
      </c>
      <c r="AA187" s="3">
        <v>120</v>
      </c>
      <c r="AB187" s="3">
        <v>120</v>
      </c>
      <c r="AC187" s="4">
        <v>120</v>
      </c>
      <c r="AD187" s="27"/>
    </row>
    <row r="188" spans="1:30" s="62" customFormat="1" ht="60" x14ac:dyDescent="0.25">
      <c r="A188" s="175"/>
      <c r="B188" s="30"/>
      <c r="C188" s="64" t="s">
        <v>68</v>
      </c>
      <c r="D188" s="65" t="s">
        <v>185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>SUM(O188:AC188)</f>
        <v>1050</v>
      </c>
      <c r="K188" s="35"/>
      <c r="L188" s="99">
        <v>47119</v>
      </c>
      <c r="M188" s="99">
        <v>50770</v>
      </c>
      <c r="N188" s="36" t="s">
        <v>49</v>
      </c>
      <c r="O188" s="1"/>
      <c r="P188" s="2"/>
      <c r="Q188" s="2"/>
      <c r="R188" s="2"/>
      <c r="S188" s="2"/>
      <c r="T188" s="3">
        <v>105</v>
      </c>
      <c r="U188" s="3">
        <v>105</v>
      </c>
      <c r="V188" s="3">
        <v>105</v>
      </c>
      <c r="W188" s="3">
        <v>105</v>
      </c>
      <c r="X188" s="3">
        <v>105</v>
      </c>
      <c r="Y188" s="3">
        <v>105</v>
      </c>
      <c r="Z188" s="3">
        <v>105</v>
      </c>
      <c r="AA188" s="3">
        <v>105</v>
      </c>
      <c r="AB188" s="3">
        <v>105</v>
      </c>
      <c r="AC188" s="4">
        <v>105</v>
      </c>
      <c r="AD188" s="27"/>
    </row>
    <row r="189" spans="1:30" s="62" customFormat="1" ht="60" x14ac:dyDescent="0.25">
      <c r="A189" s="175"/>
      <c r="B189" s="30"/>
      <c r="C189" s="64" t="s">
        <v>65</v>
      </c>
      <c r="D189" s="65" t="s">
        <v>185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>SUM(O189:AC189)</f>
        <v>3020</v>
      </c>
      <c r="K189" s="35"/>
      <c r="L189" s="99">
        <v>47119</v>
      </c>
      <c r="M189" s="99">
        <v>50770</v>
      </c>
      <c r="N189" s="36" t="s">
        <v>49</v>
      </c>
      <c r="O189" s="1"/>
      <c r="P189" s="2"/>
      <c r="Q189" s="2"/>
      <c r="R189" s="2"/>
      <c r="S189" s="2"/>
      <c r="T189" s="3">
        <v>302</v>
      </c>
      <c r="U189" s="3">
        <v>302</v>
      </c>
      <c r="V189" s="3">
        <v>302</v>
      </c>
      <c r="W189" s="3">
        <v>302</v>
      </c>
      <c r="X189" s="3">
        <v>302</v>
      </c>
      <c r="Y189" s="3">
        <v>302</v>
      </c>
      <c r="Z189" s="3">
        <v>302</v>
      </c>
      <c r="AA189" s="3">
        <v>302</v>
      </c>
      <c r="AB189" s="3">
        <v>302</v>
      </c>
      <c r="AC189" s="4">
        <v>302</v>
      </c>
      <c r="AD189" s="27"/>
    </row>
    <row r="190" spans="1:30" s="62" customFormat="1" ht="60.75" thickBot="1" x14ac:dyDescent="0.3">
      <c r="A190" s="176"/>
      <c r="B190" s="30"/>
      <c r="C190" s="64" t="s">
        <v>69</v>
      </c>
      <c r="D190" s="65" t="s">
        <v>185</v>
      </c>
      <c r="E190" s="66" t="s">
        <v>122</v>
      </c>
      <c r="F190" s="66" t="s">
        <v>123</v>
      </c>
      <c r="G190" s="66" t="s">
        <v>124</v>
      </c>
      <c r="H190" s="34"/>
      <c r="I190" s="107" t="s">
        <v>176</v>
      </c>
      <c r="J190" s="109">
        <f>SUM(O190:AC190)</f>
        <v>600</v>
      </c>
      <c r="K190" s="35"/>
      <c r="L190" s="99">
        <v>47119</v>
      </c>
      <c r="M190" s="99">
        <v>50770</v>
      </c>
      <c r="N190" s="36" t="s">
        <v>49</v>
      </c>
      <c r="O190" s="1"/>
      <c r="P190" s="2"/>
      <c r="Q190" s="2"/>
      <c r="R190" s="2"/>
      <c r="S190" s="2"/>
      <c r="T190" s="3">
        <v>60</v>
      </c>
      <c r="U190" s="3">
        <v>60</v>
      </c>
      <c r="V190" s="3">
        <v>60</v>
      </c>
      <c r="W190" s="3">
        <v>60</v>
      </c>
      <c r="X190" s="3">
        <v>60</v>
      </c>
      <c r="Y190" s="3">
        <v>60</v>
      </c>
      <c r="Z190" s="3">
        <v>60</v>
      </c>
      <c r="AA190" s="3">
        <v>60</v>
      </c>
      <c r="AB190" s="3">
        <v>60</v>
      </c>
      <c r="AC190" s="17">
        <v>60</v>
      </c>
      <c r="AD190" s="27"/>
    </row>
    <row r="191" spans="1:30" s="62" customFormat="1" ht="60" x14ac:dyDescent="0.25">
      <c r="A191" s="175"/>
      <c r="B191" s="30"/>
      <c r="C191" s="64" t="s">
        <v>98</v>
      </c>
      <c r="D191" s="65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176</v>
      </c>
      <c r="J191" s="109">
        <f t="shared" si="32"/>
        <v>137</v>
      </c>
      <c r="K191" s="34"/>
      <c r="L191" s="99">
        <v>47484</v>
      </c>
      <c r="M191" s="99">
        <v>47848</v>
      </c>
      <c r="N191" s="57" t="s">
        <v>49</v>
      </c>
      <c r="O191" s="1"/>
      <c r="P191" s="2"/>
      <c r="Q191" s="2"/>
      <c r="R191" s="2"/>
      <c r="S191" s="2"/>
      <c r="T191" s="3"/>
      <c r="U191" s="3">
        <v>137</v>
      </c>
      <c r="V191" s="3"/>
      <c r="W191" s="3"/>
      <c r="X191" s="3"/>
      <c r="Y191" s="3"/>
      <c r="Z191" s="3"/>
      <c r="AA191" s="3"/>
      <c r="AB191" s="3"/>
      <c r="AC191" s="23"/>
      <c r="AD191" s="27"/>
    </row>
    <row r="192" spans="1:30" s="62" customFormat="1" ht="60" x14ac:dyDescent="0.25">
      <c r="A192" s="175"/>
      <c r="B192" s="30"/>
      <c r="C192" s="64" t="s">
        <v>99</v>
      </c>
      <c r="D192" s="65" t="s">
        <v>185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si="32"/>
        <v>137</v>
      </c>
      <c r="K192" s="34"/>
      <c r="L192" s="99">
        <v>47484</v>
      </c>
      <c r="M192" s="99">
        <v>47848</v>
      </c>
      <c r="N192" s="57" t="s">
        <v>49</v>
      </c>
      <c r="O192" s="1"/>
      <c r="P192" s="2"/>
      <c r="Q192" s="2"/>
      <c r="R192" s="2"/>
      <c r="S192" s="2"/>
      <c r="T192" s="3"/>
      <c r="U192" s="3">
        <v>137</v>
      </c>
      <c r="V192" s="3"/>
      <c r="W192" s="3"/>
      <c r="X192" s="3"/>
      <c r="Y192" s="3"/>
      <c r="Z192" s="3"/>
      <c r="AA192" s="3"/>
      <c r="AB192" s="3"/>
      <c r="AC192" s="23"/>
      <c r="AD192" s="27"/>
    </row>
    <row r="193" spans="1:30" s="62" customFormat="1" ht="60" x14ac:dyDescent="0.25">
      <c r="A193" s="175"/>
      <c r="B193" s="30"/>
      <c r="C193" s="64" t="s">
        <v>100</v>
      </c>
      <c r="D193" s="65" t="s">
        <v>185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si="32"/>
        <v>137</v>
      </c>
      <c r="K193" s="34"/>
      <c r="L193" s="99">
        <v>47484</v>
      </c>
      <c r="M193" s="99">
        <v>47848</v>
      </c>
      <c r="N193" s="57" t="s">
        <v>49</v>
      </c>
      <c r="O193" s="1"/>
      <c r="P193" s="2"/>
      <c r="Q193" s="2"/>
      <c r="R193" s="2"/>
      <c r="S193" s="2"/>
      <c r="T193" s="3"/>
      <c r="U193" s="3">
        <v>137</v>
      </c>
      <c r="V193" s="3"/>
      <c r="W193" s="3"/>
      <c r="X193" s="3"/>
      <c r="Y193" s="3"/>
      <c r="Z193" s="3"/>
      <c r="AA193" s="3"/>
      <c r="AB193" s="3"/>
      <c r="AC193" s="23"/>
      <c r="AD193" s="27"/>
    </row>
    <row r="194" spans="1:30" s="62" customFormat="1" ht="60" x14ac:dyDescent="0.25">
      <c r="A194" s="175"/>
      <c r="B194" s="30"/>
      <c r="C194" s="64" t="s">
        <v>101</v>
      </c>
      <c r="D194" s="65" t="s">
        <v>185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si="32"/>
        <v>137</v>
      </c>
      <c r="K194" s="34"/>
      <c r="L194" s="99">
        <v>47484</v>
      </c>
      <c r="M194" s="99">
        <v>47848</v>
      </c>
      <c r="N194" s="57" t="s">
        <v>49</v>
      </c>
      <c r="O194" s="1"/>
      <c r="P194" s="2"/>
      <c r="Q194" s="2"/>
      <c r="R194" s="2"/>
      <c r="S194" s="2"/>
      <c r="T194" s="3"/>
      <c r="U194" s="3">
        <v>137</v>
      </c>
      <c r="V194" s="3"/>
      <c r="W194" s="3"/>
      <c r="X194" s="3"/>
      <c r="Y194" s="3"/>
      <c r="Z194" s="3"/>
      <c r="AA194" s="3"/>
      <c r="AB194" s="3"/>
      <c r="AC194" s="23"/>
      <c r="AD194" s="27"/>
    </row>
    <row r="195" spans="1:30" s="62" customFormat="1" ht="60" x14ac:dyDescent="0.25">
      <c r="A195" s="175"/>
      <c r="B195" s="30"/>
      <c r="C195" s="64" t="s">
        <v>103</v>
      </c>
      <c r="D195" s="65" t="s">
        <v>185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ref="J195:J198" si="33">SUM(O195:AB195)</f>
        <v>332</v>
      </c>
      <c r="K195" s="34"/>
      <c r="L195" s="99">
        <v>47849</v>
      </c>
      <c r="M195" s="99">
        <v>48213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332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/>
      <c r="B196" s="30"/>
      <c r="C196" s="64" t="s">
        <v>91</v>
      </c>
      <c r="D196" s="65" t="s">
        <v>185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si="33"/>
        <v>332</v>
      </c>
      <c r="K196" s="34"/>
      <c r="L196" s="99">
        <v>47849</v>
      </c>
      <c r="M196" s="99">
        <v>48213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332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/>
      <c r="B197" s="30"/>
      <c r="C197" s="64" t="s">
        <v>104</v>
      </c>
      <c r="D197" s="65" t="s">
        <v>185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33"/>
        <v>332</v>
      </c>
      <c r="K197" s="34"/>
      <c r="L197" s="99">
        <v>48580</v>
      </c>
      <c r="M197" s="99">
        <v>48944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>
        <v>332</v>
      </c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5"/>
      <c r="B198" s="30"/>
      <c r="C198" s="64" t="s">
        <v>105</v>
      </c>
      <c r="D198" s="65" t="s">
        <v>185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si="33"/>
        <v>137</v>
      </c>
      <c r="K198" s="34"/>
      <c r="L198" s="99">
        <v>48945</v>
      </c>
      <c r="M198" s="99">
        <v>49309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>
        <v>137</v>
      </c>
      <c r="Z198" s="3"/>
      <c r="AA198" s="3"/>
      <c r="AB198" s="3"/>
      <c r="AC198" s="23"/>
      <c r="AD198" s="27"/>
    </row>
    <row r="199" spans="1:30" s="62" customFormat="1" ht="60.75" thickBot="1" x14ac:dyDescent="0.3">
      <c r="A199" s="175"/>
      <c r="B199" s="30"/>
      <c r="C199" s="64" t="s">
        <v>106</v>
      </c>
      <c r="D199" s="65" t="s">
        <v>185</v>
      </c>
      <c r="E199" s="66" t="s">
        <v>122</v>
      </c>
      <c r="F199" s="66" t="s">
        <v>123</v>
      </c>
      <c r="G199" s="66" t="s">
        <v>124</v>
      </c>
      <c r="H199" s="34"/>
      <c r="I199" s="107" t="s">
        <v>176</v>
      </c>
      <c r="J199" s="109">
        <f t="shared" ref="J199" si="34">SUM(O199:AB199)</f>
        <v>664</v>
      </c>
      <c r="K199" s="34"/>
      <c r="L199" s="99">
        <v>49310</v>
      </c>
      <c r="M199" s="99">
        <v>50040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/>
      <c r="Z199" s="3">
        <v>332</v>
      </c>
      <c r="AA199" s="3">
        <v>332</v>
      </c>
      <c r="AB199" s="3"/>
      <c r="AC199" s="4"/>
      <c r="AD199" s="27"/>
    </row>
    <row r="200" spans="1:30" s="91" customFormat="1" ht="15.75" thickBot="1" x14ac:dyDescent="0.3">
      <c r="A200" s="88"/>
      <c r="B200" s="89" t="s">
        <v>0</v>
      </c>
      <c r="C200" s="89"/>
      <c r="D200" s="89"/>
      <c r="E200" s="89"/>
      <c r="F200" s="89"/>
      <c r="G200" s="89"/>
      <c r="H200" s="89"/>
      <c r="I200" s="119"/>
      <c r="J200" s="119">
        <f>SUM(J12:J199)</f>
        <v>81081.25</v>
      </c>
      <c r="K200" s="121">
        <f>C204+C205</f>
        <v>1632</v>
      </c>
      <c r="L200" s="89"/>
      <c r="M200" s="89"/>
      <c r="N200" s="90"/>
      <c r="O200" s="13">
        <f t="shared" ref="O200:AC200" si="35">SUM(O12:O199)</f>
        <v>498.95</v>
      </c>
      <c r="P200" s="14">
        <f t="shared" si="35"/>
        <v>8958.9500000000007</v>
      </c>
      <c r="Q200" s="14">
        <f t="shared" si="35"/>
        <v>8819.9500000000007</v>
      </c>
      <c r="R200" s="14">
        <f t="shared" si="35"/>
        <v>9883.9500000000007</v>
      </c>
      <c r="S200" s="14">
        <f t="shared" si="35"/>
        <v>4370.95</v>
      </c>
      <c r="T200" s="15">
        <f t="shared" si="35"/>
        <v>3958.95</v>
      </c>
      <c r="U200" s="15">
        <f t="shared" si="35"/>
        <v>3950.95</v>
      </c>
      <c r="V200" s="15">
        <f t="shared" si="35"/>
        <v>4066.95</v>
      </c>
      <c r="W200" s="15">
        <f t="shared" si="35"/>
        <v>5311.95</v>
      </c>
      <c r="X200" s="15">
        <f t="shared" si="35"/>
        <v>7252.95</v>
      </c>
      <c r="Y200" s="15">
        <f t="shared" si="35"/>
        <v>7381.95</v>
      </c>
      <c r="Z200" s="15">
        <f t="shared" si="35"/>
        <v>6083.95</v>
      </c>
      <c r="AA200" s="15">
        <f t="shared" si="35"/>
        <v>3734.95</v>
      </c>
      <c r="AB200" s="15">
        <f t="shared" si="35"/>
        <v>3402.95</v>
      </c>
      <c r="AC200" s="15">
        <f t="shared" si="35"/>
        <v>3402.95</v>
      </c>
    </row>
    <row r="201" spans="1:30" ht="15.75" x14ac:dyDescent="0.25">
      <c r="A201" s="117"/>
      <c r="B201" s="67"/>
      <c r="C201" s="67"/>
      <c r="D201" s="67"/>
      <c r="E201" s="67"/>
      <c r="F201" s="67"/>
      <c r="G201" s="67"/>
      <c r="H201" s="67"/>
      <c r="I201" s="68"/>
      <c r="K201" s="92" t="s">
        <v>265</v>
      </c>
    </row>
    <row r="202" spans="1:30" s="28" customFormat="1" ht="15.75" x14ac:dyDescent="0.25">
      <c r="K202" s="93"/>
    </row>
    <row r="203" spans="1:30" s="28" customFormat="1" ht="60" x14ac:dyDescent="0.25">
      <c r="A203" s="5"/>
      <c r="B203" s="6" t="s">
        <v>186</v>
      </c>
      <c r="C203" s="6" t="s">
        <v>55</v>
      </c>
      <c r="D203" s="187" t="s">
        <v>187</v>
      </c>
      <c r="K203" s="93"/>
    </row>
    <row r="204" spans="1:30" s="28" customFormat="1" ht="15.75" x14ac:dyDescent="0.25">
      <c r="A204" s="339" t="s">
        <v>56</v>
      </c>
      <c r="B204" s="341">
        <f>O200</f>
        <v>498.95</v>
      </c>
      <c r="C204" s="8">
        <v>1333</v>
      </c>
      <c r="D204" s="171" t="s">
        <v>266</v>
      </c>
      <c r="K204" s="93"/>
    </row>
    <row r="205" spans="1:30" s="28" customFormat="1" ht="30" x14ac:dyDescent="0.25">
      <c r="A205" s="340"/>
      <c r="B205" s="342"/>
      <c r="C205" s="205">
        <v>299</v>
      </c>
      <c r="D205" s="178" t="s">
        <v>288</v>
      </c>
      <c r="K205" s="93"/>
    </row>
    <row r="206" spans="1:30" s="28" customFormat="1" ht="15.75" x14ac:dyDescent="0.25">
      <c r="A206" s="7" t="s">
        <v>57</v>
      </c>
      <c r="B206" s="8">
        <f>SUM(P200:S200)</f>
        <v>32033.800000000003</v>
      </c>
      <c r="C206" s="8">
        <f>C204*4</f>
        <v>5332</v>
      </c>
      <c r="D206" s="171" t="s">
        <v>267</v>
      </c>
      <c r="K206" s="93"/>
    </row>
    <row r="207" spans="1:30" s="28" customFormat="1" ht="15.75" thickBot="1" x14ac:dyDescent="0.3">
      <c r="A207" s="9" t="s">
        <v>58</v>
      </c>
      <c r="B207" s="10">
        <f>SUM(T200:AC200)</f>
        <v>48548.499999999993</v>
      </c>
      <c r="C207" s="10">
        <f>C204*10</f>
        <v>13330</v>
      </c>
      <c r="D207" s="172" t="s">
        <v>268</v>
      </c>
    </row>
    <row r="208" spans="1:30" s="28" customFormat="1" x14ac:dyDescent="0.25">
      <c r="A208" s="11"/>
      <c r="B208" s="12"/>
      <c r="C208" s="12"/>
    </row>
    <row r="210" spans="2:2" ht="30" x14ac:dyDescent="0.25">
      <c r="B210" s="94" t="s">
        <v>16</v>
      </c>
    </row>
    <row r="211" spans="2:2" ht="75" x14ac:dyDescent="0.25">
      <c r="B211" s="95" t="s">
        <v>15</v>
      </c>
    </row>
    <row r="212" spans="2:2" ht="60" x14ac:dyDescent="0.25">
      <c r="B212" s="95" t="s">
        <v>19</v>
      </c>
    </row>
    <row r="213" spans="2:2" ht="60" x14ac:dyDescent="0.25">
      <c r="B213" s="95" t="s">
        <v>17</v>
      </c>
    </row>
    <row r="214" spans="2:2" ht="30" x14ac:dyDescent="0.25">
      <c r="B214" s="95" t="s">
        <v>18</v>
      </c>
    </row>
    <row r="216" spans="2:2" x14ac:dyDescent="0.25">
      <c r="B216" s="96" t="s">
        <v>168</v>
      </c>
    </row>
    <row r="217" spans="2:2" x14ac:dyDescent="0.25">
      <c r="B217" s="27" t="s">
        <v>24</v>
      </c>
    </row>
    <row r="218" spans="2:2" x14ac:dyDescent="0.25">
      <c r="B218" s="27" t="s">
        <v>25</v>
      </c>
    </row>
    <row r="219" spans="2:2" x14ac:dyDescent="0.25">
      <c r="B219" s="27" t="s">
        <v>26</v>
      </c>
    </row>
    <row r="220" spans="2:2" x14ac:dyDescent="0.25">
      <c r="B220" s="27" t="s">
        <v>27</v>
      </c>
    </row>
    <row r="221" spans="2:2" x14ac:dyDescent="0.25">
      <c r="B221" s="27" t="s">
        <v>28</v>
      </c>
    </row>
    <row r="222" spans="2:2" x14ac:dyDescent="0.25">
      <c r="B222" s="27" t="s">
        <v>29</v>
      </c>
    </row>
    <row r="224" spans="2:2" x14ac:dyDescent="0.25">
      <c r="B224" s="96" t="s">
        <v>169</v>
      </c>
    </row>
    <row r="225" spans="2:2" x14ac:dyDescent="0.25">
      <c r="B225" s="27" t="s">
        <v>21</v>
      </c>
    </row>
    <row r="226" spans="2:2" x14ac:dyDescent="0.25">
      <c r="B226" s="27" t="s">
        <v>22</v>
      </c>
    </row>
    <row r="227" spans="2:2" x14ac:dyDescent="0.25">
      <c r="B227" s="27" t="s">
        <v>23</v>
      </c>
    </row>
  </sheetData>
  <mergeCells count="50"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A4:J4"/>
    <mergeCell ref="K4:Q4"/>
    <mergeCell ref="R4:AC4"/>
    <mergeCell ref="A5:J5"/>
    <mergeCell ref="K5:Q5"/>
    <mergeCell ref="R5:AC5"/>
    <mergeCell ref="A1:AC1"/>
    <mergeCell ref="A2:AC2"/>
    <mergeCell ref="A3:J3"/>
    <mergeCell ref="K3:Q3"/>
    <mergeCell ref="R3:AC3"/>
    <mergeCell ref="T10:T11"/>
    <mergeCell ref="U10:U11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A204:A205"/>
    <mergeCell ref="B204:B205"/>
    <mergeCell ref="N10:N11"/>
    <mergeCell ref="O10:O11"/>
    <mergeCell ref="S10:S11"/>
    <mergeCell ref="L10:L11"/>
    <mergeCell ref="M10:M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5"/>
  <sheetViews>
    <sheetView zoomScale="60" zoomScaleNormal="60" zoomScaleSheetLayoutView="20" workbookViewId="0">
      <selection activeCell="K7" sqref="K7:Q7"/>
    </sheetView>
  </sheetViews>
  <sheetFormatPr defaultRowHeight="15" x14ac:dyDescent="0.25"/>
  <cols>
    <col min="1" max="1" width="8.7109375" style="27" customWidth="1"/>
    <col min="2" max="2" width="25.5703125" style="27" customWidth="1"/>
    <col min="3" max="3" width="27.7109375" style="27" customWidth="1"/>
    <col min="4" max="4" width="35.28515625" style="27" customWidth="1"/>
    <col min="5" max="5" width="36" style="27" customWidth="1"/>
    <col min="6" max="6" width="36.7109375" style="27" customWidth="1"/>
    <col min="7" max="7" width="31.5703125" style="27" customWidth="1"/>
    <col min="8" max="8" width="13.42578125" style="27" customWidth="1"/>
    <col min="9" max="9" width="19" style="27" customWidth="1"/>
    <col min="10" max="10" width="14" style="27" bestFit="1" customWidth="1"/>
    <col min="11" max="13" width="14" style="27" customWidth="1"/>
    <col min="14" max="14" width="16.42578125" style="27" customWidth="1"/>
    <col min="15" max="15" width="13.140625" style="27" bestFit="1" customWidth="1"/>
    <col min="16" max="16" width="9.5703125" style="27" bestFit="1" customWidth="1"/>
    <col min="17" max="29" width="9.140625" style="27"/>
    <col min="30" max="30" width="11.5703125" style="27" customWidth="1"/>
    <col min="31" max="31" width="12" style="27" customWidth="1"/>
    <col min="32" max="16384" width="9.140625" style="27"/>
  </cols>
  <sheetData>
    <row r="1" spans="1:29" x14ac:dyDescent="0.25">
      <c r="A1" s="368" t="s">
        <v>263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70"/>
    </row>
    <row r="2" spans="1:29" x14ac:dyDescent="0.25">
      <c r="A2" s="371" t="s">
        <v>46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3"/>
    </row>
    <row r="3" spans="1:29" x14ac:dyDescent="0.25">
      <c r="A3" s="343" t="s">
        <v>30</v>
      </c>
      <c r="B3" s="344"/>
      <c r="C3" s="344"/>
      <c r="D3" s="344"/>
      <c r="E3" s="344"/>
      <c r="F3" s="344"/>
      <c r="G3" s="344"/>
      <c r="H3" s="344"/>
      <c r="I3" s="344"/>
      <c r="J3" s="344"/>
      <c r="K3" s="374" t="s">
        <v>59</v>
      </c>
      <c r="L3" s="374"/>
      <c r="M3" s="374"/>
      <c r="N3" s="374"/>
      <c r="O3" s="374"/>
      <c r="P3" s="374"/>
      <c r="Q3" s="374"/>
      <c r="R3" s="374" t="s">
        <v>171</v>
      </c>
      <c r="S3" s="374"/>
      <c r="T3" s="374"/>
      <c r="U3" s="374"/>
      <c r="V3" s="374"/>
      <c r="W3" s="374"/>
      <c r="X3" s="374"/>
      <c r="Y3" s="374"/>
      <c r="Z3" s="374"/>
      <c r="AA3" s="374"/>
      <c r="AB3" s="374"/>
      <c r="AC3" s="375"/>
    </row>
    <row r="4" spans="1:29" x14ac:dyDescent="0.25">
      <c r="A4" s="343" t="s">
        <v>31</v>
      </c>
      <c r="B4" s="344"/>
      <c r="C4" s="344"/>
      <c r="D4" s="344"/>
      <c r="E4" s="344"/>
      <c r="F4" s="344"/>
      <c r="G4" s="344"/>
      <c r="H4" s="344"/>
      <c r="I4" s="344"/>
      <c r="J4" s="344"/>
      <c r="K4" s="381" t="s">
        <v>47</v>
      </c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5"/>
    </row>
    <row r="5" spans="1:29" x14ac:dyDescent="0.25">
      <c r="A5" s="343" t="s">
        <v>45</v>
      </c>
      <c r="B5" s="344"/>
      <c r="C5" s="344"/>
      <c r="D5" s="344"/>
      <c r="E5" s="344"/>
      <c r="F5" s="344"/>
      <c r="G5" s="344"/>
      <c r="H5" s="344"/>
      <c r="I5" s="344"/>
      <c r="J5" s="344"/>
      <c r="K5" s="374" t="s">
        <v>48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5"/>
    </row>
    <row r="6" spans="1:29" x14ac:dyDescent="0.25">
      <c r="A6" s="343" t="s">
        <v>32</v>
      </c>
      <c r="B6" s="344"/>
      <c r="C6" s="344"/>
      <c r="D6" s="344"/>
      <c r="E6" s="344"/>
      <c r="F6" s="344"/>
      <c r="G6" s="344"/>
      <c r="H6" s="344"/>
      <c r="I6" s="344"/>
      <c r="J6" s="34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5"/>
    </row>
    <row r="7" spans="1:29" x14ac:dyDescent="0.25">
      <c r="A7" s="343" t="s">
        <v>33</v>
      </c>
      <c r="B7" s="344"/>
      <c r="C7" s="344"/>
      <c r="D7" s="344"/>
      <c r="E7" s="344"/>
      <c r="F7" s="344"/>
      <c r="G7" s="344"/>
      <c r="H7" s="344"/>
      <c r="I7" s="344"/>
      <c r="J7" s="344"/>
      <c r="K7" s="374"/>
      <c r="L7" s="374"/>
      <c r="M7" s="374"/>
      <c r="N7" s="374"/>
      <c r="O7" s="374"/>
      <c r="P7" s="374"/>
      <c r="Q7" s="374"/>
      <c r="R7" s="374" t="s">
        <v>60</v>
      </c>
      <c r="S7" s="374"/>
      <c r="T7" s="374"/>
      <c r="U7" s="374"/>
      <c r="V7" s="374"/>
      <c r="W7" s="374"/>
      <c r="X7" s="374"/>
      <c r="Y7" s="374"/>
      <c r="Z7" s="374"/>
      <c r="AA7" s="374"/>
      <c r="AB7" s="374"/>
      <c r="AC7" s="375"/>
    </row>
    <row r="8" spans="1:29" x14ac:dyDescent="0.25">
      <c r="A8" s="343" t="s">
        <v>6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76"/>
    </row>
    <row r="9" spans="1:29" s="28" customFormat="1" ht="30" x14ac:dyDescent="0.25">
      <c r="A9" s="347" t="s">
        <v>34</v>
      </c>
      <c r="B9" s="360" t="s">
        <v>50</v>
      </c>
      <c r="C9" s="361"/>
      <c r="D9" s="347"/>
      <c r="E9" s="364" t="s">
        <v>51</v>
      </c>
      <c r="F9" s="365"/>
      <c r="G9" s="366"/>
      <c r="H9" s="352" t="s">
        <v>35</v>
      </c>
      <c r="I9" s="352" t="s">
        <v>36</v>
      </c>
      <c r="J9" s="97" t="s">
        <v>37</v>
      </c>
      <c r="K9" s="352" t="s">
        <v>264</v>
      </c>
      <c r="L9" s="352" t="s">
        <v>38</v>
      </c>
      <c r="M9" s="352"/>
      <c r="N9" s="97" t="s">
        <v>39</v>
      </c>
      <c r="O9" s="352" t="s">
        <v>40</v>
      </c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82"/>
    </row>
    <row r="10" spans="1:29" s="28" customFormat="1" x14ac:dyDescent="0.25">
      <c r="A10" s="348"/>
      <c r="B10" s="362"/>
      <c r="C10" s="363"/>
      <c r="D10" s="348"/>
      <c r="E10" s="364" t="s">
        <v>52</v>
      </c>
      <c r="F10" s="364" t="s">
        <v>53</v>
      </c>
      <c r="G10" s="354" t="s">
        <v>54</v>
      </c>
      <c r="H10" s="352"/>
      <c r="I10" s="352"/>
      <c r="J10" s="356" t="s">
        <v>41</v>
      </c>
      <c r="K10" s="352"/>
      <c r="L10" s="358" t="s">
        <v>42</v>
      </c>
      <c r="M10" s="358" t="s">
        <v>43</v>
      </c>
      <c r="N10" s="350" t="s">
        <v>44</v>
      </c>
      <c r="O10" s="345">
        <v>1</v>
      </c>
      <c r="P10" s="379">
        <v>2</v>
      </c>
      <c r="Q10" s="379">
        <v>3</v>
      </c>
      <c r="R10" s="379">
        <v>4</v>
      </c>
      <c r="S10" s="379">
        <v>5</v>
      </c>
      <c r="T10" s="377">
        <v>6</v>
      </c>
      <c r="U10" s="377">
        <v>7</v>
      </c>
      <c r="V10" s="377">
        <v>8</v>
      </c>
      <c r="W10" s="377">
        <v>9</v>
      </c>
      <c r="X10" s="377">
        <v>10</v>
      </c>
      <c r="Y10" s="377">
        <v>11</v>
      </c>
      <c r="Z10" s="377">
        <v>12</v>
      </c>
      <c r="AA10" s="377">
        <v>13</v>
      </c>
      <c r="AB10" s="377">
        <v>14</v>
      </c>
      <c r="AC10" s="383">
        <v>15</v>
      </c>
    </row>
    <row r="11" spans="1:29" s="28" customFormat="1" ht="15.75" thickBot="1" x14ac:dyDescent="0.3">
      <c r="A11" s="349"/>
      <c r="B11" s="144" t="s">
        <v>12</v>
      </c>
      <c r="C11" s="144" t="s">
        <v>20</v>
      </c>
      <c r="D11" s="144" t="s">
        <v>13</v>
      </c>
      <c r="E11" s="367"/>
      <c r="F11" s="367"/>
      <c r="G11" s="355"/>
      <c r="H11" s="353"/>
      <c r="I11" s="353"/>
      <c r="J11" s="357"/>
      <c r="K11" s="353"/>
      <c r="L11" s="359"/>
      <c r="M11" s="359"/>
      <c r="N11" s="351"/>
      <c r="O11" s="346"/>
      <c r="P11" s="380"/>
      <c r="Q11" s="380"/>
      <c r="R11" s="380"/>
      <c r="S11" s="380"/>
      <c r="T11" s="378"/>
      <c r="U11" s="378"/>
      <c r="V11" s="378"/>
      <c r="W11" s="378"/>
      <c r="X11" s="378"/>
      <c r="Y11" s="378"/>
      <c r="Z11" s="378"/>
      <c r="AA11" s="378"/>
      <c r="AB11" s="378"/>
      <c r="AC11" s="384"/>
    </row>
    <row r="12" spans="1:29" ht="60" x14ac:dyDescent="0.25">
      <c r="A12" s="29">
        <v>1</v>
      </c>
      <c r="B12" s="141"/>
      <c r="C12" s="142" t="s">
        <v>65</v>
      </c>
      <c r="D12" s="143" t="s">
        <v>140</v>
      </c>
      <c r="E12" s="66" t="s">
        <v>107</v>
      </c>
      <c r="F12" s="66" t="s">
        <v>108</v>
      </c>
      <c r="G12" s="66" t="s">
        <v>109</v>
      </c>
      <c r="H12" s="138"/>
      <c r="I12" s="140" t="s">
        <v>65</v>
      </c>
      <c r="J12" s="139">
        <f t="shared" ref="J12" si="0">SUM(O12:AC12)</f>
        <v>31819.499999999993</v>
      </c>
      <c r="K12" s="138"/>
      <c r="L12" s="136">
        <v>45292</v>
      </c>
      <c r="M12" s="136">
        <v>50770</v>
      </c>
      <c r="N12" s="57"/>
      <c r="O12" s="167">
        <f t="shared" ref="O12:AC12" si="1">0.15*$C$271</f>
        <v>2121.2999999999997</v>
      </c>
      <c r="P12" s="145">
        <f t="shared" si="1"/>
        <v>2121.2999999999997</v>
      </c>
      <c r="Q12" s="145">
        <f t="shared" si="1"/>
        <v>2121.2999999999997</v>
      </c>
      <c r="R12" s="145">
        <f t="shared" si="1"/>
        <v>2121.2999999999997</v>
      </c>
      <c r="S12" s="145">
        <f t="shared" si="1"/>
        <v>2121.2999999999997</v>
      </c>
      <c r="T12" s="146">
        <f t="shared" si="1"/>
        <v>2121.2999999999997</v>
      </c>
      <c r="U12" s="146">
        <f t="shared" si="1"/>
        <v>2121.2999999999997</v>
      </c>
      <c r="V12" s="146">
        <f t="shared" si="1"/>
        <v>2121.2999999999997</v>
      </c>
      <c r="W12" s="146">
        <f t="shared" si="1"/>
        <v>2121.2999999999997</v>
      </c>
      <c r="X12" s="146">
        <f t="shared" si="1"/>
        <v>2121.2999999999997</v>
      </c>
      <c r="Y12" s="146">
        <f t="shared" si="1"/>
        <v>2121.2999999999997</v>
      </c>
      <c r="Z12" s="146">
        <f t="shared" si="1"/>
        <v>2121.2999999999997</v>
      </c>
      <c r="AA12" s="146">
        <f t="shared" si="1"/>
        <v>2121.2999999999997</v>
      </c>
      <c r="AB12" s="146">
        <f t="shared" si="1"/>
        <v>2121.2999999999997</v>
      </c>
      <c r="AC12" s="25">
        <f t="shared" si="1"/>
        <v>2121.2999999999997</v>
      </c>
    </row>
    <row r="13" spans="1:29" x14ac:dyDescent="0.25">
      <c r="A13" s="38"/>
      <c r="B13" s="39" t="s">
        <v>4</v>
      </c>
      <c r="C13" s="40"/>
      <c r="D13" s="40"/>
      <c r="E13" s="40"/>
      <c r="F13" s="40"/>
      <c r="G13" s="40"/>
      <c r="H13" s="41"/>
      <c r="I13" s="110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x14ac:dyDescent="0.25">
      <c r="A14" s="46"/>
      <c r="B14" s="47" t="s">
        <v>1</v>
      </c>
      <c r="C14" s="42"/>
      <c r="D14" s="42"/>
      <c r="E14" s="42"/>
      <c r="F14" s="42"/>
      <c r="G14" s="42"/>
      <c r="H14" s="41"/>
      <c r="I14" s="111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72.75" customHeight="1" x14ac:dyDescent="0.25">
      <c r="A15" s="29">
        <v>2</v>
      </c>
      <c r="B15" s="30"/>
      <c r="C15" s="50" t="s">
        <v>195</v>
      </c>
      <c r="D15" s="170" t="s">
        <v>180</v>
      </c>
      <c r="E15" s="32" t="s">
        <v>146</v>
      </c>
      <c r="F15" s="51" t="s">
        <v>145</v>
      </c>
      <c r="G15" s="51" t="s">
        <v>147</v>
      </c>
      <c r="H15" s="52"/>
      <c r="I15" s="106" t="s">
        <v>65</v>
      </c>
      <c r="J15" s="109">
        <f>SUM(O15:AC15)</f>
        <v>13000</v>
      </c>
      <c r="K15" s="53"/>
      <c r="L15" s="100">
        <v>45292</v>
      </c>
      <c r="M15" s="101">
        <v>45657</v>
      </c>
      <c r="N15" s="57" t="s">
        <v>287</v>
      </c>
      <c r="O15" s="196">
        <v>13000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/>
      <c r="B16" s="30"/>
      <c r="C16" s="50" t="s">
        <v>242</v>
      </c>
      <c r="D16" s="170" t="s">
        <v>243</v>
      </c>
      <c r="E16" s="32" t="s">
        <v>146</v>
      </c>
      <c r="F16" s="51" t="s">
        <v>145</v>
      </c>
      <c r="G16" s="51" t="s">
        <v>147</v>
      </c>
      <c r="H16" s="52"/>
      <c r="I16" s="106" t="s">
        <v>65</v>
      </c>
      <c r="J16" s="109">
        <f t="shared" ref="J16:J20" si="2">SUM(O16:AC16)</f>
        <v>600</v>
      </c>
      <c r="K16" s="53"/>
      <c r="L16" s="100">
        <v>45658</v>
      </c>
      <c r="M16" s="101">
        <v>46022</v>
      </c>
      <c r="N16" s="57" t="s">
        <v>72</v>
      </c>
      <c r="O16" s="196"/>
      <c r="P16" s="2">
        <v>600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/>
      <c r="B17" s="30"/>
      <c r="C17" s="50" t="s">
        <v>241</v>
      </c>
      <c r="D17" s="170" t="s">
        <v>199</v>
      </c>
      <c r="E17" s="32" t="s">
        <v>146</v>
      </c>
      <c r="F17" s="51" t="s">
        <v>145</v>
      </c>
      <c r="G17" s="51" t="s">
        <v>147</v>
      </c>
      <c r="H17" s="52"/>
      <c r="I17" s="106" t="s">
        <v>65</v>
      </c>
      <c r="J17" s="109">
        <f t="shared" si="2"/>
        <v>5310</v>
      </c>
      <c r="K17" s="53"/>
      <c r="L17" s="100">
        <v>45658</v>
      </c>
      <c r="M17" s="101">
        <v>46022</v>
      </c>
      <c r="N17" s="57" t="s">
        <v>72</v>
      </c>
      <c r="O17" s="196"/>
      <c r="P17" s="2">
        <v>5310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/>
      <c r="B18" s="30"/>
      <c r="C18" s="50" t="s">
        <v>183</v>
      </c>
      <c r="D18" s="170" t="s">
        <v>199</v>
      </c>
      <c r="E18" s="32" t="s">
        <v>146</v>
      </c>
      <c r="F18" s="51" t="s">
        <v>145</v>
      </c>
      <c r="G18" s="51" t="s">
        <v>147</v>
      </c>
      <c r="H18" s="52"/>
      <c r="I18" s="106" t="s">
        <v>65</v>
      </c>
      <c r="J18" s="109">
        <f t="shared" si="2"/>
        <v>7010</v>
      </c>
      <c r="K18" s="53"/>
      <c r="L18" s="100">
        <v>45658</v>
      </c>
      <c r="M18" s="101">
        <v>46022</v>
      </c>
      <c r="N18" s="57" t="s">
        <v>72</v>
      </c>
      <c r="O18" s="196"/>
      <c r="P18" s="2">
        <v>7010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9"/>
      <c r="B19" s="30"/>
      <c r="C19" s="50" t="s">
        <v>182</v>
      </c>
      <c r="D19" s="170" t="s">
        <v>181</v>
      </c>
      <c r="E19" s="32" t="s">
        <v>146</v>
      </c>
      <c r="F19" s="51" t="s">
        <v>145</v>
      </c>
      <c r="G19" s="51" t="s">
        <v>147</v>
      </c>
      <c r="H19" s="52"/>
      <c r="I19" s="106" t="s">
        <v>65</v>
      </c>
      <c r="J19" s="109">
        <f t="shared" si="2"/>
        <v>17000</v>
      </c>
      <c r="K19" s="53"/>
      <c r="L19" s="100">
        <v>45658</v>
      </c>
      <c r="M19" s="101">
        <v>46022</v>
      </c>
      <c r="N19" s="54" t="s">
        <v>72</v>
      </c>
      <c r="O19" s="21"/>
      <c r="P19" s="2">
        <v>17000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2.75" customHeight="1" x14ac:dyDescent="0.25">
      <c r="A20" s="29"/>
      <c r="B20" s="30"/>
      <c r="C20" s="50" t="s">
        <v>183</v>
      </c>
      <c r="D20" s="170" t="s">
        <v>196</v>
      </c>
      <c r="E20" s="32" t="s">
        <v>146</v>
      </c>
      <c r="F20" s="51" t="s">
        <v>145</v>
      </c>
      <c r="G20" s="51" t="s">
        <v>147</v>
      </c>
      <c r="H20" s="52"/>
      <c r="I20" s="106" t="s">
        <v>65</v>
      </c>
      <c r="J20" s="109">
        <f t="shared" si="2"/>
        <v>30000</v>
      </c>
      <c r="K20" s="53"/>
      <c r="L20" s="100">
        <v>45658</v>
      </c>
      <c r="M20" s="101">
        <v>46022</v>
      </c>
      <c r="N20" s="54" t="s">
        <v>72</v>
      </c>
      <c r="O20" s="21"/>
      <c r="P20" s="2">
        <v>30000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60" x14ac:dyDescent="0.25">
      <c r="A21" s="29"/>
      <c r="B21" s="30"/>
      <c r="C21" s="131" t="s">
        <v>188</v>
      </c>
      <c r="D21" s="64" t="s">
        <v>190</v>
      </c>
      <c r="E21" s="33" t="s">
        <v>189</v>
      </c>
      <c r="F21" s="33" t="s">
        <v>116</v>
      </c>
      <c r="G21" s="33" t="s">
        <v>117</v>
      </c>
      <c r="H21" s="34"/>
      <c r="I21" s="107" t="s">
        <v>176</v>
      </c>
      <c r="J21" s="109">
        <f t="shared" ref="J21" si="3">SUM(O21:AC21)</f>
        <v>561</v>
      </c>
      <c r="K21" s="34"/>
      <c r="L21" s="100">
        <v>45658</v>
      </c>
      <c r="M21" s="101">
        <v>46022</v>
      </c>
      <c r="N21" s="57" t="s">
        <v>72</v>
      </c>
      <c r="O21" s="21"/>
      <c r="P21" s="2">
        <v>561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29"/>
      <c r="B22" s="30"/>
      <c r="C22" s="50" t="s">
        <v>67</v>
      </c>
      <c r="D22" s="55" t="s">
        <v>173</v>
      </c>
      <c r="E22" s="32" t="s">
        <v>146</v>
      </c>
      <c r="F22" s="51" t="s">
        <v>145</v>
      </c>
      <c r="G22" s="51" t="s">
        <v>147</v>
      </c>
      <c r="H22" s="52"/>
      <c r="I22" s="106" t="s">
        <v>176</v>
      </c>
      <c r="J22" s="109">
        <f t="shared" ref="J22:J24" si="4">SUM(O22:AC22)</f>
        <v>590</v>
      </c>
      <c r="K22" s="53"/>
      <c r="L22" s="100">
        <v>45658</v>
      </c>
      <c r="M22" s="101">
        <v>46022</v>
      </c>
      <c r="N22" s="54" t="s">
        <v>72</v>
      </c>
      <c r="O22" s="21"/>
      <c r="P22" s="2">
        <v>590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29"/>
      <c r="B23" s="30"/>
      <c r="C23" s="50" t="s">
        <v>66</v>
      </c>
      <c r="D23" s="55" t="s">
        <v>174</v>
      </c>
      <c r="E23" s="32" t="s">
        <v>146</v>
      </c>
      <c r="F23" s="51" t="s">
        <v>145</v>
      </c>
      <c r="G23" s="51" t="s">
        <v>147</v>
      </c>
      <c r="H23" s="52"/>
      <c r="I23" s="106" t="s">
        <v>176</v>
      </c>
      <c r="J23" s="109">
        <f t="shared" si="4"/>
        <v>221</v>
      </c>
      <c r="K23" s="53"/>
      <c r="L23" s="100">
        <v>45658</v>
      </c>
      <c r="M23" s="101">
        <v>46022</v>
      </c>
      <c r="N23" s="54" t="s">
        <v>72</v>
      </c>
      <c r="O23" s="21"/>
      <c r="P23" s="2">
        <v>221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2.75" customHeight="1" x14ac:dyDescent="0.25">
      <c r="A24" s="29"/>
      <c r="B24" s="30"/>
      <c r="C24" s="50" t="s">
        <v>68</v>
      </c>
      <c r="D24" s="56" t="s">
        <v>179</v>
      </c>
      <c r="E24" s="32" t="s">
        <v>146</v>
      </c>
      <c r="F24" s="51" t="s">
        <v>145</v>
      </c>
      <c r="G24" s="51" t="s">
        <v>147</v>
      </c>
      <c r="H24" s="52"/>
      <c r="I24" s="106" t="s">
        <v>176</v>
      </c>
      <c r="J24" s="109">
        <f t="shared" si="4"/>
        <v>178</v>
      </c>
      <c r="K24" s="53"/>
      <c r="L24" s="100">
        <v>45658</v>
      </c>
      <c r="M24" s="101">
        <v>46022</v>
      </c>
      <c r="N24" s="54" t="s">
        <v>72</v>
      </c>
      <c r="O24" s="21"/>
      <c r="P24" s="2">
        <v>178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/>
      <c r="B25" s="30"/>
      <c r="C25" s="50" t="s">
        <v>65</v>
      </c>
      <c r="D25" s="50" t="s">
        <v>153</v>
      </c>
      <c r="E25" s="51" t="s">
        <v>146</v>
      </c>
      <c r="F25" s="51" t="s">
        <v>110</v>
      </c>
      <c r="G25" s="33" t="s">
        <v>111</v>
      </c>
      <c r="H25" s="52"/>
      <c r="I25" s="106" t="s">
        <v>65</v>
      </c>
      <c r="J25" s="109">
        <f t="shared" ref="J25:J39" si="5">SUM(O25:AC25)</f>
        <v>356</v>
      </c>
      <c r="K25" s="53"/>
      <c r="L25" s="100">
        <v>45658</v>
      </c>
      <c r="M25" s="101">
        <v>47118</v>
      </c>
      <c r="N25" s="54" t="s">
        <v>72</v>
      </c>
      <c r="O25" s="21"/>
      <c r="P25" s="2">
        <v>89</v>
      </c>
      <c r="Q25" s="2">
        <v>89</v>
      </c>
      <c r="R25" s="2">
        <v>89</v>
      </c>
      <c r="S25" s="2">
        <v>89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/>
      <c r="B26" s="30"/>
      <c r="C26" s="50" t="s">
        <v>65</v>
      </c>
      <c r="D26" s="50" t="s">
        <v>154</v>
      </c>
      <c r="E26" s="51" t="s">
        <v>146</v>
      </c>
      <c r="F26" s="51" t="s">
        <v>110</v>
      </c>
      <c r="G26" s="33" t="s">
        <v>111</v>
      </c>
      <c r="H26" s="52"/>
      <c r="I26" s="106" t="s">
        <v>65</v>
      </c>
      <c r="J26" s="109">
        <f t="shared" si="5"/>
        <v>891</v>
      </c>
      <c r="K26" s="53"/>
      <c r="L26" s="100">
        <v>45658</v>
      </c>
      <c r="M26" s="101">
        <v>47118</v>
      </c>
      <c r="N26" s="54" t="s">
        <v>72</v>
      </c>
      <c r="O26" s="21"/>
      <c r="P26" s="2">
        <v>223</v>
      </c>
      <c r="Q26" s="2">
        <v>222</v>
      </c>
      <c r="R26" s="2">
        <v>223</v>
      </c>
      <c r="S26" s="2">
        <v>223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/>
      <c r="B27" s="30"/>
      <c r="C27" s="50" t="s">
        <v>65</v>
      </c>
      <c r="D27" s="50" t="s">
        <v>158</v>
      </c>
      <c r="E27" s="51" t="s">
        <v>146</v>
      </c>
      <c r="F27" s="51" t="s">
        <v>110</v>
      </c>
      <c r="G27" s="33" t="s">
        <v>111</v>
      </c>
      <c r="H27" s="52"/>
      <c r="I27" s="106" t="s">
        <v>65</v>
      </c>
      <c r="J27" s="109">
        <f t="shared" si="5"/>
        <v>1679</v>
      </c>
      <c r="K27" s="53"/>
      <c r="L27" s="100">
        <v>45658</v>
      </c>
      <c r="M27" s="101">
        <v>47118</v>
      </c>
      <c r="N27" s="54" t="s">
        <v>72</v>
      </c>
      <c r="O27" s="21"/>
      <c r="P27" s="2">
        <v>420</v>
      </c>
      <c r="Q27" s="2">
        <v>420</v>
      </c>
      <c r="R27" s="2">
        <v>419</v>
      </c>
      <c r="S27" s="2">
        <v>420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/>
      <c r="B28" s="30"/>
      <c r="C28" s="50" t="s">
        <v>65</v>
      </c>
      <c r="D28" s="50" t="s">
        <v>159</v>
      </c>
      <c r="E28" s="51" t="s">
        <v>146</v>
      </c>
      <c r="F28" s="51" t="s">
        <v>110</v>
      </c>
      <c r="G28" s="33" t="s">
        <v>111</v>
      </c>
      <c r="H28" s="52"/>
      <c r="I28" s="106" t="s">
        <v>65</v>
      </c>
      <c r="J28" s="109">
        <f t="shared" si="5"/>
        <v>3265</v>
      </c>
      <c r="K28" s="53"/>
      <c r="L28" s="100">
        <v>45658</v>
      </c>
      <c r="M28" s="101">
        <v>47118</v>
      </c>
      <c r="N28" s="54" t="s">
        <v>72</v>
      </c>
      <c r="O28" s="21"/>
      <c r="P28" s="2">
        <v>817</v>
      </c>
      <c r="Q28" s="2">
        <v>816</v>
      </c>
      <c r="R28" s="2">
        <v>816</v>
      </c>
      <c r="S28" s="2">
        <v>816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/>
      <c r="B29" s="30"/>
      <c r="C29" s="50" t="s">
        <v>65</v>
      </c>
      <c r="D29" s="50" t="s">
        <v>160</v>
      </c>
      <c r="E29" s="51" t="s">
        <v>146</v>
      </c>
      <c r="F29" s="51" t="s">
        <v>110</v>
      </c>
      <c r="G29" s="33" t="s">
        <v>111</v>
      </c>
      <c r="H29" s="52"/>
      <c r="I29" s="106" t="s">
        <v>65</v>
      </c>
      <c r="J29" s="109">
        <f t="shared" si="5"/>
        <v>71396</v>
      </c>
      <c r="K29" s="53"/>
      <c r="L29" s="100">
        <v>45658</v>
      </c>
      <c r="M29" s="101">
        <v>47118</v>
      </c>
      <c r="N29" s="54" t="s">
        <v>72</v>
      </c>
      <c r="O29" s="21"/>
      <c r="P29" s="2">
        <v>17849</v>
      </c>
      <c r="Q29" s="2">
        <v>17849</v>
      </c>
      <c r="R29" s="2">
        <v>17849</v>
      </c>
      <c r="S29" s="2">
        <v>17849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/>
      <c r="B30" s="30"/>
      <c r="C30" s="50" t="s">
        <v>65</v>
      </c>
      <c r="D30" s="50" t="s">
        <v>156</v>
      </c>
      <c r="E30" s="51" t="s">
        <v>146</v>
      </c>
      <c r="F30" s="51" t="s">
        <v>110</v>
      </c>
      <c r="G30" s="33" t="s">
        <v>111</v>
      </c>
      <c r="H30" s="52"/>
      <c r="I30" s="106" t="s">
        <v>65</v>
      </c>
      <c r="J30" s="109">
        <f t="shared" si="5"/>
        <v>4014</v>
      </c>
      <c r="K30" s="53"/>
      <c r="L30" s="100">
        <v>45658</v>
      </c>
      <c r="M30" s="101">
        <v>47118</v>
      </c>
      <c r="N30" s="54" t="s">
        <v>72</v>
      </c>
      <c r="O30" s="21"/>
      <c r="P30" s="2">
        <v>1003</v>
      </c>
      <c r="Q30" s="2">
        <v>1004</v>
      </c>
      <c r="R30" s="2">
        <v>1003</v>
      </c>
      <c r="S30" s="2">
        <v>1004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/>
      <c r="B31" s="30"/>
      <c r="C31" s="50" t="s">
        <v>65</v>
      </c>
      <c r="D31" s="50" t="s">
        <v>161</v>
      </c>
      <c r="E31" s="51" t="s">
        <v>146</v>
      </c>
      <c r="F31" s="51" t="s">
        <v>110</v>
      </c>
      <c r="G31" s="33" t="s">
        <v>111</v>
      </c>
      <c r="H31" s="52"/>
      <c r="I31" s="106" t="s">
        <v>65</v>
      </c>
      <c r="J31" s="109">
        <f t="shared" si="5"/>
        <v>1034</v>
      </c>
      <c r="K31" s="53"/>
      <c r="L31" s="100">
        <v>45658</v>
      </c>
      <c r="M31" s="101">
        <v>47118</v>
      </c>
      <c r="N31" s="54" t="s">
        <v>72</v>
      </c>
      <c r="O31" s="21"/>
      <c r="P31" s="2">
        <v>258</v>
      </c>
      <c r="Q31" s="2">
        <v>259</v>
      </c>
      <c r="R31" s="2">
        <v>258</v>
      </c>
      <c r="S31" s="2">
        <v>259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29"/>
      <c r="B32" s="30"/>
      <c r="C32" s="50" t="s">
        <v>65</v>
      </c>
      <c r="D32" s="50" t="s">
        <v>162</v>
      </c>
      <c r="E32" s="51" t="s">
        <v>146</v>
      </c>
      <c r="F32" s="51" t="s">
        <v>110</v>
      </c>
      <c r="G32" s="33" t="s">
        <v>111</v>
      </c>
      <c r="H32" s="52"/>
      <c r="I32" s="106" t="s">
        <v>65</v>
      </c>
      <c r="J32" s="109">
        <f t="shared" si="5"/>
        <v>452</v>
      </c>
      <c r="K32" s="53"/>
      <c r="L32" s="100">
        <v>45658</v>
      </c>
      <c r="M32" s="101">
        <v>47118</v>
      </c>
      <c r="N32" s="54" t="s">
        <v>72</v>
      </c>
      <c r="O32" s="21"/>
      <c r="P32" s="2">
        <v>113</v>
      </c>
      <c r="Q32" s="2">
        <v>113</v>
      </c>
      <c r="R32" s="2">
        <v>113</v>
      </c>
      <c r="S32" s="2">
        <v>113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/>
      <c r="B33" s="30"/>
      <c r="C33" s="50" t="s">
        <v>65</v>
      </c>
      <c r="D33" s="50" t="s">
        <v>163</v>
      </c>
      <c r="E33" s="51" t="s">
        <v>146</v>
      </c>
      <c r="F33" s="51" t="s">
        <v>110</v>
      </c>
      <c r="G33" s="33" t="s">
        <v>111</v>
      </c>
      <c r="H33" s="52"/>
      <c r="I33" s="106" t="s">
        <v>65</v>
      </c>
      <c r="J33" s="109">
        <f t="shared" si="5"/>
        <v>190674</v>
      </c>
      <c r="K33" s="53"/>
      <c r="L33" s="100">
        <v>45658</v>
      </c>
      <c r="M33" s="101">
        <v>47118</v>
      </c>
      <c r="N33" s="54" t="s">
        <v>72</v>
      </c>
      <c r="O33" s="21"/>
      <c r="P33" s="2">
        <v>47668</v>
      </c>
      <c r="Q33" s="2">
        <v>47669</v>
      </c>
      <c r="R33" s="2">
        <v>47668</v>
      </c>
      <c r="S33" s="2">
        <v>47669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/>
      <c r="B34" s="30"/>
      <c r="C34" s="50" t="s">
        <v>65</v>
      </c>
      <c r="D34" s="50" t="s">
        <v>164</v>
      </c>
      <c r="E34" s="51" t="s">
        <v>146</v>
      </c>
      <c r="F34" s="51" t="s">
        <v>110</v>
      </c>
      <c r="G34" s="33" t="s">
        <v>111</v>
      </c>
      <c r="H34" s="52"/>
      <c r="I34" s="106" t="s">
        <v>65</v>
      </c>
      <c r="J34" s="109">
        <f t="shared" si="5"/>
        <v>33167</v>
      </c>
      <c r="K34" s="53"/>
      <c r="L34" s="100">
        <v>45658</v>
      </c>
      <c r="M34" s="101">
        <v>47118</v>
      </c>
      <c r="N34" s="54" t="s">
        <v>72</v>
      </c>
      <c r="O34" s="21"/>
      <c r="P34" s="2">
        <v>8292</v>
      </c>
      <c r="Q34" s="2">
        <v>8292</v>
      </c>
      <c r="R34" s="2">
        <v>8292</v>
      </c>
      <c r="S34" s="2">
        <v>8291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/>
      <c r="B35" s="30"/>
      <c r="C35" s="50" t="s">
        <v>65</v>
      </c>
      <c r="D35" s="50" t="s">
        <v>153</v>
      </c>
      <c r="E35" s="51" t="s">
        <v>146</v>
      </c>
      <c r="F35" s="51" t="s">
        <v>110</v>
      </c>
      <c r="G35" s="33" t="s">
        <v>111</v>
      </c>
      <c r="H35" s="52"/>
      <c r="I35" s="106" t="s">
        <v>65</v>
      </c>
      <c r="J35" s="109">
        <f t="shared" si="5"/>
        <v>670</v>
      </c>
      <c r="K35" s="53"/>
      <c r="L35" s="100">
        <v>47119</v>
      </c>
      <c r="M35" s="101">
        <v>50770</v>
      </c>
      <c r="N35" s="54" t="s">
        <v>49</v>
      </c>
      <c r="O35" s="21"/>
      <c r="P35" s="2"/>
      <c r="Q35" s="2"/>
      <c r="R35" s="2"/>
      <c r="S35" s="2"/>
      <c r="T35" s="3">
        <v>67</v>
      </c>
      <c r="U35" s="3">
        <v>67</v>
      </c>
      <c r="V35" s="3">
        <v>67</v>
      </c>
      <c r="W35" s="3">
        <v>67</v>
      </c>
      <c r="X35" s="3">
        <v>67</v>
      </c>
      <c r="Y35" s="3">
        <v>67</v>
      </c>
      <c r="Z35" s="3">
        <v>67</v>
      </c>
      <c r="AA35" s="3">
        <v>67</v>
      </c>
      <c r="AB35" s="3">
        <v>67</v>
      </c>
      <c r="AC35" s="4">
        <v>67</v>
      </c>
    </row>
    <row r="36" spans="1:29" ht="75" x14ac:dyDescent="0.25">
      <c r="A36" s="29"/>
      <c r="B36" s="30"/>
      <c r="C36" s="50" t="s">
        <v>65</v>
      </c>
      <c r="D36" s="50" t="s">
        <v>154</v>
      </c>
      <c r="E36" s="51" t="s">
        <v>146</v>
      </c>
      <c r="F36" s="51" t="s">
        <v>110</v>
      </c>
      <c r="G36" s="33" t="s">
        <v>111</v>
      </c>
      <c r="H36" s="52"/>
      <c r="I36" s="106" t="s">
        <v>65</v>
      </c>
      <c r="J36" s="109">
        <f t="shared" si="5"/>
        <v>1170</v>
      </c>
      <c r="K36" s="53"/>
      <c r="L36" s="100">
        <v>47119</v>
      </c>
      <c r="M36" s="101">
        <v>50770</v>
      </c>
      <c r="N36" s="54" t="s">
        <v>49</v>
      </c>
      <c r="O36" s="21"/>
      <c r="P36" s="2"/>
      <c r="Q36" s="2"/>
      <c r="R36" s="2"/>
      <c r="S36" s="2"/>
      <c r="T36" s="3">
        <v>117</v>
      </c>
      <c r="U36" s="3">
        <v>117</v>
      </c>
      <c r="V36" s="3">
        <v>117</v>
      </c>
      <c r="W36" s="3">
        <v>117</v>
      </c>
      <c r="X36" s="3">
        <v>117</v>
      </c>
      <c r="Y36" s="3">
        <v>117</v>
      </c>
      <c r="Z36" s="3">
        <v>117</v>
      </c>
      <c r="AA36" s="3">
        <v>117</v>
      </c>
      <c r="AB36" s="3">
        <v>117</v>
      </c>
      <c r="AC36" s="4">
        <v>117</v>
      </c>
    </row>
    <row r="37" spans="1:29" ht="75" x14ac:dyDescent="0.25">
      <c r="A37" s="29"/>
      <c r="B37" s="30"/>
      <c r="C37" s="50" t="s">
        <v>65</v>
      </c>
      <c r="D37" s="50" t="s">
        <v>155</v>
      </c>
      <c r="E37" s="51" t="s">
        <v>146</v>
      </c>
      <c r="F37" s="51" t="s">
        <v>110</v>
      </c>
      <c r="G37" s="33" t="s">
        <v>111</v>
      </c>
      <c r="H37" s="52"/>
      <c r="I37" s="106" t="s">
        <v>65</v>
      </c>
      <c r="J37" s="109">
        <f t="shared" si="5"/>
        <v>30430</v>
      </c>
      <c r="K37" s="53"/>
      <c r="L37" s="100">
        <v>47119</v>
      </c>
      <c r="M37" s="101">
        <v>50770</v>
      </c>
      <c r="N37" s="54" t="s">
        <v>49</v>
      </c>
      <c r="O37" s="21"/>
      <c r="P37" s="2"/>
      <c r="Q37" s="2"/>
      <c r="R37" s="2"/>
      <c r="S37" s="2"/>
      <c r="T37" s="3">
        <v>3043</v>
      </c>
      <c r="U37" s="3">
        <v>3043</v>
      </c>
      <c r="V37" s="3">
        <v>3043</v>
      </c>
      <c r="W37" s="3">
        <v>3043</v>
      </c>
      <c r="X37" s="3">
        <v>3043</v>
      </c>
      <c r="Y37" s="3">
        <v>3043</v>
      </c>
      <c r="Z37" s="3">
        <v>3043</v>
      </c>
      <c r="AA37" s="3">
        <v>3043</v>
      </c>
      <c r="AB37" s="3">
        <v>3043</v>
      </c>
      <c r="AC37" s="4">
        <v>3043</v>
      </c>
    </row>
    <row r="38" spans="1:29" ht="75" x14ac:dyDescent="0.25">
      <c r="A38" s="29"/>
      <c r="B38" s="30"/>
      <c r="C38" s="50" t="s">
        <v>65</v>
      </c>
      <c r="D38" s="50" t="s">
        <v>156</v>
      </c>
      <c r="E38" s="51" t="s">
        <v>146</v>
      </c>
      <c r="F38" s="51" t="s">
        <v>110</v>
      </c>
      <c r="G38" s="33" t="s">
        <v>111</v>
      </c>
      <c r="H38" s="52"/>
      <c r="I38" s="106" t="s">
        <v>65</v>
      </c>
      <c r="J38" s="109">
        <f t="shared" si="5"/>
        <v>6375</v>
      </c>
      <c r="K38" s="53"/>
      <c r="L38" s="100">
        <v>47119</v>
      </c>
      <c r="M38" s="101">
        <v>50770</v>
      </c>
      <c r="N38" s="54" t="s">
        <v>49</v>
      </c>
      <c r="O38" s="21"/>
      <c r="P38" s="2"/>
      <c r="Q38" s="2"/>
      <c r="R38" s="2"/>
      <c r="S38" s="2"/>
      <c r="T38" s="3">
        <v>637</v>
      </c>
      <c r="U38" s="3">
        <v>638</v>
      </c>
      <c r="V38" s="3">
        <v>637</v>
      </c>
      <c r="W38" s="3">
        <v>638</v>
      </c>
      <c r="X38" s="3">
        <v>637</v>
      </c>
      <c r="Y38" s="3">
        <v>638</v>
      </c>
      <c r="Z38" s="3">
        <v>637</v>
      </c>
      <c r="AA38" s="3">
        <v>638</v>
      </c>
      <c r="AB38" s="3">
        <v>637</v>
      </c>
      <c r="AC38" s="4">
        <v>638</v>
      </c>
    </row>
    <row r="39" spans="1:29" ht="75" x14ac:dyDescent="0.25">
      <c r="A39" s="29"/>
      <c r="B39" s="30"/>
      <c r="C39" s="50" t="s">
        <v>65</v>
      </c>
      <c r="D39" s="50" t="s">
        <v>157</v>
      </c>
      <c r="E39" s="51" t="s">
        <v>146</v>
      </c>
      <c r="F39" s="51" t="s">
        <v>110</v>
      </c>
      <c r="G39" s="33" t="s">
        <v>111</v>
      </c>
      <c r="H39" s="52"/>
      <c r="I39" s="106" t="s">
        <v>65</v>
      </c>
      <c r="J39" s="109">
        <f t="shared" si="5"/>
        <v>23641</v>
      </c>
      <c r="K39" s="53"/>
      <c r="L39" s="100">
        <v>47119</v>
      </c>
      <c r="M39" s="101">
        <v>50770</v>
      </c>
      <c r="N39" s="54" t="s">
        <v>49</v>
      </c>
      <c r="O39" s="21"/>
      <c r="P39" s="2"/>
      <c r="Q39" s="2"/>
      <c r="R39" s="2"/>
      <c r="S39" s="2"/>
      <c r="T39" s="3">
        <v>2364</v>
      </c>
      <c r="U39" s="3">
        <v>2364</v>
      </c>
      <c r="V39" s="3">
        <v>2364</v>
      </c>
      <c r="W39" s="3">
        <v>2364</v>
      </c>
      <c r="X39" s="3">
        <v>2364</v>
      </c>
      <c r="Y39" s="3">
        <v>2364</v>
      </c>
      <c r="Z39" s="3">
        <v>2364</v>
      </c>
      <c r="AA39" s="3">
        <v>2364</v>
      </c>
      <c r="AB39" s="3">
        <v>2364</v>
      </c>
      <c r="AC39" s="4">
        <v>2365</v>
      </c>
    </row>
    <row r="40" spans="1:29" x14ac:dyDescent="0.25">
      <c r="A40" s="46"/>
      <c r="B40" s="48" t="s">
        <v>14</v>
      </c>
      <c r="C40" s="42"/>
      <c r="D40" s="42"/>
      <c r="E40" s="42"/>
      <c r="F40" s="42"/>
      <c r="G40" s="42"/>
      <c r="H40" s="48"/>
      <c r="I40" s="111"/>
      <c r="J40" s="118"/>
      <c r="K40" s="48"/>
      <c r="L40" s="103"/>
      <c r="M40" s="103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9"/>
    </row>
    <row r="41" spans="1:29" s="62" customFormat="1" x14ac:dyDescent="0.25">
      <c r="A41" s="58"/>
      <c r="B41" s="34"/>
      <c r="C41" s="59"/>
      <c r="D41" s="59"/>
      <c r="E41" s="59"/>
      <c r="F41" s="59"/>
      <c r="G41" s="59"/>
      <c r="H41" s="34"/>
      <c r="I41" s="108"/>
      <c r="J41" s="109"/>
      <c r="K41" s="34"/>
      <c r="L41" s="99"/>
      <c r="M41" s="99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61"/>
    </row>
    <row r="42" spans="1:29" x14ac:dyDescent="0.25">
      <c r="A42" s="46"/>
      <c r="B42" s="48" t="s">
        <v>5</v>
      </c>
      <c r="C42" s="42"/>
      <c r="D42" s="42"/>
      <c r="E42" s="42"/>
      <c r="F42" s="42"/>
      <c r="G42" s="42"/>
      <c r="H42" s="48"/>
      <c r="I42" s="111"/>
      <c r="J42" s="118"/>
      <c r="K42" s="48"/>
      <c r="L42" s="103"/>
      <c r="M42" s="103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9"/>
    </row>
    <row r="43" spans="1:29" x14ac:dyDescent="0.25">
      <c r="A43" s="46"/>
      <c r="B43" s="47" t="s">
        <v>1</v>
      </c>
      <c r="C43" s="42"/>
      <c r="D43" s="42"/>
      <c r="E43" s="42"/>
      <c r="F43" s="42"/>
      <c r="G43" s="42"/>
      <c r="H43" s="48"/>
      <c r="I43" s="111"/>
      <c r="J43" s="118"/>
      <c r="K43" s="48"/>
      <c r="L43" s="103"/>
      <c r="M43" s="103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9"/>
    </row>
    <row r="44" spans="1:29" ht="75" x14ac:dyDescent="0.25">
      <c r="A44" s="29"/>
      <c r="B44" s="30"/>
      <c r="C44" s="131" t="s">
        <v>191</v>
      </c>
      <c r="D44" s="64" t="s">
        <v>192</v>
      </c>
      <c r="E44" s="33" t="s">
        <v>138</v>
      </c>
      <c r="F44" s="33" t="s">
        <v>116</v>
      </c>
      <c r="G44" s="33" t="s">
        <v>117</v>
      </c>
      <c r="H44" s="34"/>
      <c r="I44" s="107" t="s">
        <v>176</v>
      </c>
      <c r="J44" s="109">
        <f t="shared" ref="J44:J45" si="6">SUM(O44:AC44)</f>
        <v>1403</v>
      </c>
      <c r="K44" s="34"/>
      <c r="L44" s="99">
        <v>45658</v>
      </c>
      <c r="M44" s="99">
        <v>46022</v>
      </c>
      <c r="N44" s="57" t="s">
        <v>72</v>
      </c>
      <c r="O44" s="21"/>
      <c r="P44" s="2">
        <v>1403</v>
      </c>
      <c r="Q44" s="2"/>
      <c r="R44" s="2"/>
      <c r="S44" s="2"/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75" x14ac:dyDescent="0.25">
      <c r="A45" s="175"/>
      <c r="B45" s="30"/>
      <c r="C45" s="131" t="s">
        <v>200</v>
      </c>
      <c r="D45" s="131" t="s">
        <v>192</v>
      </c>
      <c r="E45" s="33" t="s">
        <v>138</v>
      </c>
      <c r="F45" s="33" t="s">
        <v>116</v>
      </c>
      <c r="G45" s="33" t="s">
        <v>117</v>
      </c>
      <c r="H45" s="34"/>
      <c r="I45" s="107" t="s">
        <v>176</v>
      </c>
      <c r="J45" s="109">
        <f t="shared" si="6"/>
        <v>1403</v>
      </c>
      <c r="K45" s="34"/>
      <c r="L45" s="99">
        <v>45658</v>
      </c>
      <c r="M45" s="99">
        <v>46022</v>
      </c>
      <c r="N45" s="57" t="s">
        <v>72</v>
      </c>
      <c r="O45" s="21"/>
      <c r="P45" s="2">
        <v>1403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75" x14ac:dyDescent="0.25">
      <c r="A46" s="29"/>
      <c r="B46" s="30"/>
      <c r="C46" s="64" t="s">
        <v>90</v>
      </c>
      <c r="D46" s="64" t="s">
        <v>70</v>
      </c>
      <c r="E46" s="33" t="s">
        <v>138</v>
      </c>
      <c r="F46" s="33" t="s">
        <v>116</v>
      </c>
      <c r="G46" s="33" t="s">
        <v>117</v>
      </c>
      <c r="H46" s="34"/>
      <c r="I46" s="107" t="s">
        <v>176</v>
      </c>
      <c r="J46" s="109">
        <f t="shared" ref="J46:J57" si="7">SUM(O46:AC46)</f>
        <v>655</v>
      </c>
      <c r="K46" s="34"/>
      <c r="L46" s="99">
        <v>45658</v>
      </c>
      <c r="M46" s="99">
        <v>46022</v>
      </c>
      <c r="N46" s="57" t="s">
        <v>72</v>
      </c>
      <c r="O46" s="1"/>
      <c r="P46" s="2">
        <v>655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75" x14ac:dyDescent="0.25">
      <c r="A47" s="29"/>
      <c r="B47" s="30"/>
      <c r="C47" s="64" t="s">
        <v>66</v>
      </c>
      <c r="D47" s="64" t="s">
        <v>141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ref="J47:J52" si="8">SUM(O47:AC47)</f>
        <v>704</v>
      </c>
      <c r="K47" s="35"/>
      <c r="L47" s="99">
        <v>45658</v>
      </c>
      <c r="M47" s="99">
        <v>47118</v>
      </c>
      <c r="N47" s="57" t="s">
        <v>72</v>
      </c>
      <c r="O47" s="1"/>
      <c r="P47" s="2">
        <v>176</v>
      </c>
      <c r="Q47" s="2">
        <v>176</v>
      </c>
      <c r="R47" s="2">
        <v>176</v>
      </c>
      <c r="S47" s="2">
        <v>176</v>
      </c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75" x14ac:dyDescent="0.25">
      <c r="A48" s="29"/>
      <c r="B48" s="30"/>
      <c r="C48" s="64" t="s">
        <v>66</v>
      </c>
      <c r="D48" s="64" t="s">
        <v>143</v>
      </c>
      <c r="E48" s="33" t="s">
        <v>138</v>
      </c>
      <c r="F48" s="33" t="s">
        <v>116</v>
      </c>
      <c r="G48" s="33" t="s">
        <v>115</v>
      </c>
      <c r="H48" s="34"/>
      <c r="I48" s="107" t="s">
        <v>176</v>
      </c>
      <c r="J48" s="109">
        <f t="shared" si="8"/>
        <v>704</v>
      </c>
      <c r="K48" s="35"/>
      <c r="L48" s="99">
        <v>45658</v>
      </c>
      <c r="M48" s="99">
        <v>47118</v>
      </c>
      <c r="N48" s="57" t="s">
        <v>72</v>
      </c>
      <c r="O48" s="1"/>
      <c r="P48" s="2">
        <v>176</v>
      </c>
      <c r="Q48" s="2">
        <v>176</v>
      </c>
      <c r="R48" s="2">
        <v>176</v>
      </c>
      <c r="S48" s="2">
        <v>176</v>
      </c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29"/>
      <c r="B49" s="30"/>
      <c r="C49" s="64" t="s">
        <v>67</v>
      </c>
      <c r="D49" s="64" t="s">
        <v>141</v>
      </c>
      <c r="E49" s="33" t="s">
        <v>138</v>
      </c>
      <c r="F49" s="33" t="s">
        <v>116</v>
      </c>
      <c r="G49" s="33" t="s">
        <v>115</v>
      </c>
      <c r="H49" s="34"/>
      <c r="I49" s="107" t="s">
        <v>176</v>
      </c>
      <c r="J49" s="109">
        <f t="shared" si="8"/>
        <v>636</v>
      </c>
      <c r="K49" s="35"/>
      <c r="L49" s="99">
        <v>45658</v>
      </c>
      <c r="M49" s="99">
        <v>47118</v>
      </c>
      <c r="N49" s="57" t="s">
        <v>72</v>
      </c>
      <c r="O49" s="1"/>
      <c r="P49" s="2">
        <v>159</v>
      </c>
      <c r="Q49" s="2">
        <v>159</v>
      </c>
      <c r="R49" s="2">
        <v>159</v>
      </c>
      <c r="S49" s="2">
        <v>159</v>
      </c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75" x14ac:dyDescent="0.25">
      <c r="A50" s="29"/>
      <c r="B50" s="30"/>
      <c r="C50" s="64" t="s">
        <v>67</v>
      </c>
      <c r="D50" s="64" t="s">
        <v>143</v>
      </c>
      <c r="E50" s="33" t="s">
        <v>138</v>
      </c>
      <c r="F50" s="33" t="s">
        <v>116</v>
      </c>
      <c r="G50" s="33" t="s">
        <v>115</v>
      </c>
      <c r="H50" s="34"/>
      <c r="I50" s="107" t="s">
        <v>176</v>
      </c>
      <c r="J50" s="109">
        <f t="shared" si="8"/>
        <v>636</v>
      </c>
      <c r="K50" s="35"/>
      <c r="L50" s="99">
        <v>45658</v>
      </c>
      <c r="M50" s="99">
        <v>47118</v>
      </c>
      <c r="N50" s="57" t="s">
        <v>72</v>
      </c>
      <c r="O50" s="1"/>
      <c r="P50" s="2">
        <v>159</v>
      </c>
      <c r="Q50" s="2">
        <v>159</v>
      </c>
      <c r="R50" s="2">
        <v>159</v>
      </c>
      <c r="S50" s="2">
        <v>159</v>
      </c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75" x14ac:dyDescent="0.25">
      <c r="A51" s="29"/>
      <c r="B51" s="30"/>
      <c r="C51" s="64" t="s">
        <v>68</v>
      </c>
      <c r="D51" s="64" t="s">
        <v>141</v>
      </c>
      <c r="E51" s="33" t="s">
        <v>138</v>
      </c>
      <c r="F51" s="33" t="s">
        <v>116</v>
      </c>
      <c r="G51" s="33" t="s">
        <v>115</v>
      </c>
      <c r="H51" s="34"/>
      <c r="I51" s="107" t="s">
        <v>176</v>
      </c>
      <c r="J51" s="109">
        <f t="shared" si="8"/>
        <v>1372</v>
      </c>
      <c r="K51" s="35"/>
      <c r="L51" s="99">
        <v>45658</v>
      </c>
      <c r="M51" s="99">
        <v>47118</v>
      </c>
      <c r="N51" s="57" t="s">
        <v>72</v>
      </c>
      <c r="O51" s="1"/>
      <c r="P51" s="2">
        <v>343</v>
      </c>
      <c r="Q51" s="2">
        <v>343</v>
      </c>
      <c r="R51" s="2">
        <v>343</v>
      </c>
      <c r="S51" s="2">
        <v>343</v>
      </c>
      <c r="T51" s="3"/>
      <c r="U51" s="3"/>
      <c r="V51" s="3"/>
      <c r="W51" s="3"/>
      <c r="X51" s="3"/>
      <c r="Y51" s="3"/>
      <c r="Z51" s="3"/>
      <c r="AA51" s="3"/>
      <c r="AB51" s="3"/>
      <c r="AC51" s="23"/>
    </row>
    <row r="52" spans="1:29" ht="75" x14ac:dyDescent="0.25">
      <c r="A52" s="29"/>
      <c r="B52" s="30"/>
      <c r="C52" s="64" t="s">
        <v>68</v>
      </c>
      <c r="D52" s="64" t="s">
        <v>143</v>
      </c>
      <c r="E52" s="33" t="s">
        <v>138</v>
      </c>
      <c r="F52" s="33" t="s">
        <v>116</v>
      </c>
      <c r="G52" s="33" t="s">
        <v>115</v>
      </c>
      <c r="H52" s="34"/>
      <c r="I52" s="107" t="s">
        <v>176</v>
      </c>
      <c r="J52" s="109">
        <f t="shared" si="8"/>
        <v>1372</v>
      </c>
      <c r="K52" s="35"/>
      <c r="L52" s="99">
        <v>45658</v>
      </c>
      <c r="M52" s="99">
        <v>47118</v>
      </c>
      <c r="N52" s="57" t="s">
        <v>72</v>
      </c>
      <c r="O52" s="1"/>
      <c r="P52" s="2">
        <v>343</v>
      </c>
      <c r="Q52" s="2">
        <v>343</v>
      </c>
      <c r="R52" s="2">
        <v>343</v>
      </c>
      <c r="S52" s="2">
        <v>343</v>
      </c>
      <c r="T52" s="3"/>
      <c r="U52" s="3"/>
      <c r="V52" s="3"/>
      <c r="W52" s="3"/>
      <c r="X52" s="3"/>
      <c r="Y52" s="3"/>
      <c r="Z52" s="3"/>
      <c r="AA52" s="3"/>
      <c r="AB52" s="3"/>
      <c r="AC52" s="23"/>
    </row>
    <row r="53" spans="1:29" ht="75" x14ac:dyDescent="0.25">
      <c r="A53" s="29"/>
      <c r="B53" s="30"/>
      <c r="C53" s="64" t="s">
        <v>65</v>
      </c>
      <c r="D53" s="64" t="s">
        <v>141</v>
      </c>
      <c r="E53" s="33" t="s">
        <v>138</v>
      </c>
      <c r="F53" s="33" t="s">
        <v>116</v>
      </c>
      <c r="G53" s="33" t="s">
        <v>115</v>
      </c>
      <c r="H53" s="34"/>
      <c r="I53" s="107" t="s">
        <v>176</v>
      </c>
      <c r="J53" s="109">
        <f t="shared" ref="J53" si="9">SUM(O53:AC53)</f>
        <v>3112</v>
      </c>
      <c r="K53" s="35"/>
      <c r="L53" s="99">
        <v>45658</v>
      </c>
      <c r="M53" s="99">
        <v>47118</v>
      </c>
      <c r="N53" s="57" t="s">
        <v>72</v>
      </c>
      <c r="O53" s="1"/>
      <c r="P53" s="2">
        <v>778</v>
      </c>
      <c r="Q53" s="2">
        <v>778</v>
      </c>
      <c r="R53" s="2">
        <v>778</v>
      </c>
      <c r="S53" s="2">
        <v>778</v>
      </c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75" x14ac:dyDescent="0.25">
      <c r="A54" s="29"/>
      <c r="B54" s="30"/>
      <c r="C54" s="64" t="s">
        <v>65</v>
      </c>
      <c r="D54" s="64" t="s">
        <v>143</v>
      </c>
      <c r="E54" s="33" t="s">
        <v>138</v>
      </c>
      <c r="F54" s="33" t="s">
        <v>116</v>
      </c>
      <c r="G54" s="33" t="s">
        <v>115</v>
      </c>
      <c r="H54" s="34"/>
      <c r="I54" s="107" t="s">
        <v>176</v>
      </c>
      <c r="J54" s="109">
        <f>SUM(O54:AC54)</f>
        <v>3112</v>
      </c>
      <c r="K54" s="35"/>
      <c r="L54" s="99">
        <v>45658</v>
      </c>
      <c r="M54" s="99">
        <v>47118</v>
      </c>
      <c r="N54" s="57" t="s">
        <v>72</v>
      </c>
      <c r="O54" s="1"/>
      <c r="P54" s="2">
        <v>778</v>
      </c>
      <c r="Q54" s="2">
        <v>778</v>
      </c>
      <c r="R54" s="2">
        <v>778</v>
      </c>
      <c r="S54" s="2">
        <v>778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75" x14ac:dyDescent="0.25">
      <c r="A55" s="29"/>
      <c r="B55" s="30"/>
      <c r="C55" s="64" t="s">
        <v>69</v>
      </c>
      <c r="D55" s="64" t="s">
        <v>141</v>
      </c>
      <c r="E55" s="33" t="s">
        <v>138</v>
      </c>
      <c r="F55" s="33" t="s">
        <v>116</v>
      </c>
      <c r="G55" s="33" t="s">
        <v>115</v>
      </c>
      <c r="H55" s="34"/>
      <c r="I55" s="107" t="s">
        <v>176</v>
      </c>
      <c r="J55" s="109">
        <f>SUM(O55:AC55)</f>
        <v>792</v>
      </c>
      <c r="K55" s="35"/>
      <c r="L55" s="99">
        <v>45658</v>
      </c>
      <c r="M55" s="99">
        <v>47118</v>
      </c>
      <c r="N55" s="57" t="s">
        <v>72</v>
      </c>
      <c r="O55" s="1"/>
      <c r="P55" s="2">
        <v>198</v>
      </c>
      <c r="Q55" s="2">
        <v>198</v>
      </c>
      <c r="R55" s="2">
        <v>198</v>
      </c>
      <c r="S55" s="2">
        <v>198</v>
      </c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75" x14ac:dyDescent="0.25">
      <c r="A56" s="29"/>
      <c r="B56" s="30"/>
      <c r="C56" s="64" t="s">
        <v>69</v>
      </c>
      <c r="D56" s="64" t="s">
        <v>143</v>
      </c>
      <c r="E56" s="33" t="s">
        <v>138</v>
      </c>
      <c r="F56" s="33" t="s">
        <v>116</v>
      </c>
      <c r="G56" s="33" t="s">
        <v>115</v>
      </c>
      <c r="H56" s="34"/>
      <c r="I56" s="107" t="s">
        <v>176</v>
      </c>
      <c r="J56" s="109">
        <f>SUM(O56:AC56)</f>
        <v>792</v>
      </c>
      <c r="K56" s="35"/>
      <c r="L56" s="99">
        <v>45658</v>
      </c>
      <c r="M56" s="99">
        <v>47118</v>
      </c>
      <c r="N56" s="57" t="s">
        <v>72</v>
      </c>
      <c r="O56" s="1"/>
      <c r="P56" s="2">
        <v>198</v>
      </c>
      <c r="Q56" s="2">
        <v>198</v>
      </c>
      <c r="R56" s="2">
        <v>198</v>
      </c>
      <c r="S56" s="2">
        <v>198</v>
      </c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29"/>
      <c r="B57" s="30"/>
      <c r="C57" s="64" t="s">
        <v>90</v>
      </c>
      <c r="D57" s="64" t="s">
        <v>166</v>
      </c>
      <c r="E57" s="33" t="s">
        <v>112</v>
      </c>
      <c r="F57" s="33" t="s">
        <v>113</v>
      </c>
      <c r="G57" s="33" t="s">
        <v>114</v>
      </c>
      <c r="H57" s="34"/>
      <c r="I57" s="107" t="s">
        <v>176</v>
      </c>
      <c r="J57" s="109">
        <f t="shared" si="7"/>
        <v>234</v>
      </c>
      <c r="K57" s="34"/>
      <c r="L57" s="99">
        <v>46023</v>
      </c>
      <c r="M57" s="99">
        <v>46387</v>
      </c>
      <c r="N57" s="36" t="s">
        <v>72</v>
      </c>
      <c r="O57" s="1"/>
      <c r="P57" s="2"/>
      <c r="Q57" s="2">
        <v>234</v>
      </c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29"/>
      <c r="B58" s="30"/>
      <c r="C58" s="64" t="s">
        <v>82</v>
      </c>
      <c r="D58" s="64" t="s">
        <v>166</v>
      </c>
      <c r="E58" s="33" t="s">
        <v>112</v>
      </c>
      <c r="F58" s="33" t="s">
        <v>113</v>
      </c>
      <c r="G58" s="33" t="s">
        <v>114</v>
      </c>
      <c r="H58" s="34"/>
      <c r="I58" s="107" t="s">
        <v>176</v>
      </c>
      <c r="J58" s="109">
        <f t="shared" ref="J58" si="10">SUM(O58:AC58)</f>
        <v>234</v>
      </c>
      <c r="K58" s="34"/>
      <c r="L58" s="99">
        <v>46753</v>
      </c>
      <c r="M58" s="99">
        <v>47118</v>
      </c>
      <c r="N58" s="57" t="s">
        <v>72</v>
      </c>
      <c r="O58" s="1"/>
      <c r="P58" s="2"/>
      <c r="Q58" s="2"/>
      <c r="R58" s="2"/>
      <c r="S58" s="2">
        <v>234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75" x14ac:dyDescent="0.25">
      <c r="A59" s="29"/>
      <c r="B59" s="30"/>
      <c r="C59" s="64" t="s">
        <v>66</v>
      </c>
      <c r="D59" s="64" t="s">
        <v>141</v>
      </c>
      <c r="E59" s="33" t="s">
        <v>138</v>
      </c>
      <c r="F59" s="33" t="s">
        <v>116</v>
      </c>
      <c r="G59" s="33" t="s">
        <v>115</v>
      </c>
      <c r="H59" s="34"/>
      <c r="I59" s="107" t="s">
        <v>176</v>
      </c>
      <c r="J59" s="109">
        <f t="shared" ref="J59:J64" si="11">SUM(O59:AC59)</f>
        <v>1510</v>
      </c>
      <c r="K59" s="35"/>
      <c r="L59" s="99">
        <v>47119</v>
      </c>
      <c r="M59" s="99">
        <v>50770</v>
      </c>
      <c r="N59" s="36" t="s">
        <v>49</v>
      </c>
      <c r="O59" s="1"/>
      <c r="P59" s="2"/>
      <c r="Q59" s="2"/>
      <c r="R59" s="2"/>
      <c r="S59" s="2"/>
      <c r="T59" s="3">
        <v>151</v>
      </c>
      <c r="U59" s="3">
        <v>151</v>
      </c>
      <c r="V59" s="3">
        <v>151</v>
      </c>
      <c r="W59" s="3">
        <v>151</v>
      </c>
      <c r="X59" s="3">
        <v>151</v>
      </c>
      <c r="Y59" s="3">
        <v>151</v>
      </c>
      <c r="Z59" s="3">
        <v>151</v>
      </c>
      <c r="AA59" s="3">
        <v>151</v>
      </c>
      <c r="AB59" s="3">
        <v>151</v>
      </c>
      <c r="AC59" s="4">
        <v>151</v>
      </c>
    </row>
    <row r="60" spans="1:29" ht="65.25" customHeight="1" x14ac:dyDescent="0.25">
      <c r="A60" s="29"/>
      <c r="B60" s="30"/>
      <c r="C60" s="64" t="s">
        <v>66</v>
      </c>
      <c r="D60" s="64" t="s">
        <v>143</v>
      </c>
      <c r="E60" s="33" t="s">
        <v>138</v>
      </c>
      <c r="F60" s="33" t="s">
        <v>116</v>
      </c>
      <c r="G60" s="33" t="s">
        <v>115</v>
      </c>
      <c r="H60" s="34"/>
      <c r="I60" s="107" t="s">
        <v>176</v>
      </c>
      <c r="J60" s="109">
        <f t="shared" si="11"/>
        <v>1500</v>
      </c>
      <c r="K60" s="35"/>
      <c r="L60" s="99">
        <v>47119</v>
      </c>
      <c r="M60" s="99">
        <v>50770</v>
      </c>
      <c r="N60" s="36" t="s">
        <v>49</v>
      </c>
      <c r="O60" s="1"/>
      <c r="P60" s="2"/>
      <c r="Q60" s="2"/>
      <c r="R60" s="2"/>
      <c r="S60" s="2"/>
      <c r="T60" s="3">
        <v>150</v>
      </c>
      <c r="U60" s="3">
        <v>150</v>
      </c>
      <c r="V60" s="3">
        <v>150</v>
      </c>
      <c r="W60" s="3">
        <v>150</v>
      </c>
      <c r="X60" s="3">
        <v>150</v>
      </c>
      <c r="Y60" s="3">
        <v>150</v>
      </c>
      <c r="Z60" s="3">
        <v>150</v>
      </c>
      <c r="AA60" s="3">
        <v>150</v>
      </c>
      <c r="AB60" s="3">
        <v>150</v>
      </c>
      <c r="AC60" s="4">
        <v>150</v>
      </c>
    </row>
    <row r="61" spans="1:29" ht="75" x14ac:dyDescent="0.25">
      <c r="A61" s="29"/>
      <c r="B61" s="30"/>
      <c r="C61" s="64" t="s">
        <v>67</v>
      </c>
      <c r="D61" s="64" t="s">
        <v>141</v>
      </c>
      <c r="E61" s="33" t="s">
        <v>138</v>
      </c>
      <c r="F61" s="33" t="s">
        <v>116</v>
      </c>
      <c r="G61" s="33" t="s">
        <v>115</v>
      </c>
      <c r="H61" s="34"/>
      <c r="I61" s="107" t="s">
        <v>176</v>
      </c>
      <c r="J61" s="109">
        <f t="shared" si="11"/>
        <v>3370</v>
      </c>
      <c r="K61" s="35"/>
      <c r="L61" s="99">
        <v>47119</v>
      </c>
      <c r="M61" s="99">
        <v>50770</v>
      </c>
      <c r="N61" s="36" t="s">
        <v>49</v>
      </c>
      <c r="O61" s="1"/>
      <c r="P61" s="2"/>
      <c r="Q61" s="2"/>
      <c r="R61" s="2"/>
      <c r="S61" s="2"/>
      <c r="T61" s="3">
        <v>337</v>
      </c>
      <c r="U61" s="3">
        <v>337</v>
      </c>
      <c r="V61" s="3">
        <v>337</v>
      </c>
      <c r="W61" s="3">
        <v>337</v>
      </c>
      <c r="X61" s="3">
        <v>337</v>
      </c>
      <c r="Y61" s="3">
        <v>337</v>
      </c>
      <c r="Z61" s="3">
        <v>337</v>
      </c>
      <c r="AA61" s="3">
        <v>337</v>
      </c>
      <c r="AB61" s="3">
        <v>337</v>
      </c>
      <c r="AC61" s="4">
        <v>337</v>
      </c>
    </row>
    <row r="62" spans="1:29" ht="75" x14ac:dyDescent="0.25">
      <c r="A62" s="29"/>
      <c r="B62" s="30"/>
      <c r="C62" s="64" t="s">
        <v>67</v>
      </c>
      <c r="D62" s="64" t="s">
        <v>143</v>
      </c>
      <c r="E62" s="33" t="s">
        <v>138</v>
      </c>
      <c r="F62" s="33" t="s">
        <v>116</v>
      </c>
      <c r="G62" s="33" t="s">
        <v>115</v>
      </c>
      <c r="H62" s="34"/>
      <c r="I62" s="107" t="s">
        <v>176</v>
      </c>
      <c r="J62" s="109">
        <f t="shared" si="11"/>
        <v>3370</v>
      </c>
      <c r="K62" s="35"/>
      <c r="L62" s="99">
        <v>47119</v>
      </c>
      <c r="M62" s="99">
        <v>50770</v>
      </c>
      <c r="N62" s="36" t="s">
        <v>49</v>
      </c>
      <c r="O62" s="1"/>
      <c r="P62" s="2"/>
      <c r="Q62" s="2"/>
      <c r="R62" s="2"/>
      <c r="S62" s="2"/>
      <c r="T62" s="3">
        <v>337</v>
      </c>
      <c r="U62" s="3">
        <v>337</v>
      </c>
      <c r="V62" s="3">
        <v>337</v>
      </c>
      <c r="W62" s="3">
        <v>337</v>
      </c>
      <c r="X62" s="3">
        <v>337</v>
      </c>
      <c r="Y62" s="3">
        <v>337</v>
      </c>
      <c r="Z62" s="3">
        <v>337</v>
      </c>
      <c r="AA62" s="3">
        <v>337</v>
      </c>
      <c r="AB62" s="3">
        <v>337</v>
      </c>
      <c r="AC62" s="4">
        <v>337</v>
      </c>
    </row>
    <row r="63" spans="1:29" ht="75" x14ac:dyDescent="0.25">
      <c r="A63" s="29"/>
      <c r="B63" s="30"/>
      <c r="C63" s="64" t="s">
        <v>68</v>
      </c>
      <c r="D63" s="64" t="s">
        <v>141</v>
      </c>
      <c r="E63" s="33" t="s">
        <v>138</v>
      </c>
      <c r="F63" s="33" t="s">
        <v>116</v>
      </c>
      <c r="G63" s="33" t="s">
        <v>115</v>
      </c>
      <c r="H63" s="34"/>
      <c r="I63" s="107" t="s">
        <v>176</v>
      </c>
      <c r="J63" s="109">
        <f t="shared" si="11"/>
        <v>2980</v>
      </c>
      <c r="K63" s="35"/>
      <c r="L63" s="99">
        <v>47119</v>
      </c>
      <c r="M63" s="99">
        <v>50770</v>
      </c>
      <c r="N63" s="36" t="s">
        <v>49</v>
      </c>
      <c r="O63" s="1"/>
      <c r="P63" s="2"/>
      <c r="Q63" s="2"/>
      <c r="R63" s="2"/>
      <c r="S63" s="2"/>
      <c r="T63" s="3">
        <v>298</v>
      </c>
      <c r="U63" s="3">
        <v>298</v>
      </c>
      <c r="V63" s="3">
        <v>298</v>
      </c>
      <c r="W63" s="3">
        <v>298</v>
      </c>
      <c r="X63" s="3">
        <v>298</v>
      </c>
      <c r="Y63" s="3">
        <v>298</v>
      </c>
      <c r="Z63" s="3">
        <v>298</v>
      </c>
      <c r="AA63" s="3">
        <v>298</v>
      </c>
      <c r="AB63" s="3">
        <v>298</v>
      </c>
      <c r="AC63" s="4">
        <v>298</v>
      </c>
    </row>
    <row r="64" spans="1:29" ht="75" x14ac:dyDescent="0.25">
      <c r="A64" s="29"/>
      <c r="B64" s="30"/>
      <c r="C64" s="64" t="s">
        <v>68</v>
      </c>
      <c r="D64" s="64" t="s">
        <v>143</v>
      </c>
      <c r="E64" s="33" t="s">
        <v>138</v>
      </c>
      <c r="F64" s="33" t="s">
        <v>116</v>
      </c>
      <c r="G64" s="33" t="s">
        <v>115</v>
      </c>
      <c r="H64" s="34"/>
      <c r="I64" s="107" t="s">
        <v>176</v>
      </c>
      <c r="J64" s="109">
        <f t="shared" si="11"/>
        <v>2980</v>
      </c>
      <c r="K64" s="35"/>
      <c r="L64" s="99">
        <v>47119</v>
      </c>
      <c r="M64" s="99">
        <v>50770</v>
      </c>
      <c r="N64" s="36" t="s">
        <v>49</v>
      </c>
      <c r="O64" s="1"/>
      <c r="P64" s="2"/>
      <c r="Q64" s="2"/>
      <c r="R64" s="2"/>
      <c r="S64" s="2"/>
      <c r="T64" s="3">
        <v>298</v>
      </c>
      <c r="U64" s="3">
        <v>298</v>
      </c>
      <c r="V64" s="3">
        <v>298</v>
      </c>
      <c r="W64" s="3">
        <v>298</v>
      </c>
      <c r="X64" s="3">
        <v>298</v>
      </c>
      <c r="Y64" s="3">
        <v>298</v>
      </c>
      <c r="Z64" s="3">
        <v>298</v>
      </c>
      <c r="AA64" s="3">
        <v>298</v>
      </c>
      <c r="AB64" s="3">
        <v>298</v>
      </c>
      <c r="AC64" s="4">
        <v>298</v>
      </c>
    </row>
    <row r="65" spans="1:29" ht="75" x14ac:dyDescent="0.25">
      <c r="A65" s="29"/>
      <c r="B65" s="30"/>
      <c r="C65" s="64" t="s">
        <v>65</v>
      </c>
      <c r="D65" s="64" t="s">
        <v>141</v>
      </c>
      <c r="E65" s="33" t="s">
        <v>138</v>
      </c>
      <c r="F65" s="33" t="s">
        <v>116</v>
      </c>
      <c r="G65" s="33" t="s">
        <v>115</v>
      </c>
      <c r="H65" s="34"/>
      <c r="I65" s="107" t="s">
        <v>176</v>
      </c>
      <c r="J65" s="109">
        <f>SUM(O65:AC65)</f>
        <v>8500</v>
      </c>
      <c r="K65" s="35"/>
      <c r="L65" s="99">
        <v>47119</v>
      </c>
      <c r="M65" s="99">
        <v>50770</v>
      </c>
      <c r="N65" s="36" t="s">
        <v>49</v>
      </c>
      <c r="O65" s="1"/>
      <c r="P65" s="2"/>
      <c r="Q65" s="2"/>
      <c r="R65" s="2"/>
      <c r="S65" s="2"/>
      <c r="T65" s="3">
        <v>850</v>
      </c>
      <c r="U65" s="3">
        <v>850</v>
      </c>
      <c r="V65" s="3">
        <v>850</v>
      </c>
      <c r="W65" s="3">
        <v>850</v>
      </c>
      <c r="X65" s="3">
        <v>850</v>
      </c>
      <c r="Y65" s="3">
        <v>850</v>
      </c>
      <c r="Z65" s="3">
        <v>850</v>
      </c>
      <c r="AA65" s="3">
        <v>850</v>
      </c>
      <c r="AB65" s="3">
        <v>850</v>
      </c>
      <c r="AC65" s="4">
        <v>850</v>
      </c>
    </row>
    <row r="66" spans="1:29" ht="75" x14ac:dyDescent="0.25">
      <c r="A66" s="29"/>
      <c r="B66" s="30"/>
      <c r="C66" s="64" t="s">
        <v>65</v>
      </c>
      <c r="D66" s="64" t="s">
        <v>143</v>
      </c>
      <c r="E66" s="33" t="s">
        <v>138</v>
      </c>
      <c r="F66" s="33" t="s">
        <v>116</v>
      </c>
      <c r="G66" s="33" t="s">
        <v>115</v>
      </c>
      <c r="H66" s="34"/>
      <c r="I66" s="107" t="s">
        <v>176</v>
      </c>
      <c r="J66" s="109">
        <f t="shared" ref="J66" si="12">SUM(O66:AC66)</f>
        <v>8500</v>
      </c>
      <c r="K66" s="35"/>
      <c r="L66" s="99">
        <v>47119</v>
      </c>
      <c r="M66" s="99">
        <v>50770</v>
      </c>
      <c r="N66" s="36" t="s">
        <v>49</v>
      </c>
      <c r="O66" s="1"/>
      <c r="P66" s="2"/>
      <c r="Q66" s="2"/>
      <c r="R66" s="2"/>
      <c r="S66" s="2"/>
      <c r="T66" s="3">
        <v>850</v>
      </c>
      <c r="U66" s="3">
        <v>850</v>
      </c>
      <c r="V66" s="3">
        <v>850</v>
      </c>
      <c r="W66" s="3">
        <v>850</v>
      </c>
      <c r="X66" s="3">
        <v>850</v>
      </c>
      <c r="Y66" s="3">
        <v>850</v>
      </c>
      <c r="Z66" s="3">
        <v>850</v>
      </c>
      <c r="AA66" s="3">
        <v>850</v>
      </c>
      <c r="AB66" s="3">
        <v>850</v>
      </c>
      <c r="AC66" s="4">
        <v>850</v>
      </c>
    </row>
    <row r="67" spans="1:29" ht="75" x14ac:dyDescent="0.25">
      <c r="A67" s="29"/>
      <c r="B67" s="30"/>
      <c r="C67" s="64" t="s">
        <v>69</v>
      </c>
      <c r="D67" s="64" t="s">
        <v>141</v>
      </c>
      <c r="E67" s="33" t="s">
        <v>138</v>
      </c>
      <c r="F67" s="33" t="s">
        <v>116</v>
      </c>
      <c r="G67" s="33" t="s">
        <v>115</v>
      </c>
      <c r="H67" s="34"/>
      <c r="I67" s="107" t="s">
        <v>176</v>
      </c>
      <c r="J67" s="109">
        <f t="shared" ref="J67:J68" si="13">SUM(O67:AC67)</f>
        <v>1690</v>
      </c>
      <c r="K67" s="35"/>
      <c r="L67" s="99">
        <v>47119</v>
      </c>
      <c r="M67" s="99">
        <v>50770</v>
      </c>
      <c r="N67" s="36" t="s">
        <v>49</v>
      </c>
      <c r="O67" s="1"/>
      <c r="P67" s="2"/>
      <c r="Q67" s="2"/>
      <c r="R67" s="2"/>
      <c r="S67" s="2"/>
      <c r="T67" s="3">
        <v>169</v>
      </c>
      <c r="U67" s="3">
        <v>169</v>
      </c>
      <c r="V67" s="3">
        <v>169</v>
      </c>
      <c r="W67" s="3">
        <v>169</v>
      </c>
      <c r="X67" s="3">
        <v>169</v>
      </c>
      <c r="Y67" s="3">
        <v>169</v>
      </c>
      <c r="Z67" s="3">
        <v>169</v>
      </c>
      <c r="AA67" s="3">
        <v>169</v>
      </c>
      <c r="AB67" s="3">
        <v>169</v>
      </c>
      <c r="AC67" s="4">
        <v>169</v>
      </c>
    </row>
    <row r="68" spans="1:29" ht="75" x14ac:dyDescent="0.25">
      <c r="A68" s="29"/>
      <c r="B68" s="30"/>
      <c r="C68" s="64" t="s">
        <v>69</v>
      </c>
      <c r="D68" s="64" t="s">
        <v>143</v>
      </c>
      <c r="E68" s="33" t="s">
        <v>138</v>
      </c>
      <c r="F68" s="33" t="s">
        <v>116</v>
      </c>
      <c r="G68" s="33" t="s">
        <v>115</v>
      </c>
      <c r="H68" s="34"/>
      <c r="I68" s="107" t="s">
        <v>176</v>
      </c>
      <c r="J68" s="109">
        <f t="shared" si="13"/>
        <v>1690</v>
      </c>
      <c r="K68" s="35"/>
      <c r="L68" s="99">
        <v>47119</v>
      </c>
      <c r="M68" s="99">
        <v>50770</v>
      </c>
      <c r="N68" s="36" t="s">
        <v>49</v>
      </c>
      <c r="O68" s="1"/>
      <c r="P68" s="2"/>
      <c r="Q68" s="2"/>
      <c r="R68" s="2"/>
      <c r="S68" s="2"/>
      <c r="T68" s="3">
        <v>169</v>
      </c>
      <c r="U68" s="3">
        <v>169</v>
      </c>
      <c r="V68" s="3">
        <v>169</v>
      </c>
      <c r="W68" s="3">
        <v>169</v>
      </c>
      <c r="X68" s="3">
        <v>169</v>
      </c>
      <c r="Y68" s="3">
        <v>169</v>
      </c>
      <c r="Z68" s="3">
        <v>169</v>
      </c>
      <c r="AA68" s="3">
        <v>169</v>
      </c>
      <c r="AB68" s="3">
        <v>169</v>
      </c>
      <c r="AC68" s="4">
        <v>169</v>
      </c>
    </row>
    <row r="69" spans="1:29" x14ac:dyDescent="0.25">
      <c r="A69" s="46"/>
      <c r="B69" s="47" t="s">
        <v>2</v>
      </c>
      <c r="C69" s="42"/>
      <c r="D69" s="42"/>
      <c r="E69" s="42"/>
      <c r="F69" s="42"/>
      <c r="G69" s="42"/>
      <c r="H69" s="48"/>
      <c r="I69" s="111"/>
      <c r="J69" s="118"/>
      <c r="K69" s="48"/>
      <c r="L69" s="103"/>
      <c r="M69" s="103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9"/>
    </row>
    <row r="70" spans="1:29" ht="60" x14ac:dyDescent="0.25">
      <c r="A70" s="175">
        <v>3</v>
      </c>
      <c r="B70" s="30"/>
      <c r="C70" s="64" t="s">
        <v>204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ref="J70" si="14">SUM(O70:AC70)</f>
        <v>842</v>
      </c>
      <c r="K70" s="35"/>
      <c r="L70" s="99">
        <v>45292</v>
      </c>
      <c r="M70" s="99">
        <v>45657</v>
      </c>
      <c r="N70" s="36" t="s">
        <v>287</v>
      </c>
      <c r="O70" s="1">
        <v>842</v>
      </c>
      <c r="P70" s="2"/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5"/>
      <c r="B71" s="30"/>
      <c r="C71" s="131" t="s">
        <v>237</v>
      </c>
      <c r="D71" s="131" t="s">
        <v>76</v>
      </c>
      <c r="E71" s="33" t="s">
        <v>118</v>
      </c>
      <c r="F71" s="33" t="s">
        <v>119</v>
      </c>
      <c r="G71" s="33" t="s">
        <v>120</v>
      </c>
      <c r="H71" s="34"/>
      <c r="I71" s="107" t="s">
        <v>176</v>
      </c>
      <c r="J71" s="109">
        <f t="shared" ref="J71" si="15">SUM(O71:AC71)</f>
        <v>468</v>
      </c>
      <c r="K71" s="34"/>
      <c r="L71" s="100">
        <v>45658</v>
      </c>
      <c r="M71" s="101">
        <v>46022</v>
      </c>
      <c r="N71" s="36" t="s">
        <v>72</v>
      </c>
      <c r="O71" s="1"/>
      <c r="P71" s="2">
        <v>468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5"/>
      <c r="B72" s="30"/>
      <c r="C72" s="64" t="s">
        <v>80</v>
      </c>
      <c r="D72" s="64" t="s">
        <v>177</v>
      </c>
      <c r="E72" s="33" t="s">
        <v>121</v>
      </c>
      <c r="F72" s="33" t="s">
        <v>119</v>
      </c>
      <c r="G72" s="33" t="s">
        <v>120</v>
      </c>
      <c r="H72" s="34"/>
      <c r="I72" s="107" t="s">
        <v>176</v>
      </c>
      <c r="J72" s="109">
        <f t="shared" ref="J72" si="16">SUM(O72:AC72)</f>
        <v>656</v>
      </c>
      <c r="K72" s="35"/>
      <c r="L72" s="100">
        <v>45658</v>
      </c>
      <c r="M72" s="101">
        <v>46022</v>
      </c>
      <c r="N72" s="36" t="s">
        <v>72</v>
      </c>
      <c r="O72" s="1"/>
      <c r="P72" s="2">
        <v>656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5"/>
      <c r="B73" s="30"/>
      <c r="C73" s="64" t="s">
        <v>82</v>
      </c>
      <c r="D73" s="131" t="s">
        <v>178</v>
      </c>
      <c r="E73" s="33" t="s">
        <v>121</v>
      </c>
      <c r="F73" s="33" t="s">
        <v>119</v>
      </c>
      <c r="G73" s="33" t="s">
        <v>120</v>
      </c>
      <c r="H73" s="34"/>
      <c r="I73" s="107" t="s">
        <v>176</v>
      </c>
      <c r="J73" s="109">
        <f t="shared" ref="J73" si="17">SUM(O73:AC73)</f>
        <v>234</v>
      </c>
      <c r="K73" s="35"/>
      <c r="L73" s="100">
        <v>45658</v>
      </c>
      <c r="M73" s="101">
        <v>46022</v>
      </c>
      <c r="N73" s="36" t="s">
        <v>72</v>
      </c>
      <c r="O73" s="1"/>
      <c r="P73" s="2">
        <v>234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75"/>
      <c r="B74" s="30"/>
      <c r="C74" s="64" t="s">
        <v>93</v>
      </c>
      <c r="D74" s="64" t="s">
        <v>167</v>
      </c>
      <c r="E74" s="33" t="s">
        <v>121</v>
      </c>
      <c r="F74" s="33" t="s">
        <v>119</v>
      </c>
      <c r="G74" s="33" t="s">
        <v>120</v>
      </c>
      <c r="H74" s="34"/>
      <c r="I74" s="107" t="s">
        <v>65</v>
      </c>
      <c r="J74" s="109">
        <f>SUM(O74:AC74)</f>
        <v>1700</v>
      </c>
      <c r="K74" s="34"/>
      <c r="L74" s="100">
        <v>45658</v>
      </c>
      <c r="M74" s="101">
        <v>46022</v>
      </c>
      <c r="N74" s="36" t="s">
        <v>72</v>
      </c>
      <c r="O74" s="1"/>
      <c r="P74" s="2">
        <v>1700</v>
      </c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75"/>
      <c r="B75" s="30"/>
      <c r="C75" s="64" t="s">
        <v>81</v>
      </c>
      <c r="D75" s="64" t="s">
        <v>167</v>
      </c>
      <c r="E75" s="33" t="s">
        <v>121</v>
      </c>
      <c r="F75" s="33" t="s">
        <v>119</v>
      </c>
      <c r="G75" s="33" t="s">
        <v>120</v>
      </c>
      <c r="H75" s="34"/>
      <c r="I75" s="108" t="s">
        <v>176</v>
      </c>
      <c r="J75" s="109">
        <f t="shared" ref="J75" si="18">SUM(O75:AC75)</f>
        <v>1345</v>
      </c>
      <c r="K75" s="34"/>
      <c r="L75" s="100">
        <v>45658</v>
      </c>
      <c r="M75" s="101">
        <v>46022</v>
      </c>
      <c r="N75" s="36" t="s">
        <v>72</v>
      </c>
      <c r="O75" s="1"/>
      <c r="P75" s="2">
        <v>1345</v>
      </c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5"/>
      <c r="B76" s="30"/>
      <c r="C76" s="64" t="s">
        <v>87</v>
      </c>
      <c r="D76" s="64" t="s">
        <v>167</v>
      </c>
      <c r="E76" s="33" t="s">
        <v>121</v>
      </c>
      <c r="F76" s="33" t="s">
        <v>119</v>
      </c>
      <c r="G76" s="33" t="s">
        <v>120</v>
      </c>
      <c r="H76" s="34"/>
      <c r="I76" s="108" t="s">
        <v>176</v>
      </c>
      <c r="J76" s="109">
        <f t="shared" ref="J76" si="19">SUM(O76:AC76)</f>
        <v>795</v>
      </c>
      <c r="K76" s="34"/>
      <c r="L76" s="100">
        <v>45658</v>
      </c>
      <c r="M76" s="101">
        <v>46022</v>
      </c>
      <c r="N76" s="36" t="s">
        <v>72</v>
      </c>
      <c r="O76" s="1"/>
      <c r="P76" s="2">
        <v>795</v>
      </c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5"/>
      <c r="B77" s="30"/>
      <c r="C77" s="64" t="s">
        <v>83</v>
      </c>
      <c r="D77" s="64" t="s">
        <v>167</v>
      </c>
      <c r="E77" s="33" t="s">
        <v>121</v>
      </c>
      <c r="F77" s="33" t="s">
        <v>119</v>
      </c>
      <c r="G77" s="33" t="s">
        <v>120</v>
      </c>
      <c r="H77" s="34"/>
      <c r="I77" s="108" t="s">
        <v>176</v>
      </c>
      <c r="J77" s="109">
        <f t="shared" ref="J77" si="20">SUM(O77:AC77)</f>
        <v>1345</v>
      </c>
      <c r="K77" s="34"/>
      <c r="L77" s="100">
        <v>45658</v>
      </c>
      <c r="M77" s="101">
        <v>46022</v>
      </c>
      <c r="N77" s="36" t="s">
        <v>72</v>
      </c>
      <c r="O77" s="1"/>
      <c r="P77" s="2">
        <v>1345</v>
      </c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5"/>
      <c r="B78" s="30"/>
      <c r="C78" s="64" t="s">
        <v>90</v>
      </c>
      <c r="D78" s="64" t="s">
        <v>167</v>
      </c>
      <c r="E78" s="33" t="s">
        <v>121</v>
      </c>
      <c r="F78" s="33" t="s">
        <v>119</v>
      </c>
      <c r="G78" s="33" t="s">
        <v>120</v>
      </c>
      <c r="H78" s="34"/>
      <c r="I78" s="108" t="s">
        <v>176</v>
      </c>
      <c r="J78" s="109">
        <f t="shared" ref="J78" si="21">SUM(O78:AC78)</f>
        <v>795</v>
      </c>
      <c r="K78" s="34"/>
      <c r="L78" s="100">
        <v>45658</v>
      </c>
      <c r="M78" s="101">
        <v>46022</v>
      </c>
      <c r="N78" s="36" t="s">
        <v>72</v>
      </c>
      <c r="O78" s="1"/>
      <c r="P78" s="2">
        <v>795</v>
      </c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5"/>
      <c r="B79" s="30"/>
      <c r="C79" s="64" t="s">
        <v>91</v>
      </c>
      <c r="D79" s="64" t="s">
        <v>167</v>
      </c>
      <c r="E79" s="33" t="s">
        <v>121</v>
      </c>
      <c r="F79" s="33" t="s">
        <v>119</v>
      </c>
      <c r="G79" s="33" t="s">
        <v>120</v>
      </c>
      <c r="H79" s="34"/>
      <c r="I79" s="107" t="s">
        <v>176</v>
      </c>
      <c r="J79" s="109">
        <f>SUM(O79:AC79)</f>
        <v>795</v>
      </c>
      <c r="K79" s="34"/>
      <c r="L79" s="100">
        <v>45658</v>
      </c>
      <c r="M79" s="101">
        <v>46022</v>
      </c>
      <c r="N79" s="36" t="s">
        <v>72</v>
      </c>
      <c r="O79" s="1"/>
      <c r="P79" s="2">
        <v>795</v>
      </c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5"/>
      <c r="B80" s="30"/>
      <c r="C80" s="64" t="s">
        <v>89</v>
      </c>
      <c r="D80" s="64" t="s">
        <v>167</v>
      </c>
      <c r="E80" s="33" t="s">
        <v>121</v>
      </c>
      <c r="F80" s="33" t="s">
        <v>119</v>
      </c>
      <c r="G80" s="33" t="s">
        <v>120</v>
      </c>
      <c r="H80" s="34"/>
      <c r="I80" s="107" t="s">
        <v>176</v>
      </c>
      <c r="J80" s="109">
        <f t="shared" ref="J80:J95" si="22">SUM(O80:AC80)</f>
        <v>795</v>
      </c>
      <c r="K80" s="34"/>
      <c r="L80" s="100">
        <v>45658</v>
      </c>
      <c r="M80" s="101">
        <v>46022</v>
      </c>
      <c r="N80" s="36" t="s">
        <v>72</v>
      </c>
      <c r="O80" s="1"/>
      <c r="P80" s="2">
        <v>795</v>
      </c>
      <c r="Q80" s="2"/>
      <c r="R80" s="2"/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5"/>
      <c r="B81" s="30"/>
      <c r="C81" s="64" t="s">
        <v>66</v>
      </c>
      <c r="D81" s="64" t="s">
        <v>142</v>
      </c>
      <c r="E81" s="33" t="s">
        <v>121</v>
      </c>
      <c r="F81" s="33" t="s">
        <v>119</v>
      </c>
      <c r="G81" s="33" t="s">
        <v>120</v>
      </c>
      <c r="H81" s="34"/>
      <c r="I81" s="107" t="s">
        <v>176</v>
      </c>
      <c r="J81" s="109">
        <f t="shared" ref="J81:J90" si="23">SUM(O81:AC81)</f>
        <v>704</v>
      </c>
      <c r="K81" s="35"/>
      <c r="L81" s="99">
        <v>45658</v>
      </c>
      <c r="M81" s="99">
        <v>47118</v>
      </c>
      <c r="N81" s="57" t="s">
        <v>72</v>
      </c>
      <c r="O81" s="1"/>
      <c r="P81" s="2">
        <v>176</v>
      </c>
      <c r="Q81" s="2">
        <v>176</v>
      </c>
      <c r="R81" s="2">
        <v>176</v>
      </c>
      <c r="S81" s="2">
        <v>176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5"/>
      <c r="B82" s="30"/>
      <c r="C82" s="64" t="s">
        <v>66</v>
      </c>
      <c r="D82" s="64" t="s">
        <v>144</v>
      </c>
      <c r="E82" s="33" t="s">
        <v>121</v>
      </c>
      <c r="F82" s="33" t="s">
        <v>119</v>
      </c>
      <c r="G82" s="33" t="s">
        <v>120</v>
      </c>
      <c r="H82" s="34"/>
      <c r="I82" s="107" t="s">
        <v>176</v>
      </c>
      <c r="J82" s="109">
        <f t="shared" si="23"/>
        <v>704</v>
      </c>
      <c r="K82" s="35"/>
      <c r="L82" s="99">
        <v>45658</v>
      </c>
      <c r="M82" s="99">
        <v>47118</v>
      </c>
      <c r="N82" s="57" t="s">
        <v>72</v>
      </c>
      <c r="O82" s="1"/>
      <c r="P82" s="2">
        <v>176</v>
      </c>
      <c r="Q82" s="2">
        <v>176</v>
      </c>
      <c r="R82" s="2">
        <v>176</v>
      </c>
      <c r="S82" s="2">
        <v>176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5"/>
      <c r="B83" s="30"/>
      <c r="C83" s="64" t="s">
        <v>67</v>
      </c>
      <c r="D83" s="64" t="s">
        <v>142</v>
      </c>
      <c r="E83" s="33" t="s">
        <v>121</v>
      </c>
      <c r="F83" s="33" t="s">
        <v>119</v>
      </c>
      <c r="G83" s="33" t="s">
        <v>120</v>
      </c>
      <c r="H83" s="34"/>
      <c r="I83" s="107" t="s">
        <v>176</v>
      </c>
      <c r="J83" s="109">
        <f t="shared" si="23"/>
        <v>1572</v>
      </c>
      <c r="K83" s="35"/>
      <c r="L83" s="99">
        <v>45658</v>
      </c>
      <c r="M83" s="99">
        <v>47118</v>
      </c>
      <c r="N83" s="57" t="s">
        <v>72</v>
      </c>
      <c r="O83" s="1"/>
      <c r="P83" s="2">
        <v>393</v>
      </c>
      <c r="Q83" s="2">
        <v>393</v>
      </c>
      <c r="R83" s="2">
        <v>393</v>
      </c>
      <c r="S83" s="2">
        <v>393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5"/>
      <c r="B84" s="30"/>
      <c r="C84" s="64" t="s">
        <v>67</v>
      </c>
      <c r="D84" s="64" t="s">
        <v>144</v>
      </c>
      <c r="E84" s="33" t="s">
        <v>121</v>
      </c>
      <c r="F84" s="33" t="s">
        <v>119</v>
      </c>
      <c r="G84" s="33" t="s">
        <v>120</v>
      </c>
      <c r="H84" s="34"/>
      <c r="I84" s="107" t="s">
        <v>176</v>
      </c>
      <c r="J84" s="109">
        <f t="shared" si="23"/>
        <v>1572</v>
      </c>
      <c r="K84" s="35"/>
      <c r="L84" s="99">
        <v>45658</v>
      </c>
      <c r="M84" s="99">
        <v>47118</v>
      </c>
      <c r="N84" s="57" t="s">
        <v>72</v>
      </c>
      <c r="O84" s="1"/>
      <c r="P84" s="2">
        <v>393</v>
      </c>
      <c r="Q84" s="2">
        <v>393</v>
      </c>
      <c r="R84" s="2">
        <v>393</v>
      </c>
      <c r="S84" s="2">
        <v>393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5"/>
      <c r="B85" s="30"/>
      <c r="C85" s="64" t="s">
        <v>68</v>
      </c>
      <c r="D85" s="64" t="s">
        <v>142</v>
      </c>
      <c r="E85" s="33" t="s">
        <v>121</v>
      </c>
      <c r="F85" s="33" t="s">
        <v>119</v>
      </c>
      <c r="G85" s="33" t="s">
        <v>120</v>
      </c>
      <c r="H85" s="34"/>
      <c r="I85" s="107" t="s">
        <v>176</v>
      </c>
      <c r="J85" s="109">
        <f t="shared" si="23"/>
        <v>1376</v>
      </c>
      <c r="K85" s="35"/>
      <c r="L85" s="99">
        <v>45658</v>
      </c>
      <c r="M85" s="99">
        <v>47118</v>
      </c>
      <c r="N85" s="57" t="s">
        <v>72</v>
      </c>
      <c r="O85" s="1"/>
      <c r="P85" s="2">
        <v>344</v>
      </c>
      <c r="Q85" s="2">
        <v>344</v>
      </c>
      <c r="R85" s="2">
        <v>344</v>
      </c>
      <c r="S85" s="2">
        <v>344</v>
      </c>
      <c r="T85" s="3"/>
      <c r="U85" s="3"/>
      <c r="V85" s="3"/>
      <c r="W85" s="3"/>
      <c r="X85" s="3"/>
      <c r="Y85" s="3"/>
      <c r="Z85" s="3"/>
      <c r="AA85" s="3"/>
      <c r="AB85" s="3"/>
      <c r="AC85" s="23"/>
    </row>
    <row r="86" spans="1:29" ht="60" x14ac:dyDescent="0.25">
      <c r="A86" s="175"/>
      <c r="B86" s="30"/>
      <c r="C86" s="64" t="s">
        <v>68</v>
      </c>
      <c r="D86" s="64" t="s">
        <v>144</v>
      </c>
      <c r="E86" s="33" t="s">
        <v>121</v>
      </c>
      <c r="F86" s="33" t="s">
        <v>119</v>
      </c>
      <c r="G86" s="33" t="s">
        <v>120</v>
      </c>
      <c r="H86" s="34"/>
      <c r="I86" s="107" t="s">
        <v>176</v>
      </c>
      <c r="J86" s="109">
        <f t="shared" si="23"/>
        <v>1376</v>
      </c>
      <c r="K86" s="35"/>
      <c r="L86" s="99">
        <v>45658</v>
      </c>
      <c r="M86" s="99">
        <v>47118</v>
      </c>
      <c r="N86" s="57" t="s">
        <v>72</v>
      </c>
      <c r="O86" s="1"/>
      <c r="P86" s="2">
        <v>344</v>
      </c>
      <c r="Q86" s="2">
        <v>344</v>
      </c>
      <c r="R86" s="2">
        <v>344</v>
      </c>
      <c r="S86" s="2">
        <v>344</v>
      </c>
      <c r="T86" s="3"/>
      <c r="U86" s="3"/>
      <c r="V86" s="3"/>
      <c r="W86" s="3"/>
      <c r="X86" s="3"/>
      <c r="Y86" s="3"/>
      <c r="Z86" s="3"/>
      <c r="AA86" s="3"/>
      <c r="AB86" s="3"/>
      <c r="AC86" s="23"/>
    </row>
    <row r="87" spans="1:29" ht="60" x14ac:dyDescent="0.25">
      <c r="A87" s="175"/>
      <c r="B87" s="30"/>
      <c r="C87" s="64" t="s">
        <v>65</v>
      </c>
      <c r="D87" s="64" t="s">
        <v>142</v>
      </c>
      <c r="E87" s="33" t="s">
        <v>121</v>
      </c>
      <c r="F87" s="33" t="s">
        <v>119</v>
      </c>
      <c r="G87" s="33" t="s">
        <v>120</v>
      </c>
      <c r="H87" s="34"/>
      <c r="I87" s="107" t="s">
        <v>176</v>
      </c>
      <c r="J87" s="109">
        <f t="shared" si="23"/>
        <v>2268</v>
      </c>
      <c r="K87" s="35"/>
      <c r="L87" s="99">
        <v>45658</v>
      </c>
      <c r="M87" s="99">
        <v>47118</v>
      </c>
      <c r="N87" s="57" t="s">
        <v>72</v>
      </c>
      <c r="O87" s="1"/>
      <c r="P87" s="2">
        <v>567</v>
      </c>
      <c r="Q87" s="2">
        <v>567</v>
      </c>
      <c r="R87" s="2">
        <v>567</v>
      </c>
      <c r="S87" s="2">
        <v>567</v>
      </c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5"/>
      <c r="B88" s="30"/>
      <c r="C88" s="64" t="s">
        <v>65</v>
      </c>
      <c r="D88" s="64" t="s">
        <v>144</v>
      </c>
      <c r="E88" s="33" t="s">
        <v>121</v>
      </c>
      <c r="F88" s="33" t="s">
        <v>119</v>
      </c>
      <c r="G88" s="33" t="s">
        <v>120</v>
      </c>
      <c r="H88" s="34"/>
      <c r="I88" s="107" t="s">
        <v>176</v>
      </c>
      <c r="J88" s="109">
        <f t="shared" si="23"/>
        <v>3288</v>
      </c>
      <c r="K88" s="35"/>
      <c r="L88" s="99">
        <v>45658</v>
      </c>
      <c r="M88" s="99">
        <v>47118</v>
      </c>
      <c r="N88" s="57" t="s">
        <v>72</v>
      </c>
      <c r="O88" s="1"/>
      <c r="P88" s="2">
        <v>822</v>
      </c>
      <c r="Q88" s="2">
        <v>822</v>
      </c>
      <c r="R88" s="2">
        <v>822</v>
      </c>
      <c r="S88" s="2">
        <v>822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5"/>
      <c r="B89" s="30"/>
      <c r="C89" s="64" t="s">
        <v>69</v>
      </c>
      <c r="D89" s="64" t="s">
        <v>142</v>
      </c>
      <c r="E89" s="33" t="s">
        <v>121</v>
      </c>
      <c r="F89" s="33" t="s">
        <v>119</v>
      </c>
      <c r="G89" s="33" t="s">
        <v>120</v>
      </c>
      <c r="H89" s="34"/>
      <c r="I89" s="107" t="s">
        <v>176</v>
      </c>
      <c r="J89" s="109">
        <f t="shared" si="23"/>
        <v>792</v>
      </c>
      <c r="K89" s="35"/>
      <c r="L89" s="99">
        <v>45658</v>
      </c>
      <c r="M89" s="99">
        <v>47118</v>
      </c>
      <c r="N89" s="57" t="s">
        <v>72</v>
      </c>
      <c r="O89" s="1"/>
      <c r="P89" s="2">
        <v>198</v>
      </c>
      <c r="Q89" s="2">
        <v>198</v>
      </c>
      <c r="R89" s="2">
        <v>198</v>
      </c>
      <c r="S89" s="2">
        <v>198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5"/>
      <c r="B90" s="30"/>
      <c r="C90" s="64" t="s">
        <v>69</v>
      </c>
      <c r="D90" s="64" t="s">
        <v>144</v>
      </c>
      <c r="E90" s="33" t="s">
        <v>121</v>
      </c>
      <c r="F90" s="33" t="s">
        <v>119</v>
      </c>
      <c r="G90" s="33" t="s">
        <v>120</v>
      </c>
      <c r="H90" s="34"/>
      <c r="I90" s="107" t="s">
        <v>176</v>
      </c>
      <c r="J90" s="109">
        <f t="shared" si="23"/>
        <v>792</v>
      </c>
      <c r="K90" s="35"/>
      <c r="L90" s="99">
        <v>45658</v>
      </c>
      <c r="M90" s="99">
        <v>47118</v>
      </c>
      <c r="N90" s="57" t="s">
        <v>72</v>
      </c>
      <c r="O90" s="1"/>
      <c r="P90" s="2">
        <v>198</v>
      </c>
      <c r="Q90" s="2">
        <v>198</v>
      </c>
      <c r="R90" s="2">
        <v>198</v>
      </c>
      <c r="S90" s="2">
        <v>198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5"/>
      <c r="B91" s="30"/>
      <c r="C91" s="131" t="s">
        <v>223</v>
      </c>
      <c r="D91" s="131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si="22"/>
        <v>842</v>
      </c>
      <c r="K91" s="34"/>
      <c r="L91" s="99">
        <v>46023</v>
      </c>
      <c r="M91" s="99">
        <v>46387</v>
      </c>
      <c r="N91" s="36" t="s">
        <v>72</v>
      </c>
      <c r="O91" s="1"/>
      <c r="P91" s="2"/>
      <c r="Q91" s="2">
        <v>842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5"/>
      <c r="B92" s="30"/>
      <c r="C92" s="131" t="s">
        <v>224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si="22"/>
        <v>468</v>
      </c>
      <c r="K92" s="34"/>
      <c r="L92" s="99">
        <v>46023</v>
      </c>
      <c r="M92" s="99">
        <v>46387</v>
      </c>
      <c r="N92" s="36" t="s">
        <v>72</v>
      </c>
      <c r="O92" s="1"/>
      <c r="P92" s="2"/>
      <c r="Q92" s="2">
        <v>468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5"/>
      <c r="B93" s="30"/>
      <c r="C93" s="131" t="s">
        <v>225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si="22"/>
        <v>468</v>
      </c>
      <c r="K93" s="34"/>
      <c r="L93" s="99">
        <v>46023</v>
      </c>
      <c r="M93" s="99">
        <v>46387</v>
      </c>
      <c r="N93" s="36" t="s">
        <v>72</v>
      </c>
      <c r="O93" s="1"/>
      <c r="P93" s="2"/>
      <c r="Q93" s="2">
        <v>468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5"/>
      <c r="B94" s="30"/>
      <c r="C94" s="131" t="s">
        <v>208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si="22"/>
        <v>468</v>
      </c>
      <c r="K94" s="34"/>
      <c r="L94" s="99">
        <v>46023</v>
      </c>
      <c r="M94" s="99">
        <v>46387</v>
      </c>
      <c r="N94" s="36" t="s">
        <v>72</v>
      </c>
      <c r="O94" s="1"/>
      <c r="P94" s="2"/>
      <c r="Q94" s="2">
        <v>468</v>
      </c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5"/>
      <c r="B95" s="30"/>
      <c r="C95" s="131" t="s">
        <v>226</v>
      </c>
      <c r="D95" s="131" t="s">
        <v>76</v>
      </c>
      <c r="E95" s="33" t="s">
        <v>118</v>
      </c>
      <c r="F95" s="33" t="s">
        <v>119</v>
      </c>
      <c r="G95" s="33" t="s">
        <v>120</v>
      </c>
      <c r="H95" s="34"/>
      <c r="I95" s="107" t="s">
        <v>176</v>
      </c>
      <c r="J95" s="109">
        <f t="shared" si="22"/>
        <v>468</v>
      </c>
      <c r="K95" s="34"/>
      <c r="L95" s="99">
        <v>46023</v>
      </c>
      <c r="M95" s="99">
        <v>46387</v>
      </c>
      <c r="N95" s="36" t="s">
        <v>72</v>
      </c>
      <c r="O95" s="1"/>
      <c r="P95" s="2"/>
      <c r="Q95" s="2">
        <v>468</v>
      </c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29"/>
      <c r="B96" s="30"/>
      <c r="C96" s="64" t="s">
        <v>92</v>
      </c>
      <c r="D96" s="64" t="s">
        <v>167</v>
      </c>
      <c r="E96" s="33" t="s">
        <v>121</v>
      </c>
      <c r="F96" s="33" t="s">
        <v>119</v>
      </c>
      <c r="G96" s="33" t="s">
        <v>120</v>
      </c>
      <c r="H96" s="34"/>
      <c r="I96" s="107" t="s">
        <v>176</v>
      </c>
      <c r="J96" s="109">
        <f t="shared" ref="J96:J101" si="24">SUM(O96:AC96)</f>
        <v>795</v>
      </c>
      <c r="K96" s="34"/>
      <c r="L96" s="99">
        <v>46023</v>
      </c>
      <c r="M96" s="99">
        <v>46387</v>
      </c>
      <c r="N96" s="36" t="s">
        <v>72</v>
      </c>
      <c r="O96" s="1"/>
      <c r="P96" s="2"/>
      <c r="Q96" s="2">
        <v>795</v>
      </c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5"/>
      <c r="B97" s="30"/>
      <c r="C97" s="131" t="s">
        <v>227</v>
      </c>
      <c r="D97" s="131" t="s">
        <v>76</v>
      </c>
      <c r="E97" s="33" t="s">
        <v>118</v>
      </c>
      <c r="F97" s="33" t="s">
        <v>119</v>
      </c>
      <c r="G97" s="33" t="s">
        <v>120</v>
      </c>
      <c r="H97" s="34"/>
      <c r="I97" s="107" t="s">
        <v>176</v>
      </c>
      <c r="J97" s="109">
        <f t="shared" si="24"/>
        <v>468</v>
      </c>
      <c r="K97" s="35"/>
      <c r="L97" s="99">
        <v>46023</v>
      </c>
      <c r="M97" s="99">
        <v>46387</v>
      </c>
      <c r="N97" s="36" t="s">
        <v>72</v>
      </c>
      <c r="O97" s="1"/>
      <c r="P97" s="2"/>
      <c r="Q97" s="2">
        <v>468</v>
      </c>
      <c r="R97" s="2"/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5"/>
      <c r="B98" s="30"/>
      <c r="C98" s="131" t="s">
        <v>238</v>
      </c>
      <c r="D98" s="131" t="s">
        <v>76</v>
      </c>
      <c r="E98" s="33" t="s">
        <v>118</v>
      </c>
      <c r="F98" s="33" t="s">
        <v>119</v>
      </c>
      <c r="G98" s="33" t="s">
        <v>120</v>
      </c>
      <c r="H98" s="34"/>
      <c r="I98" s="107" t="s">
        <v>176</v>
      </c>
      <c r="J98" s="109">
        <f t="shared" si="24"/>
        <v>5612</v>
      </c>
      <c r="K98" s="35"/>
      <c r="L98" s="99">
        <v>46023</v>
      </c>
      <c r="M98" s="99">
        <v>46387</v>
      </c>
      <c r="N98" s="36" t="s">
        <v>72</v>
      </c>
      <c r="O98" s="1"/>
      <c r="P98" s="2"/>
      <c r="Q98" s="2">
        <v>5612</v>
      </c>
      <c r="R98" s="2"/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175"/>
      <c r="B99" s="30"/>
      <c r="C99" s="131" t="s">
        <v>239</v>
      </c>
      <c r="D99" s="131" t="s">
        <v>76</v>
      </c>
      <c r="E99" s="33" t="s">
        <v>118</v>
      </c>
      <c r="F99" s="33" t="s">
        <v>119</v>
      </c>
      <c r="G99" s="33" t="s">
        <v>120</v>
      </c>
      <c r="H99" s="34"/>
      <c r="I99" s="107" t="s">
        <v>176</v>
      </c>
      <c r="J99" s="109">
        <f t="shared" si="24"/>
        <v>468</v>
      </c>
      <c r="K99" s="35"/>
      <c r="L99" s="99">
        <v>46023</v>
      </c>
      <c r="M99" s="99">
        <v>46387</v>
      </c>
      <c r="N99" s="36" t="s">
        <v>72</v>
      </c>
      <c r="O99" s="1"/>
      <c r="P99" s="2"/>
      <c r="Q99" s="2">
        <v>468</v>
      </c>
      <c r="R99" s="2"/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75"/>
      <c r="B100" s="30"/>
      <c r="C100" s="131" t="s">
        <v>240</v>
      </c>
      <c r="D100" s="131" t="s">
        <v>76</v>
      </c>
      <c r="E100" s="33" t="s">
        <v>118</v>
      </c>
      <c r="F100" s="33" t="s">
        <v>119</v>
      </c>
      <c r="G100" s="33" t="s">
        <v>120</v>
      </c>
      <c r="H100" s="34"/>
      <c r="I100" s="107" t="s">
        <v>176</v>
      </c>
      <c r="J100" s="109">
        <f t="shared" si="24"/>
        <v>468</v>
      </c>
      <c r="K100" s="35"/>
      <c r="L100" s="99">
        <v>46023</v>
      </c>
      <c r="M100" s="99">
        <v>46387</v>
      </c>
      <c r="N100" s="36" t="s">
        <v>72</v>
      </c>
      <c r="O100" s="1"/>
      <c r="P100" s="2"/>
      <c r="Q100" s="2">
        <v>468</v>
      </c>
      <c r="R100" s="2"/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75"/>
      <c r="B101" s="30"/>
      <c r="C101" s="131" t="s">
        <v>217</v>
      </c>
      <c r="D101" s="64" t="s">
        <v>76</v>
      </c>
      <c r="E101" s="33" t="s">
        <v>118</v>
      </c>
      <c r="F101" s="33" t="s">
        <v>119</v>
      </c>
      <c r="G101" s="33" t="s">
        <v>120</v>
      </c>
      <c r="H101" s="34"/>
      <c r="I101" s="107" t="s">
        <v>65</v>
      </c>
      <c r="J101" s="109">
        <f t="shared" si="24"/>
        <v>1000</v>
      </c>
      <c r="K101" s="34"/>
      <c r="L101" s="99">
        <v>46023</v>
      </c>
      <c r="M101" s="99">
        <v>46387</v>
      </c>
      <c r="N101" s="36" t="s">
        <v>72</v>
      </c>
      <c r="O101" s="1"/>
      <c r="P101" s="2"/>
      <c r="Q101" s="2">
        <v>1000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75"/>
      <c r="B102" s="30"/>
      <c r="C102" s="131" t="s">
        <v>218</v>
      </c>
      <c r="D102" s="64" t="s">
        <v>76</v>
      </c>
      <c r="E102" s="33" t="s">
        <v>118</v>
      </c>
      <c r="F102" s="33" t="s">
        <v>119</v>
      </c>
      <c r="G102" s="33" t="s">
        <v>120</v>
      </c>
      <c r="H102" s="34"/>
      <c r="I102" s="107" t="s">
        <v>65</v>
      </c>
      <c r="J102" s="109">
        <f t="shared" ref="J102" si="25">SUM(O102:AC102)</f>
        <v>3600</v>
      </c>
      <c r="K102" s="34"/>
      <c r="L102" s="99">
        <v>46023</v>
      </c>
      <c r="M102" s="99">
        <v>46387</v>
      </c>
      <c r="N102" s="36" t="s">
        <v>72</v>
      </c>
      <c r="O102" s="1"/>
      <c r="P102" s="2"/>
      <c r="Q102" s="2">
        <v>3600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75"/>
      <c r="B103" s="30"/>
      <c r="C103" s="131" t="s">
        <v>222</v>
      </c>
      <c r="D103" s="64" t="s">
        <v>76</v>
      </c>
      <c r="E103" s="33" t="s">
        <v>118</v>
      </c>
      <c r="F103" s="33" t="s">
        <v>119</v>
      </c>
      <c r="G103" s="33" t="s">
        <v>120</v>
      </c>
      <c r="H103" s="34"/>
      <c r="I103" s="107" t="s">
        <v>65</v>
      </c>
      <c r="J103" s="109">
        <f t="shared" ref="J103" si="26">SUM(O103:AC103)</f>
        <v>3600</v>
      </c>
      <c r="K103" s="34"/>
      <c r="L103" s="99">
        <v>46023</v>
      </c>
      <c r="M103" s="99">
        <v>46387</v>
      </c>
      <c r="N103" s="36" t="s">
        <v>72</v>
      </c>
      <c r="O103" s="1"/>
      <c r="P103" s="2"/>
      <c r="Q103" s="2">
        <v>3600</v>
      </c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75"/>
      <c r="B104" s="30"/>
      <c r="C104" s="64" t="s">
        <v>84</v>
      </c>
      <c r="D104" s="64" t="s">
        <v>167</v>
      </c>
      <c r="E104" s="33" t="s">
        <v>121</v>
      </c>
      <c r="F104" s="33" t="s">
        <v>119</v>
      </c>
      <c r="G104" s="33" t="s">
        <v>120</v>
      </c>
      <c r="H104" s="34"/>
      <c r="I104" s="107" t="s">
        <v>176</v>
      </c>
      <c r="J104" s="109">
        <f>SUM(O104:AC104)</f>
        <v>1345</v>
      </c>
      <c r="K104" s="34"/>
      <c r="L104" s="99">
        <v>46388</v>
      </c>
      <c r="M104" s="99">
        <v>46752</v>
      </c>
      <c r="N104" s="36" t="s">
        <v>72</v>
      </c>
      <c r="O104" s="1"/>
      <c r="P104" s="2"/>
      <c r="Q104" s="2"/>
      <c r="R104" s="2">
        <v>1345</v>
      </c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75"/>
      <c r="B105" s="30"/>
      <c r="C105" s="131" t="s">
        <v>216</v>
      </c>
      <c r="D105" s="64" t="s">
        <v>76</v>
      </c>
      <c r="E105" s="33" t="s">
        <v>118</v>
      </c>
      <c r="F105" s="33" t="s">
        <v>119</v>
      </c>
      <c r="G105" s="33" t="s">
        <v>120</v>
      </c>
      <c r="H105" s="34"/>
      <c r="I105" s="107" t="s">
        <v>176</v>
      </c>
      <c r="J105" s="109">
        <f>SUM(O105:AC105)</f>
        <v>1964</v>
      </c>
      <c r="K105" s="34"/>
      <c r="L105" s="99">
        <v>46388</v>
      </c>
      <c r="M105" s="99">
        <v>46752</v>
      </c>
      <c r="N105" s="36" t="s">
        <v>72</v>
      </c>
      <c r="O105" s="1"/>
      <c r="P105" s="2"/>
      <c r="Q105" s="2"/>
      <c r="R105" s="2">
        <v>1964</v>
      </c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75"/>
      <c r="B106" s="30"/>
      <c r="C106" s="131" t="s">
        <v>228</v>
      </c>
      <c r="D106" s="131" t="s">
        <v>76</v>
      </c>
      <c r="E106" s="33" t="s">
        <v>118</v>
      </c>
      <c r="F106" s="33" t="s">
        <v>119</v>
      </c>
      <c r="G106" s="33" t="s">
        <v>120</v>
      </c>
      <c r="H106" s="34"/>
      <c r="I106" s="107" t="s">
        <v>176</v>
      </c>
      <c r="J106" s="109">
        <f t="shared" ref="J106" si="27">SUM(O106:AC106)</f>
        <v>468</v>
      </c>
      <c r="K106" s="34"/>
      <c r="L106" s="99">
        <v>46388</v>
      </c>
      <c r="M106" s="99">
        <v>46752</v>
      </c>
      <c r="N106" s="36" t="s">
        <v>72</v>
      </c>
      <c r="O106" s="1"/>
      <c r="P106" s="2"/>
      <c r="Q106" s="2"/>
      <c r="R106" s="2">
        <v>468</v>
      </c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75"/>
      <c r="B107" s="30"/>
      <c r="C107" s="131" t="s">
        <v>229</v>
      </c>
      <c r="D107" s="131" t="s">
        <v>76</v>
      </c>
      <c r="E107" s="33" t="s">
        <v>118</v>
      </c>
      <c r="F107" s="33" t="s">
        <v>119</v>
      </c>
      <c r="G107" s="33" t="s">
        <v>120</v>
      </c>
      <c r="H107" s="34"/>
      <c r="I107" s="107" t="s">
        <v>176</v>
      </c>
      <c r="J107" s="109">
        <f>SUM(O107:AC107)</f>
        <v>5612</v>
      </c>
      <c r="K107" s="35"/>
      <c r="L107" s="99">
        <v>46388</v>
      </c>
      <c r="M107" s="99">
        <v>46752</v>
      </c>
      <c r="N107" s="36" t="s">
        <v>72</v>
      </c>
      <c r="O107" s="1"/>
      <c r="P107" s="2"/>
      <c r="Q107" s="2"/>
      <c r="R107" s="2">
        <v>5612</v>
      </c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75"/>
      <c r="B108" s="30"/>
      <c r="C108" s="131" t="s">
        <v>230</v>
      </c>
      <c r="D108" s="131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>SUM(O108:AC108)</f>
        <v>842</v>
      </c>
      <c r="K108" s="35"/>
      <c r="L108" s="99">
        <v>46388</v>
      </c>
      <c r="M108" s="99">
        <v>46752</v>
      </c>
      <c r="N108" s="36" t="s">
        <v>72</v>
      </c>
      <c r="O108" s="1"/>
      <c r="P108" s="2"/>
      <c r="Q108" s="2"/>
      <c r="R108" s="2">
        <v>842</v>
      </c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75"/>
      <c r="B109" s="30"/>
      <c r="C109" s="131" t="s">
        <v>231</v>
      </c>
      <c r="D109" s="131" t="s">
        <v>76</v>
      </c>
      <c r="E109" s="33" t="s">
        <v>118</v>
      </c>
      <c r="F109" s="33" t="s">
        <v>119</v>
      </c>
      <c r="G109" s="33" t="s">
        <v>120</v>
      </c>
      <c r="H109" s="34"/>
      <c r="I109" s="107" t="s">
        <v>176</v>
      </c>
      <c r="J109" s="109">
        <f>SUM(O109:AC109)</f>
        <v>468</v>
      </c>
      <c r="K109" s="35"/>
      <c r="L109" s="99">
        <v>46388</v>
      </c>
      <c r="M109" s="99">
        <v>46752</v>
      </c>
      <c r="N109" s="36" t="s">
        <v>72</v>
      </c>
      <c r="O109" s="1"/>
      <c r="P109" s="2"/>
      <c r="Q109" s="2"/>
      <c r="R109" s="2">
        <v>468</v>
      </c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75"/>
      <c r="B110" s="30"/>
      <c r="C110" s="131" t="s">
        <v>232</v>
      </c>
      <c r="D110" s="131" t="s">
        <v>76</v>
      </c>
      <c r="E110" s="33" t="s">
        <v>118</v>
      </c>
      <c r="F110" s="33" t="s">
        <v>119</v>
      </c>
      <c r="G110" s="33" t="s">
        <v>120</v>
      </c>
      <c r="H110" s="34"/>
      <c r="I110" s="107" t="s">
        <v>176</v>
      </c>
      <c r="J110" s="109">
        <f>SUM(O110:AC110)</f>
        <v>468</v>
      </c>
      <c r="K110" s="35"/>
      <c r="L110" s="99">
        <v>46388</v>
      </c>
      <c r="M110" s="99">
        <v>46752</v>
      </c>
      <c r="N110" s="36" t="s">
        <v>72</v>
      </c>
      <c r="O110" s="1"/>
      <c r="P110" s="2"/>
      <c r="Q110" s="2"/>
      <c r="R110" s="2">
        <v>468</v>
      </c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75"/>
      <c r="B111" s="30"/>
      <c r="C111" s="131" t="s">
        <v>233</v>
      </c>
      <c r="D111" s="131" t="s">
        <v>76</v>
      </c>
      <c r="E111" s="33" t="s">
        <v>118</v>
      </c>
      <c r="F111" s="33" t="s">
        <v>119</v>
      </c>
      <c r="G111" s="33" t="s">
        <v>120</v>
      </c>
      <c r="H111" s="34"/>
      <c r="I111" s="107" t="s">
        <v>176</v>
      </c>
      <c r="J111" s="109">
        <f>SUM(O111:AC111)</f>
        <v>468</v>
      </c>
      <c r="K111" s="35"/>
      <c r="L111" s="99">
        <v>46388</v>
      </c>
      <c r="M111" s="99">
        <v>46752</v>
      </c>
      <c r="N111" s="36" t="s">
        <v>72</v>
      </c>
      <c r="O111" s="1"/>
      <c r="P111" s="2"/>
      <c r="Q111" s="2"/>
      <c r="R111" s="2">
        <v>468</v>
      </c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75"/>
      <c r="B112" s="30"/>
      <c r="C112" s="131" t="s">
        <v>236</v>
      </c>
      <c r="D112" s="131" t="s">
        <v>76</v>
      </c>
      <c r="E112" s="33" t="s">
        <v>118</v>
      </c>
      <c r="F112" s="33" t="s">
        <v>119</v>
      </c>
      <c r="G112" s="33" t="s">
        <v>120</v>
      </c>
      <c r="H112" s="34"/>
      <c r="I112" s="107" t="s">
        <v>176</v>
      </c>
      <c r="J112" s="109">
        <f t="shared" ref="J112" si="28">SUM(O112:AC112)</f>
        <v>468</v>
      </c>
      <c r="K112" s="35"/>
      <c r="L112" s="99">
        <v>46388</v>
      </c>
      <c r="M112" s="99">
        <v>46752</v>
      </c>
      <c r="N112" s="36" t="s">
        <v>72</v>
      </c>
      <c r="O112" s="1"/>
      <c r="P112" s="2"/>
      <c r="Q112" s="2"/>
      <c r="R112" s="2">
        <v>468</v>
      </c>
      <c r="S112" s="2"/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175"/>
      <c r="B113" s="30"/>
      <c r="C113" s="64" t="s">
        <v>85</v>
      </c>
      <c r="D113" s="64" t="s">
        <v>167</v>
      </c>
      <c r="E113" s="33" t="s">
        <v>121</v>
      </c>
      <c r="F113" s="33" t="s">
        <v>119</v>
      </c>
      <c r="G113" s="33" t="s">
        <v>120</v>
      </c>
      <c r="H113" s="34"/>
      <c r="I113" s="107" t="s">
        <v>176</v>
      </c>
      <c r="J113" s="109">
        <f t="shared" ref="J113:J114" si="29">SUM(O113:AC113)</f>
        <v>1345</v>
      </c>
      <c r="K113" s="34"/>
      <c r="L113" s="99">
        <v>46753</v>
      </c>
      <c r="M113" s="99">
        <v>47118</v>
      </c>
      <c r="N113" s="36" t="s">
        <v>72</v>
      </c>
      <c r="O113" s="1"/>
      <c r="P113" s="2"/>
      <c r="Q113" s="2"/>
      <c r="R113" s="2"/>
      <c r="S113" s="2">
        <v>1345</v>
      </c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175"/>
      <c r="B114" s="30"/>
      <c r="C114" s="64" t="s">
        <v>86</v>
      </c>
      <c r="D114" s="64" t="s">
        <v>167</v>
      </c>
      <c r="E114" s="33" t="s">
        <v>121</v>
      </c>
      <c r="F114" s="33" t="s">
        <v>119</v>
      </c>
      <c r="G114" s="33" t="s">
        <v>120</v>
      </c>
      <c r="H114" s="34"/>
      <c r="I114" s="107" t="s">
        <v>176</v>
      </c>
      <c r="J114" s="109">
        <f t="shared" si="29"/>
        <v>1345</v>
      </c>
      <c r="K114" s="34"/>
      <c r="L114" s="99">
        <v>46753</v>
      </c>
      <c r="M114" s="99">
        <v>47118</v>
      </c>
      <c r="N114" s="36" t="s">
        <v>72</v>
      </c>
      <c r="O114" s="1"/>
      <c r="P114" s="2"/>
      <c r="Q114" s="2"/>
      <c r="R114" s="2"/>
      <c r="S114" s="2">
        <v>1345</v>
      </c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75"/>
      <c r="B115" s="30"/>
      <c r="C115" s="64" t="s">
        <v>204</v>
      </c>
      <c r="D115" s="64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>SUM(O115:AC115)</f>
        <v>842</v>
      </c>
      <c r="K115" s="34"/>
      <c r="L115" s="99">
        <v>46753</v>
      </c>
      <c r="M115" s="99">
        <v>47118</v>
      </c>
      <c r="N115" s="36" t="s">
        <v>72</v>
      </c>
      <c r="O115" s="1"/>
      <c r="P115" s="2"/>
      <c r="Q115" s="2"/>
      <c r="R115" s="2"/>
      <c r="S115" s="2">
        <v>842</v>
      </c>
      <c r="T115" s="3"/>
      <c r="U115" s="3"/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175"/>
      <c r="B116" s="30"/>
      <c r="C116" s="131" t="s">
        <v>234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 t="shared" ref="J116:J120" si="30">SUM(O116:AC116)</f>
        <v>468</v>
      </c>
      <c r="K116" s="35"/>
      <c r="L116" s="99">
        <v>46753</v>
      </c>
      <c r="M116" s="99">
        <v>47118</v>
      </c>
      <c r="N116" s="36" t="s">
        <v>72</v>
      </c>
      <c r="O116" s="1"/>
      <c r="P116" s="2"/>
      <c r="Q116" s="2"/>
      <c r="R116" s="2"/>
      <c r="S116" s="2">
        <v>468</v>
      </c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175"/>
      <c r="B117" s="30"/>
      <c r="C117" s="131" t="s">
        <v>235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 t="shared" si="30"/>
        <v>468</v>
      </c>
      <c r="K117" s="35"/>
      <c r="L117" s="99">
        <v>46753</v>
      </c>
      <c r="M117" s="99">
        <v>47118</v>
      </c>
      <c r="N117" s="36" t="s">
        <v>72</v>
      </c>
      <c r="O117" s="1"/>
      <c r="P117" s="2"/>
      <c r="Q117" s="2"/>
      <c r="R117" s="2"/>
      <c r="S117" s="2">
        <v>468</v>
      </c>
      <c r="T117" s="3"/>
      <c r="U117" s="3"/>
      <c r="V117" s="3"/>
      <c r="W117" s="3"/>
      <c r="X117" s="3"/>
      <c r="Y117" s="3"/>
      <c r="Z117" s="3"/>
      <c r="AA117" s="3"/>
      <c r="AB117" s="3"/>
      <c r="AC117" s="4"/>
    </row>
    <row r="118" spans="1:29" ht="60" x14ac:dyDescent="0.25">
      <c r="A118" s="175"/>
      <c r="B118" s="30"/>
      <c r="C118" s="131" t="s">
        <v>209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 t="shared" si="30"/>
        <v>468</v>
      </c>
      <c r="K118" s="35"/>
      <c r="L118" s="99">
        <v>46753</v>
      </c>
      <c r="M118" s="99">
        <v>47118</v>
      </c>
      <c r="N118" s="36" t="s">
        <v>72</v>
      </c>
      <c r="O118" s="1"/>
      <c r="P118" s="2"/>
      <c r="Q118" s="2"/>
      <c r="R118" s="2"/>
      <c r="S118" s="2">
        <v>468</v>
      </c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175"/>
      <c r="B119" s="30"/>
      <c r="C119" s="131" t="s">
        <v>210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 t="shared" si="30"/>
        <v>468</v>
      </c>
      <c r="K119" s="35"/>
      <c r="L119" s="99">
        <v>46753</v>
      </c>
      <c r="M119" s="99">
        <v>47118</v>
      </c>
      <c r="N119" s="36" t="s">
        <v>72</v>
      </c>
      <c r="O119" s="1"/>
      <c r="P119" s="2"/>
      <c r="Q119" s="2"/>
      <c r="R119" s="2"/>
      <c r="S119" s="2">
        <v>468</v>
      </c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175"/>
      <c r="B120" s="30"/>
      <c r="C120" s="131" t="s">
        <v>211</v>
      </c>
      <c r="D120" s="131" t="s">
        <v>76</v>
      </c>
      <c r="E120" s="33" t="s">
        <v>118</v>
      </c>
      <c r="F120" s="33" t="s">
        <v>119</v>
      </c>
      <c r="G120" s="33" t="s">
        <v>120</v>
      </c>
      <c r="H120" s="34"/>
      <c r="I120" s="107" t="s">
        <v>176</v>
      </c>
      <c r="J120" s="109">
        <f t="shared" si="30"/>
        <v>468</v>
      </c>
      <c r="K120" s="35"/>
      <c r="L120" s="99">
        <v>46753</v>
      </c>
      <c r="M120" s="99">
        <v>47118</v>
      </c>
      <c r="N120" s="36" t="s">
        <v>72</v>
      </c>
      <c r="O120" s="1"/>
      <c r="P120" s="2"/>
      <c r="Q120" s="2"/>
      <c r="R120" s="2"/>
      <c r="S120" s="2">
        <v>468</v>
      </c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29"/>
      <c r="B121" s="30"/>
      <c r="C121" s="64" t="s">
        <v>102</v>
      </c>
      <c r="D121" s="64" t="s">
        <v>167</v>
      </c>
      <c r="E121" s="33" t="s">
        <v>121</v>
      </c>
      <c r="F121" s="33" t="s">
        <v>119</v>
      </c>
      <c r="G121" s="33" t="s">
        <v>120</v>
      </c>
      <c r="H121" s="34"/>
      <c r="I121" s="107" t="s">
        <v>176</v>
      </c>
      <c r="J121" s="109">
        <f>SUM(O121:AC121)</f>
        <v>795</v>
      </c>
      <c r="K121" s="34"/>
      <c r="L121" s="99">
        <v>47119</v>
      </c>
      <c r="M121" s="99">
        <v>47483</v>
      </c>
      <c r="N121" s="36" t="s">
        <v>49</v>
      </c>
      <c r="O121" s="1"/>
      <c r="P121" s="2"/>
      <c r="Q121" s="2"/>
      <c r="R121" s="2"/>
      <c r="S121" s="2"/>
      <c r="T121" s="3">
        <v>795</v>
      </c>
      <c r="U121" s="3"/>
      <c r="V121" s="3"/>
      <c r="W121" s="3"/>
      <c r="X121" s="3"/>
      <c r="Y121" s="3"/>
      <c r="Z121" s="3"/>
      <c r="AA121" s="3"/>
      <c r="AB121" s="3"/>
      <c r="AC121" s="4"/>
    </row>
    <row r="122" spans="1:29" ht="60" x14ac:dyDescent="0.25">
      <c r="A122" s="175"/>
      <c r="B122" s="30"/>
      <c r="C122" s="64" t="s">
        <v>66</v>
      </c>
      <c r="D122" s="64" t="s">
        <v>142</v>
      </c>
      <c r="E122" s="33" t="s">
        <v>121</v>
      </c>
      <c r="F122" s="33" t="s">
        <v>119</v>
      </c>
      <c r="G122" s="33" t="s">
        <v>120</v>
      </c>
      <c r="H122" s="34"/>
      <c r="I122" s="107" t="s">
        <v>176</v>
      </c>
      <c r="J122" s="109">
        <f t="shared" ref="J122" si="31">SUM(O122:AC122)</f>
        <v>1510</v>
      </c>
      <c r="K122" s="35"/>
      <c r="L122" s="99">
        <v>47119</v>
      </c>
      <c r="M122" s="99">
        <v>50770</v>
      </c>
      <c r="N122" s="36" t="s">
        <v>49</v>
      </c>
      <c r="O122" s="1"/>
      <c r="P122" s="2"/>
      <c r="Q122" s="2"/>
      <c r="R122" s="2"/>
      <c r="S122" s="2"/>
      <c r="T122" s="3">
        <v>151</v>
      </c>
      <c r="U122" s="3">
        <v>151</v>
      </c>
      <c r="V122" s="3">
        <v>151</v>
      </c>
      <c r="W122" s="3">
        <v>151</v>
      </c>
      <c r="X122" s="3">
        <v>151</v>
      </c>
      <c r="Y122" s="3">
        <v>151</v>
      </c>
      <c r="Z122" s="3">
        <v>151</v>
      </c>
      <c r="AA122" s="3">
        <v>151</v>
      </c>
      <c r="AB122" s="3">
        <v>151</v>
      </c>
      <c r="AC122" s="4">
        <v>151</v>
      </c>
    </row>
    <row r="123" spans="1:29" ht="60" x14ac:dyDescent="0.25">
      <c r="A123" s="175"/>
      <c r="B123" s="30"/>
      <c r="C123" s="64" t="s">
        <v>66</v>
      </c>
      <c r="D123" s="64" t="s">
        <v>144</v>
      </c>
      <c r="E123" s="33" t="s">
        <v>121</v>
      </c>
      <c r="F123" s="33" t="s">
        <v>119</v>
      </c>
      <c r="G123" s="33" t="s">
        <v>120</v>
      </c>
      <c r="H123" s="34"/>
      <c r="I123" s="107" t="s">
        <v>176</v>
      </c>
      <c r="J123" s="109">
        <f t="shared" ref="J123:J125" si="32">SUM(O123:AC123)</f>
        <v>1505</v>
      </c>
      <c r="K123" s="35"/>
      <c r="L123" s="99">
        <v>47119</v>
      </c>
      <c r="M123" s="99">
        <v>50770</v>
      </c>
      <c r="N123" s="36" t="s">
        <v>49</v>
      </c>
      <c r="O123" s="1"/>
      <c r="P123" s="2"/>
      <c r="Q123" s="2"/>
      <c r="R123" s="2"/>
      <c r="S123" s="2"/>
      <c r="T123" s="3">
        <v>151</v>
      </c>
      <c r="U123" s="3">
        <v>150</v>
      </c>
      <c r="V123" s="3">
        <v>151</v>
      </c>
      <c r="W123" s="3">
        <v>150</v>
      </c>
      <c r="X123" s="3">
        <v>151</v>
      </c>
      <c r="Y123" s="3">
        <v>150</v>
      </c>
      <c r="Z123" s="3">
        <v>151</v>
      </c>
      <c r="AA123" s="3">
        <v>150</v>
      </c>
      <c r="AB123" s="3">
        <v>151</v>
      </c>
      <c r="AC123" s="4">
        <v>150</v>
      </c>
    </row>
    <row r="124" spans="1:29" ht="60" x14ac:dyDescent="0.25">
      <c r="A124" s="175"/>
      <c r="B124" s="30"/>
      <c r="C124" s="64" t="s">
        <v>67</v>
      </c>
      <c r="D124" s="64" t="s">
        <v>142</v>
      </c>
      <c r="E124" s="33" t="s">
        <v>121</v>
      </c>
      <c r="F124" s="33" t="s">
        <v>119</v>
      </c>
      <c r="G124" s="33" t="s">
        <v>120</v>
      </c>
      <c r="H124" s="34"/>
      <c r="I124" s="107" t="s">
        <v>176</v>
      </c>
      <c r="J124" s="109">
        <f>SUM(O124:AC124)</f>
        <v>3370</v>
      </c>
      <c r="K124" s="35"/>
      <c r="L124" s="99">
        <v>47119</v>
      </c>
      <c r="M124" s="99">
        <v>50770</v>
      </c>
      <c r="N124" s="36" t="s">
        <v>49</v>
      </c>
      <c r="O124" s="1"/>
      <c r="P124" s="2"/>
      <c r="Q124" s="2"/>
      <c r="R124" s="2"/>
      <c r="S124" s="2"/>
      <c r="T124" s="3">
        <v>337</v>
      </c>
      <c r="U124" s="3">
        <v>337</v>
      </c>
      <c r="V124" s="3">
        <v>337</v>
      </c>
      <c r="W124" s="3">
        <v>337</v>
      </c>
      <c r="X124" s="3">
        <v>337</v>
      </c>
      <c r="Y124" s="3">
        <v>337</v>
      </c>
      <c r="Z124" s="3">
        <v>337</v>
      </c>
      <c r="AA124" s="3">
        <v>337</v>
      </c>
      <c r="AB124" s="3">
        <v>337</v>
      </c>
      <c r="AC124" s="4">
        <v>337</v>
      </c>
    </row>
    <row r="125" spans="1:29" ht="60" x14ac:dyDescent="0.25">
      <c r="A125" s="175"/>
      <c r="B125" s="30"/>
      <c r="C125" s="64" t="s">
        <v>67</v>
      </c>
      <c r="D125" s="64" t="s">
        <v>144</v>
      </c>
      <c r="E125" s="33" t="s">
        <v>121</v>
      </c>
      <c r="F125" s="33" t="s">
        <v>119</v>
      </c>
      <c r="G125" s="33" t="s">
        <v>120</v>
      </c>
      <c r="H125" s="34"/>
      <c r="I125" s="107" t="s">
        <v>176</v>
      </c>
      <c r="J125" s="109">
        <f t="shared" si="32"/>
        <v>3370</v>
      </c>
      <c r="K125" s="35"/>
      <c r="L125" s="99">
        <v>47119</v>
      </c>
      <c r="M125" s="99">
        <v>50770</v>
      </c>
      <c r="N125" s="36" t="s">
        <v>49</v>
      </c>
      <c r="O125" s="1"/>
      <c r="P125" s="2"/>
      <c r="Q125" s="2"/>
      <c r="R125" s="2"/>
      <c r="S125" s="2"/>
      <c r="T125" s="3">
        <v>337</v>
      </c>
      <c r="U125" s="3">
        <v>337</v>
      </c>
      <c r="V125" s="3">
        <v>337</v>
      </c>
      <c r="W125" s="3">
        <v>337</v>
      </c>
      <c r="X125" s="3">
        <v>337</v>
      </c>
      <c r="Y125" s="3">
        <v>337</v>
      </c>
      <c r="Z125" s="3">
        <v>337</v>
      </c>
      <c r="AA125" s="3">
        <v>337</v>
      </c>
      <c r="AB125" s="3">
        <v>337</v>
      </c>
      <c r="AC125" s="4">
        <v>337</v>
      </c>
    </row>
    <row r="126" spans="1:29" ht="60" x14ac:dyDescent="0.25">
      <c r="A126" s="175"/>
      <c r="B126" s="30"/>
      <c r="C126" s="64" t="s">
        <v>68</v>
      </c>
      <c r="D126" s="64" t="s">
        <v>142</v>
      </c>
      <c r="E126" s="33" t="s">
        <v>121</v>
      </c>
      <c r="F126" s="33" t="s">
        <v>119</v>
      </c>
      <c r="G126" s="33" t="s">
        <v>120</v>
      </c>
      <c r="H126" s="34"/>
      <c r="I126" s="107" t="s">
        <v>176</v>
      </c>
      <c r="J126" s="109">
        <f>SUM(O126:AC126)</f>
        <v>2980</v>
      </c>
      <c r="K126" s="35"/>
      <c r="L126" s="99">
        <v>47119</v>
      </c>
      <c r="M126" s="99">
        <v>50770</v>
      </c>
      <c r="N126" s="36" t="s">
        <v>49</v>
      </c>
      <c r="O126" s="1"/>
      <c r="P126" s="2"/>
      <c r="Q126" s="2"/>
      <c r="R126" s="2"/>
      <c r="S126" s="2"/>
      <c r="T126" s="3">
        <v>298</v>
      </c>
      <c r="U126" s="3">
        <v>298</v>
      </c>
      <c r="V126" s="3">
        <v>298</v>
      </c>
      <c r="W126" s="3">
        <v>298</v>
      </c>
      <c r="X126" s="3">
        <v>298</v>
      </c>
      <c r="Y126" s="3">
        <v>298</v>
      </c>
      <c r="Z126" s="3">
        <v>298</v>
      </c>
      <c r="AA126" s="3">
        <v>298</v>
      </c>
      <c r="AB126" s="3">
        <v>298</v>
      </c>
      <c r="AC126" s="4">
        <v>298</v>
      </c>
    </row>
    <row r="127" spans="1:29" ht="60" x14ac:dyDescent="0.25">
      <c r="A127" s="175"/>
      <c r="B127" s="30"/>
      <c r="C127" s="64" t="s">
        <v>68</v>
      </c>
      <c r="D127" s="64" t="s">
        <v>144</v>
      </c>
      <c r="E127" s="33" t="s">
        <v>121</v>
      </c>
      <c r="F127" s="33" t="s">
        <v>119</v>
      </c>
      <c r="G127" s="33" t="s">
        <v>120</v>
      </c>
      <c r="H127" s="34"/>
      <c r="I127" s="107" t="s">
        <v>176</v>
      </c>
      <c r="J127" s="109">
        <f t="shared" ref="J127" si="33">SUM(O127:AC127)</f>
        <v>2970</v>
      </c>
      <c r="K127" s="35"/>
      <c r="L127" s="99">
        <v>47119</v>
      </c>
      <c r="M127" s="99">
        <v>50770</v>
      </c>
      <c r="N127" s="36" t="s">
        <v>49</v>
      </c>
      <c r="O127" s="1"/>
      <c r="P127" s="2"/>
      <c r="Q127" s="2"/>
      <c r="R127" s="2"/>
      <c r="S127" s="2"/>
      <c r="T127" s="3">
        <v>297</v>
      </c>
      <c r="U127" s="3">
        <v>297</v>
      </c>
      <c r="V127" s="3">
        <v>297</v>
      </c>
      <c r="W127" s="3">
        <v>297</v>
      </c>
      <c r="X127" s="3">
        <v>297</v>
      </c>
      <c r="Y127" s="3">
        <v>297</v>
      </c>
      <c r="Z127" s="3">
        <v>297</v>
      </c>
      <c r="AA127" s="3">
        <v>297</v>
      </c>
      <c r="AB127" s="3">
        <v>297</v>
      </c>
      <c r="AC127" s="4">
        <v>297</v>
      </c>
    </row>
    <row r="128" spans="1:29" ht="60" x14ac:dyDescent="0.25">
      <c r="A128" s="175"/>
      <c r="B128" s="30"/>
      <c r="C128" s="64" t="s">
        <v>65</v>
      </c>
      <c r="D128" s="64" t="s">
        <v>142</v>
      </c>
      <c r="E128" s="33" t="s">
        <v>121</v>
      </c>
      <c r="F128" s="33" t="s">
        <v>119</v>
      </c>
      <c r="G128" s="33" t="s">
        <v>120</v>
      </c>
      <c r="H128" s="34"/>
      <c r="I128" s="107" t="s">
        <v>176</v>
      </c>
      <c r="J128" s="109">
        <f>SUM(O128:AC128)</f>
        <v>8510</v>
      </c>
      <c r="K128" s="35"/>
      <c r="L128" s="99">
        <v>47119</v>
      </c>
      <c r="M128" s="99">
        <v>50770</v>
      </c>
      <c r="N128" s="36" t="s">
        <v>49</v>
      </c>
      <c r="O128" s="1"/>
      <c r="P128" s="2"/>
      <c r="Q128" s="2"/>
      <c r="R128" s="2"/>
      <c r="S128" s="2"/>
      <c r="T128" s="3">
        <v>851</v>
      </c>
      <c r="U128" s="3">
        <v>851</v>
      </c>
      <c r="V128" s="3">
        <v>851</v>
      </c>
      <c r="W128" s="3">
        <v>851</v>
      </c>
      <c r="X128" s="3">
        <v>851</v>
      </c>
      <c r="Y128" s="3">
        <v>851</v>
      </c>
      <c r="Z128" s="3">
        <v>851</v>
      </c>
      <c r="AA128" s="3">
        <v>851</v>
      </c>
      <c r="AB128" s="3">
        <v>851</v>
      </c>
      <c r="AC128" s="4">
        <v>851</v>
      </c>
    </row>
    <row r="129" spans="1:29" ht="60" x14ac:dyDescent="0.25">
      <c r="A129" s="175"/>
      <c r="B129" s="30"/>
      <c r="C129" s="64" t="s">
        <v>65</v>
      </c>
      <c r="D129" s="64" t="s">
        <v>144</v>
      </c>
      <c r="E129" s="33" t="s">
        <v>121</v>
      </c>
      <c r="F129" s="33" t="s">
        <v>119</v>
      </c>
      <c r="G129" s="33" t="s">
        <v>120</v>
      </c>
      <c r="H129" s="34"/>
      <c r="I129" s="107" t="s">
        <v>176</v>
      </c>
      <c r="J129" s="109">
        <f t="shared" ref="J129" si="34">SUM(O129:AC129)</f>
        <v>8500</v>
      </c>
      <c r="K129" s="35"/>
      <c r="L129" s="99">
        <v>47119</v>
      </c>
      <c r="M129" s="99">
        <v>50770</v>
      </c>
      <c r="N129" s="36" t="s">
        <v>49</v>
      </c>
      <c r="O129" s="1"/>
      <c r="P129" s="2"/>
      <c r="Q129" s="2"/>
      <c r="R129" s="2"/>
      <c r="S129" s="2"/>
      <c r="T129" s="3">
        <v>850</v>
      </c>
      <c r="U129" s="3">
        <v>850</v>
      </c>
      <c r="V129" s="3">
        <v>850</v>
      </c>
      <c r="W129" s="3">
        <v>850</v>
      </c>
      <c r="X129" s="3">
        <v>850</v>
      </c>
      <c r="Y129" s="3">
        <v>850</v>
      </c>
      <c r="Z129" s="3">
        <v>850</v>
      </c>
      <c r="AA129" s="3">
        <v>850</v>
      </c>
      <c r="AB129" s="3">
        <v>850</v>
      </c>
      <c r="AC129" s="4">
        <v>850</v>
      </c>
    </row>
    <row r="130" spans="1:29" ht="60" x14ac:dyDescent="0.25">
      <c r="A130" s="175"/>
      <c r="B130" s="30"/>
      <c r="C130" s="64" t="s">
        <v>69</v>
      </c>
      <c r="D130" s="64" t="s">
        <v>142</v>
      </c>
      <c r="E130" s="33" t="s">
        <v>121</v>
      </c>
      <c r="F130" s="33" t="s">
        <v>119</v>
      </c>
      <c r="G130" s="33" t="s">
        <v>120</v>
      </c>
      <c r="H130" s="34"/>
      <c r="I130" s="107" t="s">
        <v>176</v>
      </c>
      <c r="J130" s="109">
        <f>SUM(O130:AC130)</f>
        <v>1700</v>
      </c>
      <c r="K130" s="35"/>
      <c r="L130" s="99">
        <v>47119</v>
      </c>
      <c r="M130" s="99">
        <v>50770</v>
      </c>
      <c r="N130" s="36" t="s">
        <v>49</v>
      </c>
      <c r="O130" s="1"/>
      <c r="P130" s="2"/>
      <c r="Q130" s="2"/>
      <c r="R130" s="2"/>
      <c r="S130" s="2"/>
      <c r="T130" s="3">
        <v>170</v>
      </c>
      <c r="U130" s="3">
        <v>170</v>
      </c>
      <c r="V130" s="3">
        <v>170</v>
      </c>
      <c r="W130" s="3">
        <v>170</v>
      </c>
      <c r="X130" s="3">
        <v>170</v>
      </c>
      <c r="Y130" s="3">
        <v>170</v>
      </c>
      <c r="Z130" s="3">
        <v>170</v>
      </c>
      <c r="AA130" s="3">
        <v>170</v>
      </c>
      <c r="AB130" s="3">
        <v>170</v>
      </c>
      <c r="AC130" s="4">
        <v>170</v>
      </c>
    </row>
    <row r="131" spans="1:29" ht="60" x14ac:dyDescent="0.25">
      <c r="A131" s="175"/>
      <c r="B131" s="30"/>
      <c r="C131" s="64" t="s">
        <v>69</v>
      </c>
      <c r="D131" s="64" t="s">
        <v>144</v>
      </c>
      <c r="E131" s="33" t="s">
        <v>121</v>
      </c>
      <c r="F131" s="33" t="s">
        <v>119</v>
      </c>
      <c r="G131" s="33" t="s">
        <v>120</v>
      </c>
      <c r="H131" s="34"/>
      <c r="I131" s="107" t="s">
        <v>176</v>
      </c>
      <c r="J131" s="109">
        <f t="shared" ref="J131" si="35">SUM(O131:AC131)</f>
        <v>1690</v>
      </c>
      <c r="K131" s="35"/>
      <c r="L131" s="99">
        <v>47119</v>
      </c>
      <c r="M131" s="99">
        <v>50770</v>
      </c>
      <c r="N131" s="36" t="s">
        <v>49</v>
      </c>
      <c r="O131" s="1"/>
      <c r="P131" s="2"/>
      <c r="Q131" s="2"/>
      <c r="R131" s="2"/>
      <c r="S131" s="2"/>
      <c r="T131" s="3">
        <v>169</v>
      </c>
      <c r="U131" s="3">
        <v>169</v>
      </c>
      <c r="V131" s="3">
        <v>169</v>
      </c>
      <c r="W131" s="3">
        <v>169</v>
      </c>
      <c r="X131" s="3">
        <v>169</v>
      </c>
      <c r="Y131" s="3">
        <v>169</v>
      </c>
      <c r="Z131" s="3">
        <v>169</v>
      </c>
      <c r="AA131" s="3">
        <v>169</v>
      </c>
      <c r="AB131" s="3">
        <v>169</v>
      </c>
      <c r="AC131" s="4">
        <v>169</v>
      </c>
    </row>
    <row r="132" spans="1:29" ht="60" x14ac:dyDescent="0.25">
      <c r="A132" s="29"/>
      <c r="B132" s="30"/>
      <c r="C132" s="64" t="s">
        <v>212</v>
      </c>
      <c r="D132" s="64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>SUM(O132:AC132)</f>
        <v>2339</v>
      </c>
      <c r="K132" s="34"/>
      <c r="L132" s="99">
        <v>48214</v>
      </c>
      <c r="M132" s="99">
        <v>48579</v>
      </c>
      <c r="N132" s="36" t="s">
        <v>49</v>
      </c>
      <c r="O132" s="21"/>
      <c r="P132" s="2"/>
      <c r="Q132" s="2"/>
      <c r="R132" s="2"/>
      <c r="S132" s="2"/>
      <c r="T132" s="3"/>
      <c r="U132" s="3"/>
      <c r="V132" s="3"/>
      <c r="W132" s="3">
        <v>2339</v>
      </c>
      <c r="X132" s="3"/>
      <c r="Y132" s="3"/>
      <c r="Z132" s="3"/>
      <c r="AA132" s="3"/>
      <c r="AB132" s="3"/>
      <c r="AC132" s="4"/>
    </row>
    <row r="133" spans="1:29" ht="60" x14ac:dyDescent="0.25">
      <c r="A133" s="29"/>
      <c r="B133" s="30"/>
      <c r="C133" s="131" t="s">
        <v>237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ref="J133" si="36">SUM(O133:AC133)</f>
        <v>468</v>
      </c>
      <c r="K133" s="34"/>
      <c r="L133" s="99">
        <v>48214</v>
      </c>
      <c r="M133" s="99">
        <v>48579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>
        <v>468</v>
      </c>
      <c r="X133" s="3"/>
      <c r="Y133" s="3"/>
      <c r="Z133" s="3"/>
      <c r="AA133" s="3"/>
      <c r="AB133" s="3"/>
      <c r="AC133" s="4"/>
    </row>
    <row r="134" spans="1:29" ht="60" x14ac:dyDescent="0.25">
      <c r="A134" s="175"/>
      <c r="B134" s="30"/>
      <c r="C134" s="131" t="s">
        <v>215</v>
      </c>
      <c r="D134" s="131" t="s">
        <v>76</v>
      </c>
      <c r="E134" s="33" t="s">
        <v>118</v>
      </c>
      <c r="F134" s="33" t="s">
        <v>119</v>
      </c>
      <c r="G134" s="33" t="s">
        <v>120</v>
      </c>
      <c r="H134" s="34"/>
      <c r="I134" s="107" t="s">
        <v>176</v>
      </c>
      <c r="J134" s="109">
        <f t="shared" ref="J134" si="37">SUM(O134:AC134)</f>
        <v>702</v>
      </c>
      <c r="K134" s="34"/>
      <c r="L134" s="99">
        <v>48214</v>
      </c>
      <c r="M134" s="99">
        <v>48579</v>
      </c>
      <c r="N134" s="57" t="s">
        <v>49</v>
      </c>
      <c r="O134" s="1"/>
      <c r="P134" s="2"/>
      <c r="Q134" s="2"/>
      <c r="R134" s="2"/>
      <c r="S134" s="2"/>
      <c r="T134" s="3"/>
      <c r="U134" s="3"/>
      <c r="V134" s="3"/>
      <c r="W134" s="3">
        <v>702</v>
      </c>
      <c r="X134" s="3"/>
      <c r="Y134" s="3"/>
      <c r="Z134" s="3"/>
      <c r="AA134" s="3"/>
      <c r="AB134" s="3"/>
      <c r="AC134" s="4"/>
    </row>
    <row r="135" spans="1:29" ht="60" x14ac:dyDescent="0.25">
      <c r="A135" s="175"/>
      <c r="B135" s="30"/>
      <c r="C135" s="64" t="s">
        <v>94</v>
      </c>
      <c r="D135" s="64" t="s">
        <v>167</v>
      </c>
      <c r="E135" s="33" t="s">
        <v>121</v>
      </c>
      <c r="F135" s="33" t="s">
        <v>119</v>
      </c>
      <c r="G135" s="33" t="s">
        <v>120</v>
      </c>
      <c r="H135" s="34"/>
      <c r="I135" s="107" t="s">
        <v>176</v>
      </c>
      <c r="J135" s="109">
        <f>SUM(O135:AC135)</f>
        <v>1345</v>
      </c>
      <c r="K135" s="34"/>
      <c r="L135" s="99">
        <v>48214</v>
      </c>
      <c r="M135" s="99">
        <v>48579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>
        <v>1345</v>
      </c>
      <c r="X135" s="3"/>
      <c r="Y135" s="3"/>
      <c r="Z135" s="3"/>
      <c r="AA135" s="3"/>
      <c r="AB135" s="3"/>
      <c r="AC135" s="4"/>
    </row>
    <row r="136" spans="1:29" ht="60" x14ac:dyDescent="0.25">
      <c r="A136" s="175"/>
      <c r="B136" s="30"/>
      <c r="C136" s="131" t="s">
        <v>213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>SUM(O136:AC136)</f>
        <v>468</v>
      </c>
      <c r="K136" s="34"/>
      <c r="L136" s="99">
        <v>48214</v>
      </c>
      <c r="M136" s="99">
        <v>48579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>
        <v>468</v>
      </c>
      <c r="X136" s="3"/>
      <c r="Y136" s="3"/>
      <c r="Z136" s="3"/>
      <c r="AA136" s="3"/>
      <c r="AB136" s="3"/>
      <c r="AC136" s="4"/>
    </row>
    <row r="137" spans="1:29" ht="60" x14ac:dyDescent="0.25">
      <c r="A137" s="175"/>
      <c r="B137" s="30"/>
      <c r="C137" s="131" t="s">
        <v>203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ref="J137:J138" si="38">SUM(O137:AC137)</f>
        <v>468</v>
      </c>
      <c r="K137" s="34"/>
      <c r="L137" s="99">
        <v>48214</v>
      </c>
      <c r="M137" s="99">
        <v>48579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>
        <v>468</v>
      </c>
      <c r="X137" s="3"/>
      <c r="Y137" s="3"/>
      <c r="Z137" s="3"/>
      <c r="AA137" s="3"/>
      <c r="AB137" s="3"/>
      <c r="AC137" s="4"/>
    </row>
    <row r="138" spans="1:29" ht="60" x14ac:dyDescent="0.25">
      <c r="A138" s="175"/>
      <c r="B138" s="30"/>
      <c r="C138" s="131" t="s">
        <v>214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 t="shared" si="38"/>
        <v>468</v>
      </c>
      <c r="K138" s="34"/>
      <c r="L138" s="99">
        <v>48214</v>
      </c>
      <c r="M138" s="99">
        <v>48579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>
        <v>468</v>
      </c>
      <c r="X138" s="3"/>
      <c r="Y138" s="3"/>
      <c r="Z138" s="3"/>
      <c r="AA138" s="3"/>
      <c r="AB138" s="3"/>
      <c r="AC138" s="4"/>
    </row>
    <row r="139" spans="1:29" ht="60" x14ac:dyDescent="0.25">
      <c r="A139" s="175"/>
      <c r="B139" s="30"/>
      <c r="C139" s="131" t="s">
        <v>223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>SUM(O139:AC139)</f>
        <v>842</v>
      </c>
      <c r="K139" s="34"/>
      <c r="L139" s="99">
        <v>48580</v>
      </c>
      <c r="M139" s="99">
        <v>48944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>
        <v>842</v>
      </c>
      <c r="Y139" s="3"/>
      <c r="Z139" s="3"/>
      <c r="AA139" s="3"/>
      <c r="AB139" s="3"/>
      <c r="AC139" s="4"/>
    </row>
    <row r="140" spans="1:29" ht="60" x14ac:dyDescent="0.25">
      <c r="A140" s="175"/>
      <c r="B140" s="30"/>
      <c r="C140" s="131" t="s">
        <v>224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>SUM(O140:AC140)</f>
        <v>468</v>
      </c>
      <c r="K140" s="34"/>
      <c r="L140" s="99">
        <v>48580</v>
      </c>
      <c r="M140" s="99">
        <v>48944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>
        <v>468</v>
      </c>
      <c r="Y140" s="3"/>
      <c r="Z140" s="3"/>
      <c r="AA140" s="3"/>
      <c r="AB140" s="3"/>
      <c r="AC140" s="4"/>
    </row>
    <row r="141" spans="1:29" ht="60" x14ac:dyDescent="0.25">
      <c r="A141" s="175"/>
      <c r="B141" s="30"/>
      <c r="C141" s="131" t="s">
        <v>225</v>
      </c>
      <c r="D141" s="131" t="s">
        <v>76</v>
      </c>
      <c r="E141" s="33" t="s">
        <v>118</v>
      </c>
      <c r="F141" s="33" t="s">
        <v>119</v>
      </c>
      <c r="G141" s="33" t="s">
        <v>120</v>
      </c>
      <c r="H141" s="34"/>
      <c r="I141" s="107" t="s">
        <v>176</v>
      </c>
      <c r="J141" s="109">
        <f>SUM(O141:AC141)</f>
        <v>468</v>
      </c>
      <c r="K141" s="34"/>
      <c r="L141" s="99">
        <v>48580</v>
      </c>
      <c r="M141" s="99">
        <v>48944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>
        <v>468</v>
      </c>
      <c r="Y141" s="3"/>
      <c r="Z141" s="3"/>
      <c r="AA141" s="3"/>
      <c r="AB141" s="3"/>
      <c r="AC141" s="4"/>
    </row>
    <row r="142" spans="1:29" ht="60" x14ac:dyDescent="0.25">
      <c r="A142" s="175"/>
      <c r="B142" s="30"/>
      <c r="C142" s="131" t="s">
        <v>208</v>
      </c>
      <c r="D142" s="131" t="s">
        <v>76</v>
      </c>
      <c r="E142" s="33" t="s">
        <v>118</v>
      </c>
      <c r="F142" s="33" t="s">
        <v>119</v>
      </c>
      <c r="G142" s="33" t="s">
        <v>120</v>
      </c>
      <c r="H142" s="34"/>
      <c r="I142" s="107" t="s">
        <v>176</v>
      </c>
      <c r="J142" s="109">
        <f>SUM(O142:AC142)</f>
        <v>468</v>
      </c>
      <c r="K142" s="34"/>
      <c r="L142" s="99">
        <v>48580</v>
      </c>
      <c r="M142" s="99">
        <v>48944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>
        <v>468</v>
      </c>
      <c r="Y142" s="3"/>
      <c r="Z142" s="3"/>
      <c r="AA142" s="3"/>
      <c r="AB142" s="3"/>
      <c r="AC142" s="4"/>
    </row>
    <row r="143" spans="1:29" ht="60" x14ac:dyDescent="0.25">
      <c r="A143" s="175"/>
      <c r="B143" s="30"/>
      <c r="C143" s="131" t="s">
        <v>226</v>
      </c>
      <c r="D143" s="131" t="s">
        <v>76</v>
      </c>
      <c r="E143" s="33" t="s">
        <v>118</v>
      </c>
      <c r="F143" s="33" t="s">
        <v>119</v>
      </c>
      <c r="G143" s="33" t="s">
        <v>120</v>
      </c>
      <c r="H143" s="34"/>
      <c r="I143" s="107" t="s">
        <v>176</v>
      </c>
      <c r="J143" s="109">
        <f>SUM(O143:AC143)</f>
        <v>468</v>
      </c>
      <c r="K143" s="34"/>
      <c r="L143" s="99">
        <v>48580</v>
      </c>
      <c r="M143" s="99">
        <v>48944</v>
      </c>
      <c r="N143" s="36" t="s">
        <v>49</v>
      </c>
      <c r="O143" s="1"/>
      <c r="P143" s="2"/>
      <c r="Q143" s="2"/>
      <c r="R143" s="2"/>
      <c r="S143" s="2"/>
      <c r="T143" s="3"/>
      <c r="U143" s="3"/>
      <c r="V143" s="3"/>
      <c r="W143" s="3"/>
      <c r="X143" s="3">
        <v>468</v>
      </c>
      <c r="Y143" s="3"/>
      <c r="Z143" s="3"/>
      <c r="AA143" s="3"/>
      <c r="AB143" s="3"/>
      <c r="AC143" s="4"/>
    </row>
    <row r="144" spans="1:29" ht="60" x14ac:dyDescent="0.25">
      <c r="A144" s="175"/>
      <c r="B144" s="30"/>
      <c r="C144" s="131" t="s">
        <v>217</v>
      </c>
      <c r="D144" s="131" t="s">
        <v>76</v>
      </c>
      <c r="E144" s="33" t="s">
        <v>118</v>
      </c>
      <c r="F144" s="33" t="s">
        <v>119</v>
      </c>
      <c r="G144" s="33" t="s">
        <v>120</v>
      </c>
      <c r="H144" s="34"/>
      <c r="I144" s="107" t="s">
        <v>65</v>
      </c>
      <c r="J144" s="109">
        <f t="shared" ref="J144:J147" si="39">SUM(O144:AC144)</f>
        <v>1000</v>
      </c>
      <c r="K144" s="34"/>
      <c r="L144" s="99">
        <v>48580</v>
      </c>
      <c r="M144" s="99">
        <v>48944</v>
      </c>
      <c r="N144" s="57" t="s">
        <v>49</v>
      </c>
      <c r="O144" s="1"/>
      <c r="P144" s="2"/>
      <c r="Q144" s="2"/>
      <c r="R144" s="2"/>
      <c r="S144" s="2"/>
      <c r="T144" s="3"/>
      <c r="U144" s="3"/>
      <c r="V144" s="3"/>
      <c r="W144" s="3"/>
      <c r="X144" s="3">
        <v>1000</v>
      </c>
      <c r="Y144" s="3"/>
      <c r="Z144" s="3"/>
      <c r="AA144" s="3"/>
      <c r="AB144" s="3"/>
      <c r="AC144" s="4"/>
    </row>
    <row r="145" spans="1:29" ht="60" x14ac:dyDescent="0.25">
      <c r="A145" s="175"/>
      <c r="B145" s="30"/>
      <c r="C145" s="131" t="s">
        <v>218</v>
      </c>
      <c r="D145" s="131" t="s">
        <v>76</v>
      </c>
      <c r="E145" s="33" t="s">
        <v>118</v>
      </c>
      <c r="F145" s="33" t="s">
        <v>119</v>
      </c>
      <c r="G145" s="33" t="s">
        <v>120</v>
      </c>
      <c r="H145" s="34"/>
      <c r="I145" s="107" t="s">
        <v>65</v>
      </c>
      <c r="J145" s="109">
        <f t="shared" si="39"/>
        <v>3600</v>
      </c>
      <c r="K145" s="34"/>
      <c r="L145" s="99">
        <v>48580</v>
      </c>
      <c r="M145" s="99">
        <v>48944</v>
      </c>
      <c r="N145" s="57" t="s">
        <v>49</v>
      </c>
      <c r="O145" s="1"/>
      <c r="P145" s="2"/>
      <c r="Q145" s="2"/>
      <c r="R145" s="2"/>
      <c r="S145" s="2"/>
      <c r="T145" s="3"/>
      <c r="U145" s="3"/>
      <c r="V145" s="3"/>
      <c r="W145" s="3"/>
      <c r="X145" s="3">
        <v>3600</v>
      </c>
      <c r="Y145" s="3"/>
      <c r="Z145" s="3"/>
      <c r="AA145" s="3"/>
      <c r="AB145" s="3"/>
      <c r="AC145" s="4"/>
    </row>
    <row r="146" spans="1:29" ht="60" x14ac:dyDescent="0.25">
      <c r="A146" s="175"/>
      <c r="B146" s="30"/>
      <c r="C146" s="131" t="s">
        <v>219</v>
      </c>
      <c r="D146" s="131" t="s">
        <v>76</v>
      </c>
      <c r="E146" s="33" t="s">
        <v>118</v>
      </c>
      <c r="F146" s="33" t="s">
        <v>119</v>
      </c>
      <c r="G146" s="33" t="s">
        <v>120</v>
      </c>
      <c r="H146" s="34"/>
      <c r="I146" s="107" t="s">
        <v>65</v>
      </c>
      <c r="J146" s="109">
        <f t="shared" si="39"/>
        <v>3600</v>
      </c>
      <c r="K146" s="34"/>
      <c r="L146" s="99">
        <v>48580</v>
      </c>
      <c r="M146" s="99">
        <v>48944</v>
      </c>
      <c r="N146" s="57" t="s">
        <v>49</v>
      </c>
      <c r="O146" s="1"/>
      <c r="P146" s="2"/>
      <c r="Q146" s="2"/>
      <c r="R146" s="2"/>
      <c r="S146" s="2"/>
      <c r="T146" s="3"/>
      <c r="U146" s="3"/>
      <c r="V146" s="3"/>
      <c r="W146" s="3"/>
      <c r="X146" s="3">
        <v>3600</v>
      </c>
      <c r="Y146" s="3"/>
      <c r="Z146" s="3"/>
      <c r="AA146" s="3"/>
      <c r="AB146" s="3"/>
      <c r="AC146" s="4"/>
    </row>
    <row r="147" spans="1:29" ht="60" x14ac:dyDescent="0.25">
      <c r="A147" s="175"/>
      <c r="B147" s="30"/>
      <c r="C147" s="131" t="s">
        <v>227</v>
      </c>
      <c r="D147" s="131" t="s">
        <v>76</v>
      </c>
      <c r="E147" s="33" t="s">
        <v>118</v>
      </c>
      <c r="F147" s="33" t="s">
        <v>119</v>
      </c>
      <c r="G147" s="33" t="s">
        <v>120</v>
      </c>
      <c r="H147" s="34"/>
      <c r="I147" s="107" t="s">
        <v>176</v>
      </c>
      <c r="J147" s="109">
        <f t="shared" si="39"/>
        <v>468</v>
      </c>
      <c r="K147" s="34"/>
      <c r="L147" s="99">
        <v>48580</v>
      </c>
      <c r="M147" s="99">
        <v>48944</v>
      </c>
      <c r="N147" s="36" t="s">
        <v>49</v>
      </c>
      <c r="O147" s="1"/>
      <c r="P147" s="2"/>
      <c r="Q147" s="2"/>
      <c r="R147" s="2"/>
      <c r="S147" s="2"/>
      <c r="T147" s="3"/>
      <c r="U147" s="3"/>
      <c r="V147" s="3"/>
      <c r="W147" s="3"/>
      <c r="X147" s="3">
        <v>468</v>
      </c>
      <c r="Y147" s="3"/>
      <c r="Z147" s="3"/>
      <c r="AA147" s="3"/>
      <c r="AB147" s="3"/>
      <c r="AC147" s="4"/>
    </row>
    <row r="148" spans="1:29" ht="60" x14ac:dyDescent="0.25">
      <c r="A148" s="175"/>
      <c r="B148" s="30"/>
      <c r="C148" s="131" t="s">
        <v>238</v>
      </c>
      <c r="D148" s="131" t="s">
        <v>76</v>
      </c>
      <c r="E148" s="33" t="s">
        <v>118</v>
      </c>
      <c r="F148" s="33" t="s">
        <v>119</v>
      </c>
      <c r="G148" s="33" t="s">
        <v>120</v>
      </c>
      <c r="H148" s="34"/>
      <c r="I148" s="107" t="s">
        <v>176</v>
      </c>
      <c r="J148" s="109">
        <f t="shared" ref="J148:J150" si="40">SUM(O148:AC148)</f>
        <v>5612</v>
      </c>
      <c r="K148" s="35"/>
      <c r="L148" s="99">
        <v>48580</v>
      </c>
      <c r="M148" s="99">
        <v>48944</v>
      </c>
      <c r="N148" s="36" t="s">
        <v>49</v>
      </c>
      <c r="O148" s="1"/>
      <c r="P148" s="2"/>
      <c r="Q148" s="2"/>
      <c r="R148" s="2"/>
      <c r="S148" s="2"/>
      <c r="T148" s="3"/>
      <c r="U148" s="3"/>
      <c r="V148" s="3"/>
      <c r="W148" s="3"/>
      <c r="X148" s="3">
        <v>5612</v>
      </c>
      <c r="Y148" s="3"/>
      <c r="Z148" s="3"/>
      <c r="AA148" s="3"/>
      <c r="AB148" s="3"/>
      <c r="AC148" s="4"/>
    </row>
    <row r="149" spans="1:29" ht="60" x14ac:dyDescent="0.25">
      <c r="A149" s="175"/>
      <c r="B149" s="30"/>
      <c r="C149" s="131" t="s">
        <v>239</v>
      </c>
      <c r="D149" s="131" t="s">
        <v>76</v>
      </c>
      <c r="E149" s="33" t="s">
        <v>118</v>
      </c>
      <c r="F149" s="33" t="s">
        <v>119</v>
      </c>
      <c r="G149" s="33" t="s">
        <v>120</v>
      </c>
      <c r="H149" s="34"/>
      <c r="I149" s="107" t="s">
        <v>176</v>
      </c>
      <c r="J149" s="109">
        <f t="shared" si="40"/>
        <v>468</v>
      </c>
      <c r="K149" s="35"/>
      <c r="L149" s="99">
        <v>48580</v>
      </c>
      <c r="M149" s="99">
        <v>48944</v>
      </c>
      <c r="N149" s="36" t="s">
        <v>49</v>
      </c>
      <c r="O149" s="1"/>
      <c r="P149" s="2"/>
      <c r="Q149" s="2"/>
      <c r="R149" s="2"/>
      <c r="S149" s="2"/>
      <c r="T149" s="3"/>
      <c r="U149" s="3"/>
      <c r="V149" s="3"/>
      <c r="W149" s="3"/>
      <c r="X149" s="3">
        <v>468</v>
      </c>
      <c r="Y149" s="3"/>
      <c r="Z149" s="3"/>
      <c r="AA149" s="3"/>
      <c r="AB149" s="3"/>
      <c r="AC149" s="4"/>
    </row>
    <row r="150" spans="1:29" ht="60" x14ac:dyDescent="0.25">
      <c r="A150" s="175"/>
      <c r="B150" s="30"/>
      <c r="C150" s="131" t="s">
        <v>240</v>
      </c>
      <c r="D150" s="131" t="s">
        <v>76</v>
      </c>
      <c r="E150" s="33" t="s">
        <v>118</v>
      </c>
      <c r="F150" s="33" t="s">
        <v>119</v>
      </c>
      <c r="G150" s="33" t="s">
        <v>120</v>
      </c>
      <c r="H150" s="34"/>
      <c r="I150" s="107" t="s">
        <v>176</v>
      </c>
      <c r="J150" s="109">
        <f t="shared" si="40"/>
        <v>468</v>
      </c>
      <c r="K150" s="35"/>
      <c r="L150" s="99">
        <v>48580</v>
      </c>
      <c r="M150" s="99">
        <v>48944</v>
      </c>
      <c r="N150" s="36" t="s">
        <v>49</v>
      </c>
      <c r="O150" s="1"/>
      <c r="P150" s="2"/>
      <c r="Q150" s="2"/>
      <c r="R150" s="2"/>
      <c r="S150" s="2"/>
      <c r="T150" s="3"/>
      <c r="U150" s="3"/>
      <c r="V150" s="3"/>
      <c r="W150" s="3"/>
      <c r="X150" s="3">
        <v>468</v>
      </c>
      <c r="Y150" s="3"/>
      <c r="Z150" s="3"/>
      <c r="AA150" s="3"/>
      <c r="AB150" s="3"/>
      <c r="AC150" s="4"/>
    </row>
    <row r="151" spans="1:29" ht="60" x14ac:dyDescent="0.25">
      <c r="A151" s="175"/>
      <c r="B151" s="30"/>
      <c r="C151" s="64" t="s">
        <v>99</v>
      </c>
      <c r="D151" s="64" t="s">
        <v>167</v>
      </c>
      <c r="E151" s="33" t="s">
        <v>121</v>
      </c>
      <c r="F151" s="33" t="s">
        <v>119</v>
      </c>
      <c r="G151" s="33" t="s">
        <v>120</v>
      </c>
      <c r="H151" s="34"/>
      <c r="I151" s="107" t="s">
        <v>176</v>
      </c>
      <c r="J151" s="109">
        <f>SUM(O151:AB151)</f>
        <v>1345</v>
      </c>
      <c r="K151" s="34"/>
      <c r="L151" s="99">
        <v>48580</v>
      </c>
      <c r="M151" s="99">
        <v>48944</v>
      </c>
      <c r="N151" s="36" t="s">
        <v>49</v>
      </c>
      <c r="O151" s="1"/>
      <c r="P151" s="2"/>
      <c r="Q151" s="2"/>
      <c r="R151" s="2"/>
      <c r="S151" s="2"/>
      <c r="T151" s="3"/>
      <c r="U151" s="3"/>
      <c r="V151" s="3"/>
      <c r="W151" s="3"/>
      <c r="X151" s="3">
        <v>1345</v>
      </c>
      <c r="Y151" s="3"/>
      <c r="Z151" s="3"/>
      <c r="AA151" s="3"/>
      <c r="AB151" s="3"/>
      <c r="AC151" s="4"/>
    </row>
    <row r="152" spans="1:29" ht="60" x14ac:dyDescent="0.25">
      <c r="A152" s="175"/>
      <c r="B152" s="30"/>
      <c r="C152" s="131" t="s">
        <v>236</v>
      </c>
      <c r="D152" s="131" t="s">
        <v>76</v>
      </c>
      <c r="E152" s="33" t="s">
        <v>118</v>
      </c>
      <c r="F152" s="33" t="s">
        <v>119</v>
      </c>
      <c r="G152" s="33" t="s">
        <v>120</v>
      </c>
      <c r="H152" s="34"/>
      <c r="I152" s="107" t="s">
        <v>176</v>
      </c>
      <c r="J152" s="109">
        <f>SUM(O152:AB152)</f>
        <v>468</v>
      </c>
      <c r="K152" s="34"/>
      <c r="L152" s="99">
        <v>48945</v>
      </c>
      <c r="M152" s="99">
        <v>49309</v>
      </c>
      <c r="N152" s="36" t="s">
        <v>49</v>
      </c>
      <c r="O152" s="1"/>
      <c r="P152" s="2"/>
      <c r="Q152" s="2"/>
      <c r="R152" s="2"/>
      <c r="S152" s="2"/>
      <c r="T152" s="3"/>
      <c r="U152" s="3"/>
      <c r="V152" s="3"/>
      <c r="W152" s="3"/>
      <c r="X152" s="3"/>
      <c r="Y152" s="3">
        <v>468</v>
      </c>
      <c r="Z152" s="3"/>
      <c r="AA152" s="3"/>
      <c r="AB152" s="3"/>
      <c r="AC152" s="4"/>
    </row>
    <row r="153" spans="1:29" ht="60" x14ac:dyDescent="0.25">
      <c r="A153" s="175"/>
      <c r="B153" s="30"/>
      <c r="C153" s="64" t="s">
        <v>100</v>
      </c>
      <c r="D153" s="64" t="s">
        <v>167</v>
      </c>
      <c r="E153" s="33" t="s">
        <v>121</v>
      </c>
      <c r="F153" s="33" t="s">
        <v>119</v>
      </c>
      <c r="G153" s="33" t="s">
        <v>120</v>
      </c>
      <c r="H153" s="34"/>
      <c r="I153" s="107" t="s">
        <v>176</v>
      </c>
      <c r="J153" s="109">
        <f>SUM(O153:AB153)</f>
        <v>2690</v>
      </c>
      <c r="K153" s="34"/>
      <c r="L153" s="99">
        <v>48945</v>
      </c>
      <c r="M153" s="99">
        <v>49674</v>
      </c>
      <c r="N153" s="36" t="s">
        <v>49</v>
      </c>
      <c r="O153" s="1"/>
      <c r="P153" s="2"/>
      <c r="Q153" s="2"/>
      <c r="R153" s="2"/>
      <c r="S153" s="2"/>
      <c r="T153" s="3"/>
      <c r="U153" s="3"/>
      <c r="V153" s="3"/>
      <c r="W153" s="3"/>
      <c r="X153" s="3"/>
      <c r="Y153" s="3">
        <v>1345</v>
      </c>
      <c r="Z153" s="3">
        <v>1345</v>
      </c>
      <c r="AA153" s="3"/>
      <c r="AB153" s="3"/>
      <c r="AC153" s="4"/>
    </row>
    <row r="154" spans="1:29" ht="60" x14ac:dyDescent="0.25">
      <c r="A154" s="175"/>
      <c r="B154" s="30"/>
      <c r="C154" s="131" t="s">
        <v>216</v>
      </c>
      <c r="D154" s="131" t="s">
        <v>76</v>
      </c>
      <c r="E154" s="33" t="s">
        <v>118</v>
      </c>
      <c r="F154" s="33" t="s">
        <v>119</v>
      </c>
      <c r="G154" s="33" t="s">
        <v>120</v>
      </c>
      <c r="H154" s="34"/>
      <c r="I154" s="107" t="s">
        <v>176</v>
      </c>
      <c r="J154" s="109">
        <f>SUM(O154:AC154)</f>
        <v>1964</v>
      </c>
      <c r="K154" s="34"/>
      <c r="L154" s="99">
        <v>48945</v>
      </c>
      <c r="M154" s="99">
        <v>49309</v>
      </c>
      <c r="N154" s="36" t="s">
        <v>49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>
        <v>1964</v>
      </c>
      <c r="Z154" s="3"/>
      <c r="AA154" s="3"/>
      <c r="AB154" s="3"/>
      <c r="AC154" s="4"/>
    </row>
    <row r="155" spans="1:29" ht="60" x14ac:dyDescent="0.25">
      <c r="A155" s="175"/>
      <c r="B155" s="30"/>
      <c r="C155" s="131" t="s">
        <v>228</v>
      </c>
      <c r="D155" s="131" t="s">
        <v>76</v>
      </c>
      <c r="E155" s="33" t="s">
        <v>118</v>
      </c>
      <c r="F155" s="33" t="s">
        <v>119</v>
      </c>
      <c r="G155" s="33" t="s">
        <v>120</v>
      </c>
      <c r="H155" s="34"/>
      <c r="I155" s="107" t="s">
        <v>176</v>
      </c>
      <c r="J155" s="109">
        <f t="shared" ref="J155" si="41">SUM(O155:AC155)</f>
        <v>468</v>
      </c>
      <c r="K155" s="34"/>
      <c r="L155" s="99">
        <v>48945</v>
      </c>
      <c r="M155" s="99">
        <v>49309</v>
      </c>
      <c r="N155" s="36" t="s">
        <v>49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>
        <v>468</v>
      </c>
      <c r="Z155" s="3"/>
      <c r="AA155" s="3"/>
      <c r="AB155" s="3"/>
      <c r="AC155" s="4"/>
    </row>
    <row r="156" spans="1:29" ht="60" x14ac:dyDescent="0.25">
      <c r="A156" s="175"/>
      <c r="B156" s="30"/>
      <c r="C156" s="131" t="s">
        <v>229</v>
      </c>
      <c r="D156" s="131" t="s">
        <v>76</v>
      </c>
      <c r="E156" s="33" t="s">
        <v>118</v>
      </c>
      <c r="F156" s="33" t="s">
        <v>119</v>
      </c>
      <c r="G156" s="33" t="s">
        <v>120</v>
      </c>
      <c r="H156" s="34"/>
      <c r="I156" s="107" t="s">
        <v>176</v>
      </c>
      <c r="J156" s="109">
        <f>SUM(O156:AC156)</f>
        <v>5612</v>
      </c>
      <c r="K156" s="35"/>
      <c r="L156" s="99">
        <v>48945</v>
      </c>
      <c r="M156" s="99">
        <v>49309</v>
      </c>
      <c r="N156" s="36" t="s">
        <v>49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>
        <v>5612</v>
      </c>
      <c r="Z156" s="3"/>
      <c r="AA156" s="3"/>
      <c r="AB156" s="3"/>
      <c r="AC156" s="4"/>
    </row>
    <row r="157" spans="1:29" ht="60" x14ac:dyDescent="0.25">
      <c r="A157" s="175"/>
      <c r="B157" s="30"/>
      <c r="C157" s="131" t="s">
        <v>230</v>
      </c>
      <c r="D157" s="131" t="s">
        <v>76</v>
      </c>
      <c r="E157" s="33" t="s">
        <v>118</v>
      </c>
      <c r="F157" s="33" t="s">
        <v>119</v>
      </c>
      <c r="G157" s="33" t="s">
        <v>120</v>
      </c>
      <c r="H157" s="34"/>
      <c r="I157" s="107" t="s">
        <v>176</v>
      </c>
      <c r="J157" s="109">
        <f>SUM(O157:AC157)</f>
        <v>842</v>
      </c>
      <c r="K157" s="35"/>
      <c r="L157" s="99">
        <v>48945</v>
      </c>
      <c r="M157" s="99">
        <v>49309</v>
      </c>
      <c r="N157" s="36" t="s">
        <v>49</v>
      </c>
      <c r="O157" s="1"/>
      <c r="P157" s="2"/>
      <c r="Q157" s="2"/>
      <c r="R157" s="2"/>
      <c r="S157" s="2"/>
      <c r="T157" s="3"/>
      <c r="U157" s="3"/>
      <c r="V157" s="3"/>
      <c r="W157" s="3"/>
      <c r="X157" s="3"/>
      <c r="Y157" s="3">
        <v>842</v>
      </c>
      <c r="Z157" s="3"/>
      <c r="AA157" s="3"/>
      <c r="AB157" s="3"/>
      <c r="AC157" s="4"/>
    </row>
    <row r="158" spans="1:29" ht="60" x14ac:dyDescent="0.25">
      <c r="A158" s="175"/>
      <c r="B158" s="30"/>
      <c r="C158" s="131" t="s">
        <v>231</v>
      </c>
      <c r="D158" s="131" t="s">
        <v>76</v>
      </c>
      <c r="E158" s="33" t="s">
        <v>118</v>
      </c>
      <c r="F158" s="33" t="s">
        <v>119</v>
      </c>
      <c r="G158" s="33" t="s">
        <v>120</v>
      </c>
      <c r="H158" s="34"/>
      <c r="I158" s="107" t="s">
        <v>176</v>
      </c>
      <c r="J158" s="109">
        <f>SUM(O158:AC158)</f>
        <v>468</v>
      </c>
      <c r="K158" s="35"/>
      <c r="L158" s="99">
        <v>48945</v>
      </c>
      <c r="M158" s="99">
        <v>49309</v>
      </c>
      <c r="N158" s="36" t="s">
        <v>49</v>
      </c>
      <c r="O158" s="1"/>
      <c r="P158" s="2"/>
      <c r="Q158" s="2"/>
      <c r="R158" s="2"/>
      <c r="S158" s="2"/>
      <c r="T158" s="3"/>
      <c r="U158" s="3"/>
      <c r="V158" s="3"/>
      <c r="W158" s="3"/>
      <c r="X158" s="3"/>
      <c r="Y158" s="3">
        <v>468</v>
      </c>
      <c r="Z158" s="3"/>
      <c r="AA158" s="3"/>
      <c r="AB158" s="3"/>
      <c r="AC158" s="4"/>
    </row>
    <row r="159" spans="1:29" ht="60" x14ac:dyDescent="0.25">
      <c r="A159" s="175"/>
      <c r="B159" s="30"/>
      <c r="C159" s="131" t="s">
        <v>232</v>
      </c>
      <c r="D159" s="131" t="s">
        <v>76</v>
      </c>
      <c r="E159" s="33" t="s">
        <v>118</v>
      </c>
      <c r="F159" s="33" t="s">
        <v>119</v>
      </c>
      <c r="G159" s="33" t="s">
        <v>120</v>
      </c>
      <c r="H159" s="34"/>
      <c r="I159" s="107" t="s">
        <v>176</v>
      </c>
      <c r="J159" s="109">
        <f>SUM(O159:AC159)</f>
        <v>468</v>
      </c>
      <c r="K159" s="35"/>
      <c r="L159" s="99">
        <v>48945</v>
      </c>
      <c r="M159" s="99">
        <v>49309</v>
      </c>
      <c r="N159" s="36" t="s">
        <v>49</v>
      </c>
      <c r="O159" s="1"/>
      <c r="P159" s="2"/>
      <c r="Q159" s="2"/>
      <c r="R159" s="2"/>
      <c r="S159" s="2"/>
      <c r="T159" s="3"/>
      <c r="U159" s="3"/>
      <c r="V159" s="3"/>
      <c r="W159" s="3"/>
      <c r="X159" s="3"/>
      <c r="Y159" s="3">
        <v>468</v>
      </c>
      <c r="Z159" s="3"/>
      <c r="AA159" s="3"/>
      <c r="AB159" s="3"/>
      <c r="AC159" s="4"/>
    </row>
    <row r="160" spans="1:29" ht="60" x14ac:dyDescent="0.25">
      <c r="A160" s="175"/>
      <c r="B160" s="30"/>
      <c r="C160" s="131" t="s">
        <v>233</v>
      </c>
      <c r="D160" s="131" t="s">
        <v>76</v>
      </c>
      <c r="E160" s="33" t="s">
        <v>118</v>
      </c>
      <c r="F160" s="33" t="s">
        <v>119</v>
      </c>
      <c r="G160" s="33" t="s">
        <v>120</v>
      </c>
      <c r="H160" s="34"/>
      <c r="I160" s="107" t="s">
        <v>176</v>
      </c>
      <c r="J160" s="109">
        <f>SUM(O160:AC160)</f>
        <v>468</v>
      </c>
      <c r="K160" s="35"/>
      <c r="L160" s="99">
        <v>48945</v>
      </c>
      <c r="M160" s="99">
        <v>49309</v>
      </c>
      <c r="N160" s="36" t="s">
        <v>49</v>
      </c>
      <c r="O160" s="1"/>
      <c r="P160" s="2"/>
      <c r="Q160" s="2"/>
      <c r="R160" s="2"/>
      <c r="S160" s="2"/>
      <c r="T160" s="3"/>
      <c r="U160" s="3"/>
      <c r="V160" s="3"/>
      <c r="W160" s="3"/>
      <c r="X160" s="3"/>
      <c r="Y160" s="3">
        <v>468</v>
      </c>
      <c r="Z160" s="3"/>
      <c r="AA160" s="3"/>
      <c r="AB160" s="3"/>
      <c r="AC160" s="4"/>
    </row>
    <row r="161" spans="1:30" ht="60" x14ac:dyDescent="0.25">
      <c r="A161" s="175"/>
      <c r="B161" s="30"/>
      <c r="C161" s="131" t="s">
        <v>205</v>
      </c>
      <c r="D161" s="131" t="s">
        <v>76</v>
      </c>
      <c r="E161" s="33" t="s">
        <v>118</v>
      </c>
      <c r="F161" s="33" t="s">
        <v>119</v>
      </c>
      <c r="G161" s="33" t="s">
        <v>120</v>
      </c>
      <c r="H161" s="34"/>
      <c r="I161" s="107" t="s">
        <v>176</v>
      </c>
      <c r="J161" s="109">
        <f t="shared" ref="J161:J169" si="42">SUM(O161:AC161)</f>
        <v>1684</v>
      </c>
      <c r="K161" s="34"/>
      <c r="L161" s="99">
        <v>49310</v>
      </c>
      <c r="M161" s="99">
        <v>49674</v>
      </c>
      <c r="N161" s="36" t="s">
        <v>49</v>
      </c>
      <c r="O161" s="1"/>
      <c r="P161" s="2"/>
      <c r="Q161" s="2"/>
      <c r="R161" s="2"/>
      <c r="S161" s="2"/>
      <c r="T161" s="3"/>
      <c r="U161" s="3"/>
      <c r="V161" s="3"/>
      <c r="W161" s="3"/>
      <c r="X161" s="3"/>
      <c r="Y161" s="3"/>
      <c r="Z161" s="3">
        <v>1684</v>
      </c>
      <c r="AA161" s="3"/>
      <c r="AB161" s="3"/>
      <c r="AC161" s="4"/>
    </row>
    <row r="162" spans="1:30" ht="60" x14ac:dyDescent="0.25">
      <c r="A162" s="175"/>
      <c r="B162" s="30"/>
      <c r="C162" s="64" t="s">
        <v>220</v>
      </c>
      <c r="D162" s="131" t="s">
        <v>76</v>
      </c>
      <c r="E162" s="33" t="s">
        <v>118</v>
      </c>
      <c r="F162" s="33" t="s">
        <v>119</v>
      </c>
      <c r="G162" s="33" t="s">
        <v>120</v>
      </c>
      <c r="H162" s="34"/>
      <c r="I162" s="107" t="s">
        <v>176</v>
      </c>
      <c r="J162" s="109">
        <f t="shared" si="42"/>
        <v>842</v>
      </c>
      <c r="K162" s="35"/>
      <c r="L162" s="99">
        <v>49310</v>
      </c>
      <c r="M162" s="99">
        <v>49674</v>
      </c>
      <c r="N162" s="36" t="s">
        <v>49</v>
      </c>
      <c r="O162" s="1"/>
      <c r="P162" s="2"/>
      <c r="Q162" s="2"/>
      <c r="R162" s="2"/>
      <c r="S162" s="2"/>
      <c r="T162" s="3"/>
      <c r="U162" s="3"/>
      <c r="V162" s="3"/>
      <c r="W162" s="3"/>
      <c r="X162" s="3"/>
      <c r="Y162" s="3"/>
      <c r="Z162" s="3">
        <v>842</v>
      </c>
      <c r="AA162" s="3"/>
      <c r="AB162" s="3"/>
      <c r="AC162" s="4"/>
    </row>
    <row r="163" spans="1:30" ht="60" x14ac:dyDescent="0.25">
      <c r="A163" s="175"/>
      <c r="B163" s="30"/>
      <c r="C163" s="64" t="s">
        <v>221</v>
      </c>
      <c r="D163" s="131" t="s">
        <v>76</v>
      </c>
      <c r="E163" s="33" t="s">
        <v>118</v>
      </c>
      <c r="F163" s="33" t="s">
        <v>119</v>
      </c>
      <c r="G163" s="33" t="s">
        <v>120</v>
      </c>
      <c r="H163" s="34"/>
      <c r="I163" s="107" t="s">
        <v>176</v>
      </c>
      <c r="J163" s="109">
        <f t="shared" si="42"/>
        <v>842</v>
      </c>
      <c r="K163" s="35"/>
      <c r="L163" s="99">
        <v>49310</v>
      </c>
      <c r="M163" s="99">
        <v>49674</v>
      </c>
      <c r="N163" s="36" t="s">
        <v>49</v>
      </c>
      <c r="O163" s="1"/>
      <c r="P163" s="2"/>
      <c r="Q163" s="2"/>
      <c r="R163" s="2"/>
      <c r="S163" s="2"/>
      <c r="T163" s="3"/>
      <c r="U163" s="3"/>
      <c r="V163" s="3"/>
      <c r="W163" s="3"/>
      <c r="X163" s="3"/>
      <c r="Y163" s="3"/>
      <c r="Z163" s="3">
        <v>842</v>
      </c>
      <c r="AA163" s="3"/>
      <c r="AB163" s="3"/>
      <c r="AC163" s="4"/>
    </row>
    <row r="164" spans="1:30" ht="60" x14ac:dyDescent="0.25">
      <c r="A164" s="175"/>
      <c r="B164" s="30"/>
      <c r="C164" s="64" t="s">
        <v>204</v>
      </c>
      <c r="D164" s="131" t="s">
        <v>76</v>
      </c>
      <c r="E164" s="33" t="s">
        <v>118</v>
      </c>
      <c r="F164" s="33" t="s">
        <v>119</v>
      </c>
      <c r="G164" s="33" t="s">
        <v>120</v>
      </c>
      <c r="H164" s="34"/>
      <c r="I164" s="107" t="s">
        <v>176</v>
      </c>
      <c r="J164" s="109">
        <f t="shared" si="42"/>
        <v>842</v>
      </c>
      <c r="K164" s="35"/>
      <c r="L164" s="99">
        <v>49310</v>
      </c>
      <c r="M164" s="99">
        <v>49674</v>
      </c>
      <c r="N164" s="36" t="s">
        <v>49</v>
      </c>
      <c r="O164" s="1"/>
      <c r="P164" s="2"/>
      <c r="Q164" s="2"/>
      <c r="R164" s="2"/>
      <c r="S164" s="2"/>
      <c r="T164" s="3"/>
      <c r="U164" s="3"/>
      <c r="V164" s="3"/>
      <c r="W164" s="3"/>
      <c r="X164" s="3"/>
      <c r="Y164" s="3"/>
      <c r="Z164" s="3">
        <v>842</v>
      </c>
      <c r="AA164" s="3"/>
      <c r="AB164" s="3"/>
      <c r="AC164" s="4"/>
    </row>
    <row r="165" spans="1:30" ht="60" x14ac:dyDescent="0.25">
      <c r="A165" s="175"/>
      <c r="B165" s="30"/>
      <c r="C165" s="131" t="s">
        <v>234</v>
      </c>
      <c r="D165" s="131" t="s">
        <v>76</v>
      </c>
      <c r="E165" s="33" t="s">
        <v>118</v>
      </c>
      <c r="F165" s="33" t="s">
        <v>119</v>
      </c>
      <c r="G165" s="33" t="s">
        <v>120</v>
      </c>
      <c r="H165" s="34"/>
      <c r="I165" s="107" t="s">
        <v>176</v>
      </c>
      <c r="J165" s="109">
        <f t="shared" si="42"/>
        <v>468</v>
      </c>
      <c r="K165" s="35"/>
      <c r="L165" s="99">
        <v>49310</v>
      </c>
      <c r="M165" s="99">
        <v>49674</v>
      </c>
      <c r="N165" s="36" t="s">
        <v>49</v>
      </c>
      <c r="O165" s="1"/>
      <c r="P165" s="2"/>
      <c r="Q165" s="2"/>
      <c r="R165" s="2"/>
      <c r="S165" s="2"/>
      <c r="T165" s="3"/>
      <c r="U165" s="3"/>
      <c r="V165" s="3"/>
      <c r="W165" s="3"/>
      <c r="X165" s="3"/>
      <c r="Y165" s="3"/>
      <c r="Z165" s="3">
        <v>468</v>
      </c>
      <c r="AA165" s="3"/>
      <c r="AB165" s="3"/>
      <c r="AC165" s="4"/>
    </row>
    <row r="166" spans="1:30" ht="60" x14ac:dyDescent="0.25">
      <c r="A166" s="175"/>
      <c r="B166" s="30"/>
      <c r="C166" s="131" t="s">
        <v>235</v>
      </c>
      <c r="D166" s="131" t="s">
        <v>76</v>
      </c>
      <c r="E166" s="33" t="s">
        <v>118</v>
      </c>
      <c r="F166" s="33" t="s">
        <v>119</v>
      </c>
      <c r="G166" s="33" t="s">
        <v>120</v>
      </c>
      <c r="H166" s="34"/>
      <c r="I166" s="107" t="s">
        <v>176</v>
      </c>
      <c r="J166" s="109">
        <f t="shared" si="42"/>
        <v>468</v>
      </c>
      <c r="K166" s="35"/>
      <c r="L166" s="99">
        <v>49310</v>
      </c>
      <c r="M166" s="99">
        <v>49674</v>
      </c>
      <c r="N166" s="36" t="s">
        <v>49</v>
      </c>
      <c r="O166" s="1"/>
      <c r="P166" s="2"/>
      <c r="Q166" s="2"/>
      <c r="R166" s="2"/>
      <c r="S166" s="2"/>
      <c r="T166" s="3"/>
      <c r="U166" s="3"/>
      <c r="V166" s="3"/>
      <c r="W166" s="3"/>
      <c r="X166" s="3"/>
      <c r="Y166" s="3"/>
      <c r="Z166" s="3">
        <v>468</v>
      </c>
      <c r="AA166" s="3"/>
      <c r="AB166" s="3"/>
      <c r="AC166" s="4"/>
    </row>
    <row r="167" spans="1:30" ht="60" x14ac:dyDescent="0.25">
      <c r="A167" s="175"/>
      <c r="B167" s="30"/>
      <c r="C167" s="131" t="s">
        <v>209</v>
      </c>
      <c r="D167" s="131" t="s">
        <v>76</v>
      </c>
      <c r="E167" s="33" t="s">
        <v>118</v>
      </c>
      <c r="F167" s="33" t="s">
        <v>119</v>
      </c>
      <c r="G167" s="33" t="s">
        <v>120</v>
      </c>
      <c r="H167" s="34"/>
      <c r="I167" s="107" t="s">
        <v>176</v>
      </c>
      <c r="J167" s="109">
        <f t="shared" si="42"/>
        <v>468</v>
      </c>
      <c r="K167" s="35"/>
      <c r="L167" s="99">
        <v>49310</v>
      </c>
      <c r="M167" s="99">
        <v>49674</v>
      </c>
      <c r="N167" s="36" t="s">
        <v>49</v>
      </c>
      <c r="O167" s="1"/>
      <c r="P167" s="2"/>
      <c r="Q167" s="2"/>
      <c r="R167" s="2"/>
      <c r="S167" s="2"/>
      <c r="T167" s="3"/>
      <c r="U167" s="3"/>
      <c r="V167" s="3"/>
      <c r="W167" s="3"/>
      <c r="X167" s="3"/>
      <c r="Y167" s="3"/>
      <c r="Z167" s="3">
        <v>468</v>
      </c>
      <c r="AA167" s="3"/>
      <c r="AB167" s="3"/>
      <c r="AC167" s="4"/>
    </row>
    <row r="168" spans="1:30" ht="60" x14ac:dyDescent="0.25">
      <c r="A168" s="175"/>
      <c r="B168" s="30"/>
      <c r="C168" s="131" t="s">
        <v>210</v>
      </c>
      <c r="D168" s="131" t="s">
        <v>76</v>
      </c>
      <c r="E168" s="33" t="s">
        <v>118</v>
      </c>
      <c r="F168" s="33" t="s">
        <v>119</v>
      </c>
      <c r="G168" s="33" t="s">
        <v>120</v>
      </c>
      <c r="H168" s="34"/>
      <c r="I168" s="107" t="s">
        <v>176</v>
      </c>
      <c r="J168" s="109">
        <f t="shared" si="42"/>
        <v>468</v>
      </c>
      <c r="K168" s="35"/>
      <c r="L168" s="99">
        <v>49310</v>
      </c>
      <c r="M168" s="99">
        <v>49674</v>
      </c>
      <c r="N168" s="36" t="s">
        <v>49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/>
      <c r="Z168" s="3">
        <v>468</v>
      </c>
      <c r="AA168" s="3"/>
      <c r="AB168" s="3"/>
      <c r="AC168" s="4"/>
    </row>
    <row r="169" spans="1:30" ht="60" x14ac:dyDescent="0.25">
      <c r="A169" s="175"/>
      <c r="B169" s="30"/>
      <c r="C169" s="131" t="s">
        <v>211</v>
      </c>
      <c r="D169" s="131" t="s">
        <v>76</v>
      </c>
      <c r="E169" s="33" t="s">
        <v>118</v>
      </c>
      <c r="F169" s="33" t="s">
        <v>119</v>
      </c>
      <c r="G169" s="33" t="s">
        <v>120</v>
      </c>
      <c r="H169" s="34"/>
      <c r="I169" s="107" t="s">
        <v>176</v>
      </c>
      <c r="J169" s="109">
        <f t="shared" si="42"/>
        <v>468</v>
      </c>
      <c r="K169" s="35"/>
      <c r="L169" s="99">
        <v>49310</v>
      </c>
      <c r="M169" s="99">
        <v>49674</v>
      </c>
      <c r="N169" s="36" t="s">
        <v>49</v>
      </c>
      <c r="O169" s="1"/>
      <c r="P169" s="2"/>
      <c r="Q169" s="2"/>
      <c r="R169" s="2"/>
      <c r="S169" s="2"/>
      <c r="T169" s="3"/>
      <c r="U169" s="3"/>
      <c r="V169" s="3"/>
      <c r="W169" s="3"/>
      <c r="X169" s="3"/>
      <c r="Y169" s="3"/>
      <c r="Z169" s="3">
        <v>468</v>
      </c>
      <c r="AA169" s="3"/>
      <c r="AB169" s="3"/>
      <c r="AC169" s="4"/>
    </row>
    <row r="170" spans="1:30" x14ac:dyDescent="0.25">
      <c r="A170" s="46"/>
      <c r="B170" s="47" t="s">
        <v>3</v>
      </c>
      <c r="C170" s="42"/>
      <c r="D170" s="42"/>
      <c r="E170" s="42"/>
      <c r="F170" s="42"/>
      <c r="G170" s="42"/>
      <c r="H170" s="48"/>
      <c r="I170" s="111"/>
      <c r="J170" s="118"/>
      <c r="K170" s="48"/>
      <c r="L170" s="103"/>
      <c r="M170" s="103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9"/>
    </row>
    <row r="171" spans="1:30" s="62" customFormat="1" ht="90" x14ac:dyDescent="0.25">
      <c r="A171" s="175"/>
      <c r="B171" s="30"/>
      <c r="C171" s="64" t="s">
        <v>74</v>
      </c>
      <c r="D171" s="169" t="s">
        <v>193</v>
      </c>
      <c r="E171" s="66" t="s">
        <v>122</v>
      </c>
      <c r="F171" s="66" t="s">
        <v>123</v>
      </c>
      <c r="G171" s="66" t="s">
        <v>124</v>
      </c>
      <c r="H171" s="34"/>
      <c r="I171" s="107" t="s">
        <v>65</v>
      </c>
      <c r="J171" s="109">
        <f t="shared" ref="J171" si="43">SUM(O171:AC171)</f>
        <v>6000</v>
      </c>
      <c r="K171" s="34"/>
      <c r="L171" s="99">
        <v>45658</v>
      </c>
      <c r="M171" s="99">
        <v>46022</v>
      </c>
      <c r="N171" s="54" t="s">
        <v>72</v>
      </c>
      <c r="O171" s="21"/>
      <c r="P171" s="2">
        <v>6000</v>
      </c>
      <c r="Q171" s="2"/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90" x14ac:dyDescent="0.25">
      <c r="A172" s="175"/>
      <c r="B172" s="30"/>
      <c r="C172" s="64" t="s">
        <v>88</v>
      </c>
      <c r="D172" s="169" t="s">
        <v>193</v>
      </c>
      <c r="E172" s="66" t="s">
        <v>122</v>
      </c>
      <c r="F172" s="66" t="s">
        <v>123</v>
      </c>
      <c r="G172" s="66" t="s">
        <v>124</v>
      </c>
      <c r="H172" s="34"/>
      <c r="I172" s="107" t="s">
        <v>65</v>
      </c>
      <c r="J172" s="109">
        <f t="shared" ref="J172" si="44">SUM(O172:AC172)</f>
        <v>6000</v>
      </c>
      <c r="K172" s="34"/>
      <c r="L172" s="99">
        <v>45658</v>
      </c>
      <c r="M172" s="99">
        <v>46022</v>
      </c>
      <c r="N172" s="54" t="s">
        <v>72</v>
      </c>
      <c r="O172" s="21"/>
      <c r="P172" s="2">
        <v>6000</v>
      </c>
      <c r="Q172" s="2"/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5"/>
      <c r="B173" s="30"/>
      <c r="C173" s="64" t="s">
        <v>92</v>
      </c>
      <c r="D173" s="169" t="s">
        <v>202</v>
      </c>
      <c r="E173" s="66" t="s">
        <v>122</v>
      </c>
      <c r="F173" s="66" t="s">
        <v>123</v>
      </c>
      <c r="G173" s="66" t="s">
        <v>124</v>
      </c>
      <c r="H173" s="34"/>
      <c r="I173" s="107" t="s">
        <v>176</v>
      </c>
      <c r="J173" s="109">
        <f>SUM(O173:AC173)</f>
        <v>1207</v>
      </c>
      <c r="K173" s="34"/>
      <c r="L173" s="99">
        <v>45658</v>
      </c>
      <c r="M173" s="99">
        <v>46022</v>
      </c>
      <c r="N173" s="54" t="s">
        <v>72</v>
      </c>
      <c r="O173" s="21"/>
      <c r="P173" s="2">
        <v>1207</v>
      </c>
      <c r="Q173" s="2"/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90" x14ac:dyDescent="0.25">
      <c r="A174" s="175"/>
      <c r="B174" s="30"/>
      <c r="C174" s="64" t="s">
        <v>175</v>
      </c>
      <c r="D174" s="169" t="s">
        <v>193</v>
      </c>
      <c r="E174" s="66" t="s">
        <v>122</v>
      </c>
      <c r="F174" s="66" t="s">
        <v>123</v>
      </c>
      <c r="G174" s="66" t="s">
        <v>124</v>
      </c>
      <c r="H174" s="34"/>
      <c r="I174" s="107" t="s">
        <v>65</v>
      </c>
      <c r="J174" s="109">
        <f t="shared" ref="J174" si="45">SUM(O174:AC174)</f>
        <v>4980</v>
      </c>
      <c r="K174" s="34"/>
      <c r="L174" s="99">
        <v>45658</v>
      </c>
      <c r="M174" s="99">
        <v>46022</v>
      </c>
      <c r="N174" s="54" t="s">
        <v>72</v>
      </c>
      <c r="O174" s="21"/>
      <c r="P174" s="2">
        <v>4980</v>
      </c>
      <c r="Q174" s="2"/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/>
      <c r="B175" s="30"/>
      <c r="C175" s="131" t="s">
        <v>200</v>
      </c>
      <c r="D175" s="169" t="s">
        <v>206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 t="shared" ref="J175" si="46">SUM(O175:AC175)</f>
        <v>2890</v>
      </c>
      <c r="K175" s="35"/>
      <c r="L175" s="99">
        <v>45658</v>
      </c>
      <c r="M175" s="99">
        <v>46022</v>
      </c>
      <c r="N175" s="54" t="s">
        <v>72</v>
      </c>
      <c r="O175" s="21"/>
      <c r="P175" s="2">
        <v>2890</v>
      </c>
      <c r="Q175" s="2"/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5"/>
      <c r="B176" s="30"/>
      <c r="C176" s="131" t="s">
        <v>197</v>
      </c>
      <c r="D176" s="169" t="s">
        <v>202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>SUM(O176:AC176)</f>
        <v>1145</v>
      </c>
      <c r="K176" s="34"/>
      <c r="L176" s="99">
        <v>45658</v>
      </c>
      <c r="M176" s="99">
        <v>46022</v>
      </c>
      <c r="N176" s="54" t="s">
        <v>72</v>
      </c>
      <c r="O176" s="21"/>
      <c r="P176" s="2">
        <v>1145</v>
      </c>
      <c r="Q176" s="2"/>
      <c r="R176" s="2"/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23"/>
      <c r="AD176" s="27"/>
    </row>
    <row r="177" spans="1:30" s="62" customFormat="1" ht="60" x14ac:dyDescent="0.25">
      <c r="A177" s="175"/>
      <c r="B177" s="30"/>
      <c r="C177" s="131" t="s">
        <v>198</v>
      </c>
      <c r="D177" s="169" t="s">
        <v>184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ref="J177" si="47">SUM(O177:AC177)</f>
        <v>2329</v>
      </c>
      <c r="K177" s="35"/>
      <c r="L177" s="99">
        <v>45658</v>
      </c>
      <c r="M177" s="99">
        <v>46022</v>
      </c>
      <c r="N177" s="54" t="s">
        <v>72</v>
      </c>
      <c r="O177" s="21"/>
      <c r="P177" s="2">
        <v>2329</v>
      </c>
      <c r="Q177" s="2"/>
      <c r="R177" s="2"/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/>
      <c r="B178" s="30"/>
      <c r="C178" s="131" t="s">
        <v>245</v>
      </c>
      <c r="D178" s="169" t="s">
        <v>244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ref="J178:J206" si="48">SUM(O178:AC178)</f>
        <v>164</v>
      </c>
      <c r="K178" s="35"/>
      <c r="L178" s="99">
        <v>46023</v>
      </c>
      <c r="M178" s="99">
        <v>46387</v>
      </c>
      <c r="N178" s="57" t="s">
        <v>72</v>
      </c>
      <c r="O178" s="1"/>
      <c r="P178" s="2"/>
      <c r="Q178" s="2">
        <v>164</v>
      </c>
      <c r="R178" s="2"/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/>
      <c r="B179" s="30"/>
      <c r="C179" s="131" t="s">
        <v>246</v>
      </c>
      <c r="D179" s="169" t="s">
        <v>244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 t="shared" si="48"/>
        <v>164</v>
      </c>
      <c r="K179" s="35"/>
      <c r="L179" s="99">
        <v>46023</v>
      </c>
      <c r="M179" s="99">
        <v>46387</v>
      </c>
      <c r="N179" s="57" t="s">
        <v>72</v>
      </c>
      <c r="O179" s="1"/>
      <c r="P179" s="2"/>
      <c r="Q179" s="2">
        <v>164</v>
      </c>
      <c r="R179" s="2"/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5"/>
      <c r="B180" s="30"/>
      <c r="C180" s="131" t="s">
        <v>247</v>
      </c>
      <c r="D180" s="169" t="s">
        <v>244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 t="shared" si="48"/>
        <v>164</v>
      </c>
      <c r="K180" s="35"/>
      <c r="L180" s="99">
        <v>46023</v>
      </c>
      <c r="M180" s="99">
        <v>46387</v>
      </c>
      <c r="N180" s="57" t="s">
        <v>72</v>
      </c>
      <c r="O180" s="1"/>
      <c r="P180" s="2"/>
      <c r="Q180" s="2">
        <v>164</v>
      </c>
      <c r="R180" s="2"/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24"/>
      <c r="AD180" s="27"/>
    </row>
    <row r="181" spans="1:30" s="62" customFormat="1" ht="60" x14ac:dyDescent="0.25">
      <c r="A181" s="175"/>
      <c r="B181" s="30"/>
      <c r="C181" s="131" t="s">
        <v>248</v>
      </c>
      <c r="D181" s="169" t="s">
        <v>244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 t="shared" si="48"/>
        <v>164</v>
      </c>
      <c r="K181" s="35"/>
      <c r="L181" s="99">
        <v>46023</v>
      </c>
      <c r="M181" s="99">
        <v>46387</v>
      </c>
      <c r="N181" s="57" t="s">
        <v>72</v>
      </c>
      <c r="O181" s="1"/>
      <c r="P181" s="2"/>
      <c r="Q181" s="2">
        <v>164</v>
      </c>
      <c r="R181" s="2"/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5"/>
      <c r="B182" s="30"/>
      <c r="C182" s="131" t="s">
        <v>249</v>
      </c>
      <c r="D182" s="169" t="s">
        <v>244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si="48"/>
        <v>164</v>
      </c>
      <c r="K182" s="35"/>
      <c r="L182" s="99">
        <v>46023</v>
      </c>
      <c r="M182" s="99">
        <v>46387</v>
      </c>
      <c r="N182" s="57" t="s">
        <v>72</v>
      </c>
      <c r="O182" s="1"/>
      <c r="P182" s="2"/>
      <c r="Q182" s="2">
        <v>164</v>
      </c>
      <c r="R182" s="2"/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5"/>
      <c r="B183" s="30"/>
      <c r="C183" s="131" t="s">
        <v>208</v>
      </c>
      <c r="D183" s="169" t="s">
        <v>244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48"/>
        <v>164</v>
      </c>
      <c r="K183" s="35"/>
      <c r="L183" s="99">
        <v>46023</v>
      </c>
      <c r="M183" s="99">
        <v>46387</v>
      </c>
      <c r="N183" s="57" t="s">
        <v>72</v>
      </c>
      <c r="O183" s="1"/>
      <c r="P183" s="2"/>
      <c r="Q183" s="2">
        <v>164</v>
      </c>
      <c r="R183" s="2"/>
      <c r="S183" s="2"/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5"/>
      <c r="B184" s="30"/>
      <c r="C184" s="131" t="s">
        <v>226</v>
      </c>
      <c r="D184" s="169" t="s">
        <v>244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48"/>
        <v>164</v>
      </c>
      <c r="K184" s="34"/>
      <c r="L184" s="99">
        <v>46023</v>
      </c>
      <c r="M184" s="99">
        <v>46387</v>
      </c>
      <c r="N184" s="57" t="s">
        <v>72</v>
      </c>
      <c r="O184" s="21"/>
      <c r="P184" s="2"/>
      <c r="Q184" s="2">
        <v>164</v>
      </c>
      <c r="R184" s="2"/>
      <c r="S184" s="2"/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5"/>
      <c r="B185" s="30"/>
      <c r="C185" s="131" t="s">
        <v>204</v>
      </c>
      <c r="D185" s="169" t="s">
        <v>244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 t="shared" si="48"/>
        <v>164</v>
      </c>
      <c r="K185" s="35"/>
      <c r="L185" s="99">
        <v>46023</v>
      </c>
      <c r="M185" s="99">
        <v>46387</v>
      </c>
      <c r="N185" s="57" t="s">
        <v>72</v>
      </c>
      <c r="O185" s="1"/>
      <c r="P185" s="2"/>
      <c r="Q185" s="2">
        <v>164</v>
      </c>
      <c r="R185" s="2"/>
      <c r="S185" s="2"/>
      <c r="T185" s="3"/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5"/>
      <c r="B186" s="30"/>
      <c r="C186" s="131" t="s">
        <v>224</v>
      </c>
      <c r="D186" s="169" t="s">
        <v>244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 t="shared" si="48"/>
        <v>164</v>
      </c>
      <c r="K186" s="34"/>
      <c r="L186" s="99">
        <v>46023</v>
      </c>
      <c r="M186" s="99">
        <v>46387</v>
      </c>
      <c r="N186" s="57" t="s">
        <v>72</v>
      </c>
      <c r="O186" s="21"/>
      <c r="P186" s="2"/>
      <c r="Q186" s="2">
        <v>164</v>
      </c>
      <c r="R186" s="2"/>
      <c r="S186" s="2"/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5"/>
      <c r="B187" s="30"/>
      <c r="C187" s="131" t="s">
        <v>205</v>
      </c>
      <c r="D187" s="169" t="s">
        <v>194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>SUM(O187:AC187)</f>
        <v>1145</v>
      </c>
      <c r="K187" s="34"/>
      <c r="L187" s="99">
        <v>46023</v>
      </c>
      <c r="M187" s="99">
        <v>46387</v>
      </c>
      <c r="N187" s="57" t="s">
        <v>72</v>
      </c>
      <c r="O187" s="21"/>
      <c r="P187" s="2"/>
      <c r="Q187" s="2">
        <v>1145</v>
      </c>
      <c r="R187" s="2"/>
      <c r="S187" s="2"/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" x14ac:dyDescent="0.25">
      <c r="A188" s="175"/>
      <c r="B188" s="30"/>
      <c r="C188" s="131" t="s">
        <v>207</v>
      </c>
      <c r="D188" s="169" t="s">
        <v>202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>SUM(O188:AC188)</f>
        <v>1207</v>
      </c>
      <c r="K188" s="35"/>
      <c r="L188" s="99">
        <v>46023</v>
      </c>
      <c r="M188" s="99">
        <v>46387</v>
      </c>
      <c r="N188" s="57" t="s">
        <v>72</v>
      </c>
      <c r="O188" s="1"/>
      <c r="P188" s="2"/>
      <c r="Q188" s="2">
        <v>1207</v>
      </c>
      <c r="R188" s="2"/>
      <c r="S188" s="2"/>
      <c r="T188" s="3"/>
      <c r="U188" s="3"/>
      <c r="V188" s="3"/>
      <c r="W188" s="3"/>
      <c r="X188" s="3"/>
      <c r="Y188" s="3"/>
      <c r="Z188" s="3"/>
      <c r="AA188" s="3"/>
      <c r="AB188" s="3"/>
      <c r="AC188" s="4"/>
      <c r="AD188" s="27"/>
    </row>
    <row r="189" spans="1:30" s="62" customFormat="1" ht="60" x14ac:dyDescent="0.25">
      <c r="A189" s="175"/>
      <c r="B189" s="30"/>
      <c r="C189" s="64" t="s">
        <v>208</v>
      </c>
      <c r="D189" s="169" t="s">
        <v>202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>SUM(O189:AC189)</f>
        <v>1207</v>
      </c>
      <c r="K189" s="35"/>
      <c r="L189" s="99">
        <v>46023</v>
      </c>
      <c r="M189" s="99">
        <v>46387</v>
      </c>
      <c r="N189" s="57" t="s">
        <v>72</v>
      </c>
      <c r="O189" s="1"/>
      <c r="P189" s="2"/>
      <c r="Q189" s="2">
        <v>1207</v>
      </c>
      <c r="R189" s="2"/>
      <c r="S189" s="2"/>
      <c r="T189" s="3"/>
      <c r="U189" s="3"/>
      <c r="V189" s="3"/>
      <c r="W189" s="3"/>
      <c r="X189" s="3"/>
      <c r="Y189" s="3"/>
      <c r="Z189" s="3"/>
      <c r="AA189" s="3"/>
      <c r="AB189" s="3"/>
      <c r="AC189" s="4"/>
      <c r="AD189" s="27"/>
    </row>
    <row r="190" spans="1:30" s="62" customFormat="1" ht="60" x14ac:dyDescent="0.25">
      <c r="A190" s="175"/>
      <c r="B190" s="30"/>
      <c r="C190" s="64" t="s">
        <v>101</v>
      </c>
      <c r="D190" s="169" t="s">
        <v>202</v>
      </c>
      <c r="E190" s="66" t="s">
        <v>122</v>
      </c>
      <c r="F190" s="66" t="s">
        <v>123</v>
      </c>
      <c r="G190" s="66" t="s">
        <v>124</v>
      </c>
      <c r="H190" s="34"/>
      <c r="I190" s="107" t="s">
        <v>176</v>
      </c>
      <c r="J190" s="109">
        <f t="shared" ref="J190" si="49">SUM(O190:AC190)</f>
        <v>1207</v>
      </c>
      <c r="K190" s="34"/>
      <c r="L190" s="99">
        <v>46023</v>
      </c>
      <c r="M190" s="99">
        <v>46387</v>
      </c>
      <c r="N190" s="54" t="s">
        <v>72</v>
      </c>
      <c r="O190" s="1"/>
      <c r="P190" s="2"/>
      <c r="Q190" s="2">
        <v>1207</v>
      </c>
      <c r="R190" s="2"/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60" x14ac:dyDescent="0.25">
      <c r="A191" s="175"/>
      <c r="B191" s="30"/>
      <c r="C191" s="64" t="s">
        <v>92</v>
      </c>
      <c r="D191" s="65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65</v>
      </c>
      <c r="J191" s="109">
        <f t="shared" ref="J191" si="50">SUM(O191:AC191)</f>
        <v>2000</v>
      </c>
      <c r="K191" s="34"/>
      <c r="L191" s="99">
        <v>46023</v>
      </c>
      <c r="M191" s="99">
        <v>46387</v>
      </c>
      <c r="N191" s="57" t="s">
        <v>72</v>
      </c>
      <c r="O191" s="1"/>
      <c r="P191" s="2"/>
      <c r="Q191" s="2">
        <v>2000</v>
      </c>
      <c r="R191" s="2"/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75"/>
      <c r="B192" s="30"/>
      <c r="C192" s="64" t="s">
        <v>84</v>
      </c>
      <c r="D192" s="65" t="s">
        <v>185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ref="J192" si="51">SUM(O192:AC192)</f>
        <v>1584</v>
      </c>
      <c r="K192" s="34"/>
      <c r="L192" s="99">
        <v>46023</v>
      </c>
      <c r="M192" s="99">
        <v>46387</v>
      </c>
      <c r="N192" s="57" t="s">
        <v>72</v>
      </c>
      <c r="O192" s="1"/>
      <c r="P192" s="2"/>
      <c r="Q192" s="2">
        <v>1584</v>
      </c>
      <c r="R192" s="2"/>
      <c r="S192" s="2"/>
      <c r="T192" s="3"/>
      <c r="U192" s="3"/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5"/>
      <c r="B193" s="30"/>
      <c r="C193" s="131" t="s">
        <v>250</v>
      </c>
      <c r="D193" s="169" t="s">
        <v>244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si="48"/>
        <v>175</v>
      </c>
      <c r="K193" s="35"/>
      <c r="L193" s="99">
        <v>46388</v>
      </c>
      <c r="M193" s="99">
        <v>46752</v>
      </c>
      <c r="N193" s="57" t="s">
        <v>72</v>
      </c>
      <c r="O193" s="1"/>
      <c r="P193" s="2"/>
      <c r="Q193" s="2"/>
      <c r="R193" s="2">
        <v>175</v>
      </c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5"/>
      <c r="B194" s="30"/>
      <c r="C194" s="131" t="s">
        <v>251</v>
      </c>
      <c r="D194" s="169" t="s">
        <v>244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si="48"/>
        <v>175</v>
      </c>
      <c r="K194" s="35"/>
      <c r="L194" s="99">
        <v>46388</v>
      </c>
      <c r="M194" s="99">
        <v>46752</v>
      </c>
      <c r="N194" s="57" t="s">
        <v>72</v>
      </c>
      <c r="O194" s="1"/>
      <c r="P194" s="2"/>
      <c r="Q194" s="2"/>
      <c r="R194" s="2">
        <v>175</v>
      </c>
      <c r="S194" s="2"/>
      <c r="T194" s="3"/>
      <c r="U194" s="3"/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5"/>
      <c r="B195" s="30"/>
      <c r="C195" s="131" t="s">
        <v>252</v>
      </c>
      <c r="D195" s="169" t="s">
        <v>244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si="48"/>
        <v>175</v>
      </c>
      <c r="K195" s="35"/>
      <c r="L195" s="99">
        <v>46388</v>
      </c>
      <c r="M195" s="99">
        <v>46752</v>
      </c>
      <c r="N195" s="57" t="s">
        <v>72</v>
      </c>
      <c r="O195" s="1"/>
      <c r="P195" s="2"/>
      <c r="Q195" s="2"/>
      <c r="R195" s="2">
        <v>175</v>
      </c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24"/>
      <c r="AD195" s="27"/>
    </row>
    <row r="196" spans="1:30" s="62" customFormat="1" ht="60" x14ac:dyDescent="0.25">
      <c r="A196" s="175"/>
      <c r="B196" s="30"/>
      <c r="C196" s="131" t="s">
        <v>253</v>
      </c>
      <c r="D196" s="169" t="s">
        <v>244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si="48"/>
        <v>175</v>
      </c>
      <c r="K196" s="35"/>
      <c r="L196" s="99">
        <v>46388</v>
      </c>
      <c r="M196" s="99">
        <v>46752</v>
      </c>
      <c r="N196" s="57" t="s">
        <v>72</v>
      </c>
      <c r="O196" s="1"/>
      <c r="P196" s="2"/>
      <c r="Q196" s="2"/>
      <c r="R196" s="2">
        <v>175</v>
      </c>
      <c r="S196" s="2"/>
      <c r="T196" s="3"/>
      <c r="U196" s="3"/>
      <c r="V196" s="3"/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/>
      <c r="B197" s="30"/>
      <c r="C197" s="131" t="s">
        <v>254</v>
      </c>
      <c r="D197" s="169" t="s">
        <v>244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48"/>
        <v>175</v>
      </c>
      <c r="K197" s="35"/>
      <c r="L197" s="99">
        <v>46388</v>
      </c>
      <c r="M197" s="99">
        <v>46752</v>
      </c>
      <c r="N197" s="57" t="s">
        <v>72</v>
      </c>
      <c r="O197" s="1"/>
      <c r="P197" s="2"/>
      <c r="Q197" s="2"/>
      <c r="R197" s="2">
        <v>175</v>
      </c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5"/>
      <c r="B198" s="30"/>
      <c r="C198" s="131" t="s">
        <v>255</v>
      </c>
      <c r="D198" s="169" t="s">
        <v>244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si="48"/>
        <v>175</v>
      </c>
      <c r="K198" s="35"/>
      <c r="L198" s="99">
        <v>46388</v>
      </c>
      <c r="M198" s="99">
        <v>46752</v>
      </c>
      <c r="N198" s="57" t="s">
        <v>72</v>
      </c>
      <c r="O198" s="1"/>
      <c r="P198" s="2"/>
      <c r="Q198" s="2"/>
      <c r="R198" s="2">
        <v>175</v>
      </c>
      <c r="S198" s="2"/>
      <c r="T198" s="3"/>
      <c r="U198" s="3"/>
      <c r="V198" s="3"/>
      <c r="W198" s="3"/>
      <c r="X198" s="3"/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5"/>
      <c r="B199" s="30"/>
      <c r="C199" s="131" t="s">
        <v>256</v>
      </c>
      <c r="D199" s="169" t="s">
        <v>244</v>
      </c>
      <c r="E199" s="66" t="s">
        <v>122</v>
      </c>
      <c r="F199" s="66" t="s">
        <v>123</v>
      </c>
      <c r="G199" s="66" t="s">
        <v>124</v>
      </c>
      <c r="H199" s="34"/>
      <c r="I199" s="107" t="s">
        <v>176</v>
      </c>
      <c r="J199" s="109">
        <f t="shared" si="48"/>
        <v>175</v>
      </c>
      <c r="K199" s="34"/>
      <c r="L199" s="99">
        <v>46388</v>
      </c>
      <c r="M199" s="99">
        <v>46752</v>
      </c>
      <c r="N199" s="57" t="s">
        <v>72</v>
      </c>
      <c r="O199" s="21"/>
      <c r="P199" s="2"/>
      <c r="Q199" s="2"/>
      <c r="R199" s="2">
        <v>175</v>
      </c>
      <c r="S199" s="2"/>
      <c r="T199" s="3"/>
      <c r="U199" s="3"/>
      <c r="V199" s="3"/>
      <c r="W199" s="3"/>
      <c r="X199" s="3"/>
      <c r="Y199" s="3"/>
      <c r="Z199" s="3"/>
      <c r="AA199" s="3"/>
      <c r="AB199" s="3"/>
      <c r="AC199" s="4"/>
      <c r="AD199" s="27"/>
    </row>
    <row r="200" spans="1:30" s="62" customFormat="1" ht="60" x14ac:dyDescent="0.25">
      <c r="A200" s="175"/>
      <c r="B200" s="30"/>
      <c r="C200" s="131" t="s">
        <v>257</v>
      </c>
      <c r="D200" s="169" t="s">
        <v>244</v>
      </c>
      <c r="E200" s="66" t="s">
        <v>122</v>
      </c>
      <c r="F200" s="66" t="s">
        <v>123</v>
      </c>
      <c r="G200" s="66" t="s">
        <v>124</v>
      </c>
      <c r="H200" s="34"/>
      <c r="I200" s="107" t="s">
        <v>176</v>
      </c>
      <c r="J200" s="109">
        <f t="shared" si="48"/>
        <v>175</v>
      </c>
      <c r="K200" s="35"/>
      <c r="L200" s="99">
        <v>46388</v>
      </c>
      <c r="M200" s="99">
        <v>46752</v>
      </c>
      <c r="N200" s="57" t="s">
        <v>72</v>
      </c>
      <c r="O200" s="1"/>
      <c r="P200" s="2"/>
      <c r="Q200" s="2"/>
      <c r="R200" s="2">
        <v>175</v>
      </c>
      <c r="S200" s="2"/>
      <c r="T200" s="3"/>
      <c r="U200" s="3"/>
      <c r="V200" s="3"/>
      <c r="W200" s="3"/>
      <c r="X200" s="3"/>
      <c r="Y200" s="3"/>
      <c r="Z200" s="3"/>
      <c r="AA200" s="3"/>
      <c r="AB200" s="3"/>
      <c r="AC200" s="4"/>
      <c r="AD200" s="27"/>
    </row>
    <row r="201" spans="1:30" s="62" customFormat="1" ht="60" x14ac:dyDescent="0.25">
      <c r="A201" s="175"/>
      <c r="B201" s="30"/>
      <c r="C201" s="131" t="s">
        <v>258</v>
      </c>
      <c r="D201" s="169" t="s">
        <v>244</v>
      </c>
      <c r="E201" s="66" t="s">
        <v>122</v>
      </c>
      <c r="F201" s="66" t="s">
        <v>123</v>
      </c>
      <c r="G201" s="66" t="s">
        <v>124</v>
      </c>
      <c r="H201" s="34"/>
      <c r="I201" s="107" t="s">
        <v>176</v>
      </c>
      <c r="J201" s="109">
        <f t="shared" si="48"/>
        <v>175</v>
      </c>
      <c r="K201" s="34"/>
      <c r="L201" s="99">
        <v>46388</v>
      </c>
      <c r="M201" s="99">
        <v>46752</v>
      </c>
      <c r="N201" s="57" t="s">
        <v>72</v>
      </c>
      <c r="O201" s="21"/>
      <c r="P201" s="2"/>
      <c r="Q201" s="2"/>
      <c r="R201" s="2">
        <v>175</v>
      </c>
      <c r="S201" s="2"/>
      <c r="T201" s="3"/>
      <c r="U201" s="3"/>
      <c r="V201" s="3"/>
      <c r="W201" s="3"/>
      <c r="X201" s="3"/>
      <c r="Y201" s="3"/>
      <c r="Z201" s="3"/>
      <c r="AA201" s="3"/>
      <c r="AB201" s="3"/>
      <c r="AC201" s="4"/>
      <c r="AD201" s="27"/>
    </row>
    <row r="202" spans="1:30" s="62" customFormat="1" ht="60" x14ac:dyDescent="0.25">
      <c r="A202" s="175"/>
      <c r="B202" s="30"/>
      <c r="C202" s="131" t="s">
        <v>259</v>
      </c>
      <c r="D202" s="169" t="s">
        <v>244</v>
      </c>
      <c r="E202" s="66" t="s">
        <v>122</v>
      </c>
      <c r="F202" s="66" t="s">
        <v>123</v>
      </c>
      <c r="G202" s="66" t="s">
        <v>124</v>
      </c>
      <c r="H202" s="34"/>
      <c r="I202" s="107" t="s">
        <v>176</v>
      </c>
      <c r="J202" s="109">
        <f t="shared" si="48"/>
        <v>175</v>
      </c>
      <c r="K202" s="34"/>
      <c r="L202" s="99">
        <v>46388</v>
      </c>
      <c r="M202" s="99">
        <v>46752</v>
      </c>
      <c r="N202" s="57" t="s">
        <v>72</v>
      </c>
      <c r="O202" s="21"/>
      <c r="P202" s="2"/>
      <c r="Q202" s="2"/>
      <c r="R202" s="2">
        <v>175</v>
      </c>
      <c r="S202" s="2"/>
      <c r="T202" s="3"/>
      <c r="U202" s="3"/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175"/>
      <c r="B203" s="30"/>
      <c r="C203" s="131" t="s">
        <v>260</v>
      </c>
      <c r="D203" s="169" t="s">
        <v>244</v>
      </c>
      <c r="E203" s="66" t="s">
        <v>122</v>
      </c>
      <c r="F203" s="66" t="s">
        <v>123</v>
      </c>
      <c r="G203" s="66" t="s">
        <v>124</v>
      </c>
      <c r="H203" s="34"/>
      <c r="I203" s="107" t="s">
        <v>176</v>
      </c>
      <c r="J203" s="109">
        <f t="shared" si="48"/>
        <v>175</v>
      </c>
      <c r="K203" s="34"/>
      <c r="L203" s="99">
        <v>46388</v>
      </c>
      <c r="M203" s="99">
        <v>46752</v>
      </c>
      <c r="N203" s="57" t="s">
        <v>72</v>
      </c>
      <c r="O203" s="21"/>
      <c r="P203" s="2"/>
      <c r="Q203" s="2"/>
      <c r="R203" s="2">
        <v>175</v>
      </c>
      <c r="S203" s="2"/>
      <c r="T203" s="3"/>
      <c r="U203" s="3"/>
      <c r="V203" s="3"/>
      <c r="W203" s="3"/>
      <c r="X203" s="3"/>
      <c r="Y203" s="3"/>
      <c r="Z203" s="3"/>
      <c r="AA203" s="3"/>
      <c r="AB203" s="3"/>
      <c r="AC203" s="4"/>
      <c r="AD203" s="27"/>
    </row>
    <row r="204" spans="1:30" s="62" customFormat="1" ht="60" x14ac:dyDescent="0.25">
      <c r="A204" s="175"/>
      <c r="B204" s="30"/>
      <c r="C204" s="131" t="s">
        <v>261</v>
      </c>
      <c r="D204" s="169" t="s">
        <v>244</v>
      </c>
      <c r="E204" s="66" t="s">
        <v>122</v>
      </c>
      <c r="F204" s="66" t="s">
        <v>123</v>
      </c>
      <c r="G204" s="66" t="s">
        <v>124</v>
      </c>
      <c r="H204" s="34"/>
      <c r="I204" s="107" t="s">
        <v>176</v>
      </c>
      <c r="J204" s="109">
        <f t="shared" si="48"/>
        <v>175</v>
      </c>
      <c r="K204" s="34"/>
      <c r="L204" s="99">
        <v>46388</v>
      </c>
      <c r="M204" s="99">
        <v>46752</v>
      </c>
      <c r="N204" s="57" t="s">
        <v>72</v>
      </c>
      <c r="O204" s="21"/>
      <c r="P204" s="2"/>
      <c r="Q204" s="2"/>
      <c r="R204" s="2">
        <v>175</v>
      </c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175"/>
      <c r="B205" s="30"/>
      <c r="C205" s="131" t="s">
        <v>262</v>
      </c>
      <c r="D205" s="169" t="s">
        <v>244</v>
      </c>
      <c r="E205" s="66" t="s">
        <v>122</v>
      </c>
      <c r="F205" s="66" t="s">
        <v>123</v>
      </c>
      <c r="G205" s="66" t="s">
        <v>124</v>
      </c>
      <c r="H205" s="34"/>
      <c r="I205" s="107" t="s">
        <v>176</v>
      </c>
      <c r="J205" s="109">
        <f t="shared" si="48"/>
        <v>175</v>
      </c>
      <c r="K205" s="34"/>
      <c r="L205" s="99">
        <v>46388</v>
      </c>
      <c r="M205" s="99">
        <v>46752</v>
      </c>
      <c r="N205" s="57" t="s">
        <v>72</v>
      </c>
      <c r="O205" s="21"/>
      <c r="P205" s="2"/>
      <c r="Q205" s="2"/>
      <c r="R205" s="2">
        <v>175</v>
      </c>
      <c r="S205" s="2"/>
      <c r="T205" s="3"/>
      <c r="U205" s="3"/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175"/>
      <c r="B206" s="30"/>
      <c r="C206" s="131" t="s">
        <v>239</v>
      </c>
      <c r="D206" s="169" t="s">
        <v>244</v>
      </c>
      <c r="E206" s="66" t="s">
        <v>122</v>
      </c>
      <c r="F206" s="66" t="s">
        <v>123</v>
      </c>
      <c r="G206" s="66" t="s">
        <v>124</v>
      </c>
      <c r="H206" s="34"/>
      <c r="I206" s="107" t="s">
        <v>176</v>
      </c>
      <c r="J206" s="109">
        <f t="shared" si="48"/>
        <v>175</v>
      </c>
      <c r="K206" s="34"/>
      <c r="L206" s="99">
        <v>46388</v>
      </c>
      <c r="M206" s="99">
        <v>46752</v>
      </c>
      <c r="N206" s="57" t="s">
        <v>72</v>
      </c>
      <c r="O206" s="21"/>
      <c r="P206" s="2"/>
      <c r="Q206" s="2"/>
      <c r="R206" s="2">
        <v>175</v>
      </c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  <c r="AD206" s="27"/>
    </row>
    <row r="207" spans="1:30" s="62" customFormat="1" ht="60" x14ac:dyDescent="0.25">
      <c r="A207" s="175"/>
      <c r="B207" s="30"/>
      <c r="C207" s="131" t="s">
        <v>201</v>
      </c>
      <c r="D207" s="169" t="s">
        <v>148</v>
      </c>
      <c r="E207" s="66" t="s">
        <v>122</v>
      </c>
      <c r="F207" s="66" t="s">
        <v>123</v>
      </c>
      <c r="G207" s="66" t="s">
        <v>124</v>
      </c>
      <c r="H207" s="34"/>
      <c r="I207" s="107" t="s">
        <v>176</v>
      </c>
      <c r="J207" s="109">
        <f t="shared" ref="J207:J210" si="52">SUM(O207:AC207)</f>
        <v>1076</v>
      </c>
      <c r="K207" s="35"/>
      <c r="L207" s="99">
        <v>46388</v>
      </c>
      <c r="M207" s="99">
        <v>46752</v>
      </c>
      <c r="N207" s="54" t="s">
        <v>72</v>
      </c>
      <c r="O207" s="21"/>
      <c r="P207" s="2"/>
      <c r="Q207" s="2"/>
      <c r="R207" s="2">
        <v>1076</v>
      </c>
      <c r="S207" s="2"/>
      <c r="T207" s="3"/>
      <c r="U207" s="3"/>
      <c r="V207" s="3"/>
      <c r="W207" s="3"/>
      <c r="X207" s="3"/>
      <c r="Y207" s="3"/>
      <c r="Z207" s="3"/>
      <c r="AA207" s="3"/>
      <c r="AB207" s="3"/>
      <c r="AC207" s="4"/>
      <c r="AD207" s="27"/>
    </row>
    <row r="208" spans="1:30" s="62" customFormat="1" ht="60" x14ac:dyDescent="0.25">
      <c r="A208" s="175"/>
      <c r="B208" s="30"/>
      <c r="C208" s="131" t="s">
        <v>203</v>
      </c>
      <c r="D208" s="169" t="s">
        <v>148</v>
      </c>
      <c r="E208" s="66" t="s">
        <v>122</v>
      </c>
      <c r="F208" s="66" t="s">
        <v>123</v>
      </c>
      <c r="G208" s="66" t="s">
        <v>124</v>
      </c>
      <c r="H208" s="34"/>
      <c r="I208" s="107" t="s">
        <v>176</v>
      </c>
      <c r="J208" s="109">
        <f t="shared" si="52"/>
        <v>1076</v>
      </c>
      <c r="K208" s="34"/>
      <c r="L208" s="99">
        <v>46388</v>
      </c>
      <c r="M208" s="99">
        <v>46752</v>
      </c>
      <c r="N208" s="54" t="s">
        <v>72</v>
      </c>
      <c r="O208" s="21"/>
      <c r="P208" s="2"/>
      <c r="Q208" s="2"/>
      <c r="R208" s="2">
        <v>1076</v>
      </c>
      <c r="S208" s="2"/>
      <c r="T208" s="3"/>
      <c r="U208" s="3"/>
      <c r="V208" s="3"/>
      <c r="W208" s="3"/>
      <c r="X208" s="3"/>
      <c r="Y208" s="3"/>
      <c r="Z208" s="3"/>
      <c r="AA208" s="3"/>
      <c r="AB208" s="3"/>
      <c r="AC208" s="4"/>
      <c r="AD208" s="27"/>
    </row>
    <row r="209" spans="1:30" s="62" customFormat="1" ht="60" x14ac:dyDescent="0.25">
      <c r="A209" s="175"/>
      <c r="B209" s="30"/>
      <c r="C209" s="131" t="s">
        <v>209</v>
      </c>
      <c r="D209" s="169" t="s">
        <v>148</v>
      </c>
      <c r="E209" s="66" t="s">
        <v>122</v>
      </c>
      <c r="F209" s="66" t="s">
        <v>123</v>
      </c>
      <c r="G209" s="66" t="s">
        <v>124</v>
      </c>
      <c r="H209" s="34"/>
      <c r="I209" s="107" t="s">
        <v>176</v>
      </c>
      <c r="J209" s="109">
        <f t="shared" ref="J209" si="53">SUM(O209:AC209)</f>
        <v>1076</v>
      </c>
      <c r="K209" s="34"/>
      <c r="L209" s="99">
        <v>46388</v>
      </c>
      <c r="M209" s="99">
        <v>46752</v>
      </c>
      <c r="N209" s="54" t="s">
        <v>72</v>
      </c>
      <c r="O209" s="21"/>
      <c r="P209" s="2"/>
      <c r="Q209" s="2"/>
      <c r="R209" s="2">
        <v>1076</v>
      </c>
      <c r="S209" s="2"/>
      <c r="T209" s="3"/>
      <c r="U209" s="3"/>
      <c r="V209" s="3"/>
      <c r="W209" s="3"/>
      <c r="X209" s="3"/>
      <c r="Y209" s="3"/>
      <c r="Z209" s="3"/>
      <c r="AA209" s="3"/>
      <c r="AB209" s="3"/>
      <c r="AC209" s="4"/>
      <c r="AD209" s="27"/>
    </row>
    <row r="210" spans="1:30" s="62" customFormat="1" ht="60" x14ac:dyDescent="0.25">
      <c r="A210" s="175"/>
      <c r="B210" s="30"/>
      <c r="C210" s="131" t="s">
        <v>210</v>
      </c>
      <c r="D210" s="169" t="s">
        <v>148</v>
      </c>
      <c r="E210" s="66" t="s">
        <v>122</v>
      </c>
      <c r="F210" s="66" t="s">
        <v>123</v>
      </c>
      <c r="G210" s="66" t="s">
        <v>124</v>
      </c>
      <c r="H210" s="34"/>
      <c r="I210" s="107" t="s">
        <v>176</v>
      </c>
      <c r="J210" s="109">
        <f t="shared" si="52"/>
        <v>1076</v>
      </c>
      <c r="K210" s="34"/>
      <c r="L210" s="99">
        <v>46388</v>
      </c>
      <c r="M210" s="99">
        <v>46752</v>
      </c>
      <c r="N210" s="54" t="s">
        <v>72</v>
      </c>
      <c r="O210" s="21"/>
      <c r="P210" s="2"/>
      <c r="Q210" s="2"/>
      <c r="R210" s="2">
        <v>1076</v>
      </c>
      <c r="S210" s="2"/>
      <c r="T210" s="3"/>
      <c r="U210" s="3"/>
      <c r="V210" s="3"/>
      <c r="W210" s="3"/>
      <c r="X210" s="3"/>
      <c r="Y210" s="3"/>
      <c r="Z210" s="3"/>
      <c r="AA210" s="3"/>
      <c r="AB210" s="3"/>
      <c r="AC210" s="4"/>
      <c r="AD210" s="27"/>
    </row>
    <row r="211" spans="1:30" s="62" customFormat="1" ht="60" x14ac:dyDescent="0.25">
      <c r="A211" s="175"/>
      <c r="B211" s="30"/>
      <c r="C211" s="131" t="s">
        <v>211</v>
      </c>
      <c r="D211" s="65" t="s">
        <v>148</v>
      </c>
      <c r="E211" s="66" t="s">
        <v>122</v>
      </c>
      <c r="F211" s="66" t="s">
        <v>123</v>
      </c>
      <c r="G211" s="66" t="s">
        <v>124</v>
      </c>
      <c r="H211" s="34"/>
      <c r="I211" s="107" t="s">
        <v>176</v>
      </c>
      <c r="J211" s="109">
        <f t="shared" ref="J211" si="54">SUM(O211:AC211)</f>
        <v>1076</v>
      </c>
      <c r="K211" s="34"/>
      <c r="L211" s="99">
        <v>46388</v>
      </c>
      <c r="M211" s="99">
        <v>46752</v>
      </c>
      <c r="N211" s="54" t="s">
        <v>72</v>
      </c>
      <c r="O211" s="21"/>
      <c r="P211" s="2"/>
      <c r="Q211" s="2"/>
      <c r="R211" s="2">
        <v>1076</v>
      </c>
      <c r="S211" s="2"/>
      <c r="T211" s="3"/>
      <c r="U211" s="3"/>
      <c r="V211" s="3"/>
      <c r="W211" s="3"/>
      <c r="X211" s="3"/>
      <c r="Y211" s="3"/>
      <c r="Z211" s="3"/>
      <c r="AA211" s="3"/>
      <c r="AB211" s="3"/>
      <c r="AC211" s="4"/>
      <c r="AD211" s="27"/>
    </row>
    <row r="212" spans="1:30" s="62" customFormat="1" ht="60" x14ac:dyDescent="0.25">
      <c r="A212" s="175"/>
      <c r="B212" s="30"/>
      <c r="C212" s="64" t="s">
        <v>204</v>
      </c>
      <c r="D212" s="65" t="s">
        <v>148</v>
      </c>
      <c r="E212" s="66" t="s">
        <v>122</v>
      </c>
      <c r="F212" s="66" t="s">
        <v>123</v>
      </c>
      <c r="G212" s="66" t="s">
        <v>124</v>
      </c>
      <c r="H212" s="34"/>
      <c r="I212" s="107" t="s">
        <v>176</v>
      </c>
      <c r="J212" s="109">
        <f>SUM(O212:AC212)</f>
        <v>1076</v>
      </c>
      <c r="K212" s="34"/>
      <c r="L212" s="99">
        <v>46388</v>
      </c>
      <c r="M212" s="99">
        <v>46752</v>
      </c>
      <c r="N212" s="54" t="s">
        <v>72</v>
      </c>
      <c r="O212" s="21"/>
      <c r="P212" s="2"/>
      <c r="Q212" s="2"/>
      <c r="R212" s="2">
        <v>1076</v>
      </c>
      <c r="S212" s="2"/>
      <c r="T212" s="3"/>
      <c r="U212" s="3"/>
      <c r="V212" s="3"/>
      <c r="W212" s="3"/>
      <c r="X212" s="3"/>
      <c r="Y212" s="3"/>
      <c r="Z212" s="3"/>
      <c r="AA212" s="3"/>
      <c r="AB212" s="3"/>
      <c r="AC212" s="4"/>
      <c r="AD212" s="27"/>
    </row>
    <row r="213" spans="1:30" s="62" customFormat="1" ht="60" x14ac:dyDescent="0.25">
      <c r="A213" s="175"/>
      <c r="B213" s="30"/>
      <c r="C213" s="64" t="s">
        <v>95</v>
      </c>
      <c r="D213" s="65" t="s">
        <v>185</v>
      </c>
      <c r="E213" s="66" t="s">
        <v>122</v>
      </c>
      <c r="F213" s="66" t="s">
        <v>123</v>
      </c>
      <c r="G213" s="66" t="s">
        <v>124</v>
      </c>
      <c r="H213" s="34"/>
      <c r="I213" s="107" t="s">
        <v>176</v>
      </c>
      <c r="J213" s="109">
        <f t="shared" ref="J213:J214" si="55">SUM(O213:AC213)</f>
        <v>1584</v>
      </c>
      <c r="K213" s="34"/>
      <c r="L213" s="99">
        <v>46388</v>
      </c>
      <c r="M213" s="99">
        <v>46752</v>
      </c>
      <c r="N213" s="57" t="s">
        <v>72</v>
      </c>
      <c r="O213" s="1"/>
      <c r="P213" s="2"/>
      <c r="Q213" s="2"/>
      <c r="R213" s="2">
        <v>1584</v>
      </c>
      <c r="S213" s="2"/>
      <c r="T213" s="3"/>
      <c r="U213" s="3"/>
      <c r="V213" s="3"/>
      <c r="W213" s="3"/>
      <c r="X213" s="3"/>
      <c r="Y213" s="3"/>
      <c r="Z213" s="3"/>
      <c r="AA213" s="3"/>
      <c r="AB213" s="3"/>
      <c r="AC213" s="4"/>
      <c r="AD213" s="27"/>
    </row>
    <row r="214" spans="1:30" s="62" customFormat="1" ht="60" x14ac:dyDescent="0.25">
      <c r="A214" s="175"/>
      <c r="B214" s="30"/>
      <c r="C214" s="64" t="s">
        <v>96</v>
      </c>
      <c r="D214" s="65" t="s">
        <v>185</v>
      </c>
      <c r="E214" s="66" t="s">
        <v>122</v>
      </c>
      <c r="F214" s="66" t="s">
        <v>123</v>
      </c>
      <c r="G214" s="66" t="s">
        <v>124</v>
      </c>
      <c r="H214" s="34"/>
      <c r="I214" s="107" t="s">
        <v>176</v>
      </c>
      <c r="J214" s="109">
        <f t="shared" si="55"/>
        <v>1584</v>
      </c>
      <c r="K214" s="34"/>
      <c r="L214" s="99">
        <v>46753</v>
      </c>
      <c r="M214" s="99">
        <v>47118</v>
      </c>
      <c r="N214" s="57" t="s">
        <v>72</v>
      </c>
      <c r="O214" s="1"/>
      <c r="P214" s="2"/>
      <c r="Q214" s="2"/>
      <c r="R214" s="2"/>
      <c r="S214" s="2">
        <v>1584</v>
      </c>
      <c r="T214" s="3"/>
      <c r="U214" s="3"/>
      <c r="V214" s="3"/>
      <c r="W214" s="3"/>
      <c r="X214" s="3"/>
      <c r="Y214" s="3"/>
      <c r="Z214" s="3"/>
      <c r="AA214" s="3"/>
      <c r="AB214" s="3"/>
      <c r="AC214" s="4"/>
      <c r="AD214" s="27"/>
    </row>
    <row r="215" spans="1:30" s="62" customFormat="1" ht="60" x14ac:dyDescent="0.25">
      <c r="A215" s="175"/>
      <c r="B215" s="30"/>
      <c r="C215" s="64" t="s">
        <v>80</v>
      </c>
      <c r="D215" s="65" t="s">
        <v>185</v>
      </c>
      <c r="E215" s="66" t="s">
        <v>122</v>
      </c>
      <c r="F215" s="66" t="s">
        <v>123</v>
      </c>
      <c r="G215" s="66" t="s">
        <v>124</v>
      </c>
      <c r="H215" s="34"/>
      <c r="I215" s="107" t="s">
        <v>176</v>
      </c>
      <c r="J215" s="109">
        <f t="shared" ref="J215:J216" si="56">SUM(O215:AC215)</f>
        <v>1584</v>
      </c>
      <c r="K215" s="34"/>
      <c r="L215" s="99">
        <v>46753</v>
      </c>
      <c r="M215" s="99">
        <v>47118</v>
      </c>
      <c r="N215" s="57" t="s">
        <v>72</v>
      </c>
      <c r="O215" s="1"/>
      <c r="P215" s="2"/>
      <c r="Q215" s="2"/>
      <c r="R215" s="2"/>
      <c r="S215" s="2">
        <v>1584</v>
      </c>
      <c r="T215" s="3"/>
      <c r="U215" s="3"/>
      <c r="V215" s="3"/>
      <c r="W215" s="3"/>
      <c r="X215" s="3"/>
      <c r="Y215" s="3"/>
      <c r="Z215" s="3"/>
      <c r="AA215" s="3"/>
      <c r="AB215" s="3"/>
      <c r="AC215" s="4"/>
      <c r="AD215" s="27"/>
    </row>
    <row r="216" spans="1:30" s="62" customFormat="1" ht="60" x14ac:dyDescent="0.25">
      <c r="A216" s="175"/>
      <c r="B216" s="30"/>
      <c r="C216" s="64" t="s">
        <v>97</v>
      </c>
      <c r="D216" s="65" t="s">
        <v>185</v>
      </c>
      <c r="E216" s="66" t="s">
        <v>122</v>
      </c>
      <c r="F216" s="66" t="s">
        <v>123</v>
      </c>
      <c r="G216" s="66" t="s">
        <v>124</v>
      </c>
      <c r="H216" s="34"/>
      <c r="I216" s="107" t="s">
        <v>176</v>
      </c>
      <c r="J216" s="109">
        <f t="shared" si="56"/>
        <v>1584</v>
      </c>
      <c r="K216" s="34"/>
      <c r="L216" s="99">
        <v>47119</v>
      </c>
      <c r="M216" s="99">
        <v>47483</v>
      </c>
      <c r="N216" s="57" t="s">
        <v>49</v>
      </c>
      <c r="O216" s="1"/>
      <c r="P216" s="2"/>
      <c r="Q216" s="2"/>
      <c r="R216" s="2"/>
      <c r="S216" s="2"/>
      <c r="T216" s="3">
        <v>1584</v>
      </c>
      <c r="U216" s="3"/>
      <c r="V216" s="3"/>
      <c r="W216" s="3"/>
      <c r="X216" s="3"/>
      <c r="Y216" s="3"/>
      <c r="Z216" s="3"/>
      <c r="AA216" s="3"/>
      <c r="AB216" s="3"/>
      <c r="AC216" s="4"/>
      <c r="AD216" s="27"/>
    </row>
    <row r="217" spans="1:30" s="62" customFormat="1" ht="60" x14ac:dyDescent="0.25">
      <c r="A217" s="175"/>
      <c r="B217" s="30"/>
      <c r="C217" s="64" t="s">
        <v>85</v>
      </c>
      <c r="D217" s="65" t="s">
        <v>185</v>
      </c>
      <c r="E217" s="66" t="s">
        <v>122</v>
      </c>
      <c r="F217" s="66" t="s">
        <v>123</v>
      </c>
      <c r="G217" s="66" t="s">
        <v>124</v>
      </c>
      <c r="H217" s="34"/>
      <c r="I217" s="107" t="s">
        <v>176</v>
      </c>
      <c r="J217" s="109">
        <f t="shared" ref="J217:J223" si="57">SUM(O217:AC217)</f>
        <v>1584</v>
      </c>
      <c r="K217" s="34"/>
      <c r="L217" s="99">
        <v>47119</v>
      </c>
      <c r="M217" s="99">
        <v>47483</v>
      </c>
      <c r="N217" s="57" t="s">
        <v>49</v>
      </c>
      <c r="O217" s="1"/>
      <c r="P217" s="2"/>
      <c r="Q217" s="2"/>
      <c r="R217" s="2"/>
      <c r="S217" s="2"/>
      <c r="T217" s="3">
        <v>1584</v>
      </c>
      <c r="U217" s="3"/>
      <c r="V217" s="3"/>
      <c r="W217" s="3"/>
      <c r="X217" s="3"/>
      <c r="Y217" s="3"/>
      <c r="Z217" s="3"/>
      <c r="AA217" s="3"/>
      <c r="AB217" s="3"/>
      <c r="AC217" s="4"/>
      <c r="AD217" s="27"/>
    </row>
    <row r="218" spans="1:30" s="62" customFormat="1" ht="60" x14ac:dyDescent="0.25">
      <c r="A218" s="175"/>
      <c r="B218" s="30"/>
      <c r="C218" s="64" t="s">
        <v>66</v>
      </c>
      <c r="D218" s="65" t="s">
        <v>185</v>
      </c>
      <c r="E218" s="66" t="s">
        <v>122</v>
      </c>
      <c r="F218" s="66" t="s">
        <v>123</v>
      </c>
      <c r="G218" s="66" t="s">
        <v>124</v>
      </c>
      <c r="H218" s="34"/>
      <c r="I218" s="107" t="s">
        <v>176</v>
      </c>
      <c r="J218" s="109">
        <f t="shared" ref="J218:J220" si="58">SUM(O218:AC218)</f>
        <v>1510</v>
      </c>
      <c r="K218" s="35"/>
      <c r="L218" s="99">
        <v>47119</v>
      </c>
      <c r="M218" s="99">
        <v>50770</v>
      </c>
      <c r="N218" s="36" t="s">
        <v>49</v>
      </c>
      <c r="O218" s="1"/>
      <c r="P218" s="2"/>
      <c r="Q218" s="2"/>
      <c r="R218" s="2"/>
      <c r="S218" s="2"/>
      <c r="T218" s="3">
        <v>151</v>
      </c>
      <c r="U218" s="3">
        <v>151</v>
      </c>
      <c r="V218" s="3">
        <v>151</v>
      </c>
      <c r="W218" s="3">
        <v>151</v>
      </c>
      <c r="X218" s="3">
        <v>151</v>
      </c>
      <c r="Y218" s="3">
        <v>151</v>
      </c>
      <c r="Z218" s="3">
        <v>151</v>
      </c>
      <c r="AA218" s="3">
        <v>151</v>
      </c>
      <c r="AB218" s="3">
        <v>151</v>
      </c>
      <c r="AC218" s="4">
        <v>151</v>
      </c>
      <c r="AD218" s="27"/>
    </row>
    <row r="219" spans="1:30" s="62" customFormat="1" ht="60" x14ac:dyDescent="0.25">
      <c r="A219" s="175"/>
      <c r="B219" s="30"/>
      <c r="C219" s="64" t="s">
        <v>67</v>
      </c>
      <c r="D219" s="65" t="s">
        <v>185</v>
      </c>
      <c r="E219" s="66" t="s">
        <v>122</v>
      </c>
      <c r="F219" s="66" t="s">
        <v>123</v>
      </c>
      <c r="G219" s="66" t="s">
        <v>124</v>
      </c>
      <c r="H219" s="34"/>
      <c r="I219" s="107" t="s">
        <v>176</v>
      </c>
      <c r="J219" s="109">
        <f t="shared" si="58"/>
        <v>3370</v>
      </c>
      <c r="K219" s="35"/>
      <c r="L219" s="99">
        <v>47119</v>
      </c>
      <c r="M219" s="99">
        <v>50770</v>
      </c>
      <c r="N219" s="36" t="s">
        <v>49</v>
      </c>
      <c r="O219" s="1"/>
      <c r="P219" s="2"/>
      <c r="Q219" s="2"/>
      <c r="R219" s="2"/>
      <c r="S219" s="2"/>
      <c r="T219" s="3">
        <v>337</v>
      </c>
      <c r="U219" s="3">
        <v>337</v>
      </c>
      <c r="V219" s="3">
        <v>337</v>
      </c>
      <c r="W219" s="3">
        <v>337</v>
      </c>
      <c r="X219" s="3">
        <v>337</v>
      </c>
      <c r="Y219" s="3">
        <v>337</v>
      </c>
      <c r="Z219" s="3">
        <v>337</v>
      </c>
      <c r="AA219" s="3">
        <v>337</v>
      </c>
      <c r="AB219" s="3">
        <v>337</v>
      </c>
      <c r="AC219" s="4">
        <v>337</v>
      </c>
      <c r="AD219" s="27"/>
    </row>
    <row r="220" spans="1:30" s="62" customFormat="1" ht="60" x14ac:dyDescent="0.25">
      <c r="A220" s="175"/>
      <c r="B220" s="30"/>
      <c r="C220" s="64" t="s">
        <v>68</v>
      </c>
      <c r="D220" s="65" t="s">
        <v>185</v>
      </c>
      <c r="E220" s="66" t="s">
        <v>122</v>
      </c>
      <c r="F220" s="66" t="s">
        <v>123</v>
      </c>
      <c r="G220" s="66" t="s">
        <v>124</v>
      </c>
      <c r="H220" s="34"/>
      <c r="I220" s="107" t="s">
        <v>176</v>
      </c>
      <c r="J220" s="109">
        <f t="shared" si="58"/>
        <v>2980</v>
      </c>
      <c r="K220" s="35"/>
      <c r="L220" s="99">
        <v>47119</v>
      </c>
      <c r="M220" s="99">
        <v>50770</v>
      </c>
      <c r="N220" s="36" t="s">
        <v>49</v>
      </c>
      <c r="O220" s="1"/>
      <c r="P220" s="2"/>
      <c r="Q220" s="2"/>
      <c r="R220" s="2"/>
      <c r="S220" s="2"/>
      <c r="T220" s="3">
        <v>298</v>
      </c>
      <c r="U220" s="3">
        <v>298</v>
      </c>
      <c r="V220" s="3">
        <v>298</v>
      </c>
      <c r="W220" s="3">
        <v>298</v>
      </c>
      <c r="X220" s="3">
        <v>298</v>
      </c>
      <c r="Y220" s="3">
        <v>298</v>
      </c>
      <c r="Z220" s="3">
        <v>298</v>
      </c>
      <c r="AA220" s="3">
        <v>298</v>
      </c>
      <c r="AB220" s="3">
        <v>298</v>
      </c>
      <c r="AC220" s="4">
        <v>298</v>
      </c>
      <c r="AD220" s="27"/>
    </row>
    <row r="221" spans="1:30" s="62" customFormat="1" ht="60" x14ac:dyDescent="0.25">
      <c r="A221" s="175"/>
      <c r="B221" s="30"/>
      <c r="C221" s="64" t="s">
        <v>65</v>
      </c>
      <c r="D221" s="65" t="s">
        <v>185</v>
      </c>
      <c r="E221" s="66" t="s">
        <v>122</v>
      </c>
      <c r="F221" s="66" t="s">
        <v>123</v>
      </c>
      <c r="G221" s="66" t="s">
        <v>124</v>
      </c>
      <c r="H221" s="34"/>
      <c r="I221" s="107" t="s">
        <v>176</v>
      </c>
      <c r="J221" s="109">
        <f t="shared" ref="J221" si="59">SUM(O221:AC221)</f>
        <v>8494</v>
      </c>
      <c r="K221" s="35"/>
      <c r="L221" s="99">
        <v>47119</v>
      </c>
      <c r="M221" s="99">
        <v>50770</v>
      </c>
      <c r="N221" s="36" t="s">
        <v>49</v>
      </c>
      <c r="O221" s="1"/>
      <c r="P221" s="2"/>
      <c r="Q221" s="2"/>
      <c r="R221" s="2"/>
      <c r="S221" s="2"/>
      <c r="T221" s="3">
        <v>850</v>
      </c>
      <c r="U221" s="3">
        <v>849</v>
      </c>
      <c r="V221" s="3">
        <v>850</v>
      </c>
      <c r="W221" s="3">
        <v>849</v>
      </c>
      <c r="X221" s="3">
        <v>849</v>
      </c>
      <c r="Y221" s="3">
        <v>849</v>
      </c>
      <c r="Z221" s="3">
        <v>849</v>
      </c>
      <c r="AA221" s="3">
        <v>850</v>
      </c>
      <c r="AB221" s="3">
        <v>850</v>
      </c>
      <c r="AC221" s="4">
        <v>849</v>
      </c>
      <c r="AD221" s="27"/>
    </row>
    <row r="222" spans="1:30" s="62" customFormat="1" ht="60" x14ac:dyDescent="0.25">
      <c r="A222" s="176"/>
      <c r="B222" s="147"/>
      <c r="C222" s="148" t="s">
        <v>69</v>
      </c>
      <c r="D222" s="65" t="s">
        <v>185</v>
      </c>
      <c r="E222" s="33" t="s">
        <v>122</v>
      </c>
      <c r="F222" s="33" t="s">
        <v>123</v>
      </c>
      <c r="G222" s="33" t="s">
        <v>124</v>
      </c>
      <c r="H222" s="149"/>
      <c r="I222" s="150" t="s">
        <v>176</v>
      </c>
      <c r="J222" s="151">
        <f t="shared" ref="J222" si="60">SUM(O222:AC222)</f>
        <v>1692</v>
      </c>
      <c r="K222" s="152"/>
      <c r="L222" s="99">
        <v>47119</v>
      </c>
      <c r="M222" s="99">
        <v>50770</v>
      </c>
      <c r="N222" s="36" t="s">
        <v>49</v>
      </c>
      <c r="O222" s="153"/>
      <c r="P222" s="154"/>
      <c r="Q222" s="154"/>
      <c r="R222" s="154"/>
      <c r="S222" s="154"/>
      <c r="T222" s="155">
        <v>169</v>
      </c>
      <c r="U222" s="155">
        <v>169</v>
      </c>
      <c r="V222" s="155">
        <v>170</v>
      </c>
      <c r="W222" s="155">
        <v>169</v>
      </c>
      <c r="X222" s="155">
        <v>169</v>
      </c>
      <c r="Y222" s="155">
        <v>169</v>
      </c>
      <c r="Z222" s="155">
        <v>170</v>
      </c>
      <c r="AA222" s="155">
        <v>169</v>
      </c>
      <c r="AB222" s="155">
        <v>169</v>
      </c>
      <c r="AC222" s="163">
        <v>169</v>
      </c>
      <c r="AD222" s="27"/>
    </row>
    <row r="223" spans="1:30" s="62" customFormat="1" ht="60" x14ac:dyDescent="0.25">
      <c r="A223" s="175"/>
      <c r="B223" s="30"/>
      <c r="C223" s="64" t="s">
        <v>98</v>
      </c>
      <c r="D223" s="65" t="s">
        <v>185</v>
      </c>
      <c r="E223" s="66" t="s">
        <v>122</v>
      </c>
      <c r="F223" s="66" t="s">
        <v>123</v>
      </c>
      <c r="G223" s="66" t="s">
        <v>124</v>
      </c>
      <c r="H223" s="34"/>
      <c r="I223" s="107" t="s">
        <v>176</v>
      </c>
      <c r="J223" s="109">
        <f t="shared" si="57"/>
        <v>1584</v>
      </c>
      <c r="K223" s="34"/>
      <c r="L223" s="99">
        <v>47484</v>
      </c>
      <c r="M223" s="99">
        <v>47848</v>
      </c>
      <c r="N223" s="57" t="s">
        <v>49</v>
      </c>
      <c r="O223" s="1"/>
      <c r="P223" s="2"/>
      <c r="Q223" s="2"/>
      <c r="R223" s="2"/>
      <c r="S223" s="2"/>
      <c r="T223" s="3"/>
      <c r="U223" s="3">
        <v>1584</v>
      </c>
      <c r="V223" s="3"/>
      <c r="W223" s="3"/>
      <c r="X223" s="3"/>
      <c r="Y223" s="3"/>
      <c r="Z223" s="3"/>
      <c r="AA223" s="3"/>
      <c r="AB223" s="3"/>
      <c r="AC223" s="4"/>
      <c r="AD223" s="27"/>
    </row>
    <row r="224" spans="1:30" s="62" customFormat="1" ht="60" x14ac:dyDescent="0.25">
      <c r="A224" s="175"/>
      <c r="B224" s="30"/>
      <c r="C224" s="64" t="s">
        <v>99</v>
      </c>
      <c r="D224" s="65" t="s">
        <v>185</v>
      </c>
      <c r="E224" s="66" t="s">
        <v>122</v>
      </c>
      <c r="F224" s="66" t="s">
        <v>123</v>
      </c>
      <c r="G224" s="66" t="s">
        <v>124</v>
      </c>
      <c r="H224" s="34"/>
      <c r="I224" s="107" t="s">
        <v>176</v>
      </c>
      <c r="J224" s="109">
        <f t="shared" ref="J224" si="61">SUM(O224:AC224)</f>
        <v>1584</v>
      </c>
      <c r="K224" s="34"/>
      <c r="L224" s="99">
        <v>47484</v>
      </c>
      <c r="M224" s="99">
        <v>47848</v>
      </c>
      <c r="N224" s="57" t="s">
        <v>49</v>
      </c>
      <c r="O224" s="1"/>
      <c r="P224" s="2"/>
      <c r="Q224" s="2"/>
      <c r="R224" s="2"/>
      <c r="S224" s="2"/>
      <c r="T224" s="3"/>
      <c r="U224" s="3">
        <v>1584</v>
      </c>
      <c r="V224" s="3"/>
      <c r="W224" s="3"/>
      <c r="X224" s="3"/>
      <c r="Y224" s="3"/>
      <c r="Z224" s="3"/>
      <c r="AA224" s="3"/>
      <c r="AB224" s="3"/>
      <c r="AC224" s="4"/>
      <c r="AD224" s="27"/>
    </row>
    <row r="225" spans="1:30" s="62" customFormat="1" ht="60" x14ac:dyDescent="0.25">
      <c r="A225" s="175"/>
      <c r="B225" s="30"/>
      <c r="C225" s="64" t="s">
        <v>100</v>
      </c>
      <c r="D225" s="65" t="s">
        <v>185</v>
      </c>
      <c r="E225" s="66" t="s">
        <v>122</v>
      </c>
      <c r="F225" s="66" t="s">
        <v>123</v>
      </c>
      <c r="G225" s="66" t="s">
        <v>124</v>
      </c>
      <c r="H225" s="34"/>
      <c r="I225" s="108" t="s">
        <v>176</v>
      </c>
      <c r="J225" s="109">
        <f t="shared" ref="J225:J231" si="62">SUM(O225:AB225)</f>
        <v>1584</v>
      </c>
      <c r="K225" s="34"/>
      <c r="L225" s="99">
        <v>47484</v>
      </c>
      <c r="M225" s="99">
        <v>47848</v>
      </c>
      <c r="N225" s="57" t="s">
        <v>49</v>
      </c>
      <c r="O225" s="1"/>
      <c r="P225" s="2"/>
      <c r="Q225" s="2"/>
      <c r="R225" s="2"/>
      <c r="S225" s="2"/>
      <c r="T225" s="3"/>
      <c r="U225" s="3">
        <v>1584</v>
      </c>
      <c r="V225" s="3"/>
      <c r="W225" s="3"/>
      <c r="X225" s="3"/>
      <c r="Y225" s="3"/>
      <c r="Z225" s="3"/>
      <c r="AA225" s="3"/>
      <c r="AB225" s="3"/>
      <c r="AC225" s="4"/>
      <c r="AD225" s="27"/>
    </row>
    <row r="226" spans="1:30" s="62" customFormat="1" ht="60" x14ac:dyDescent="0.25">
      <c r="A226" s="175"/>
      <c r="B226" s="30"/>
      <c r="C226" s="64" t="s">
        <v>101</v>
      </c>
      <c r="D226" s="65" t="s">
        <v>185</v>
      </c>
      <c r="E226" s="66" t="s">
        <v>122</v>
      </c>
      <c r="F226" s="66" t="s">
        <v>123</v>
      </c>
      <c r="G226" s="66" t="s">
        <v>124</v>
      </c>
      <c r="H226" s="34"/>
      <c r="I226" s="108" t="s">
        <v>176</v>
      </c>
      <c r="J226" s="109">
        <f t="shared" si="62"/>
        <v>1584</v>
      </c>
      <c r="K226" s="34"/>
      <c r="L226" s="99">
        <v>47484</v>
      </c>
      <c r="M226" s="99">
        <v>47848</v>
      </c>
      <c r="N226" s="57" t="s">
        <v>49</v>
      </c>
      <c r="O226" s="1"/>
      <c r="P226" s="2"/>
      <c r="Q226" s="2"/>
      <c r="R226" s="2"/>
      <c r="S226" s="2"/>
      <c r="T226" s="3"/>
      <c r="U226" s="3">
        <v>1584</v>
      </c>
      <c r="V226" s="3"/>
      <c r="W226" s="3"/>
      <c r="X226" s="3"/>
      <c r="Y226" s="3"/>
      <c r="Z226" s="3"/>
      <c r="AA226" s="3"/>
      <c r="AB226" s="3"/>
      <c r="AC226" s="4"/>
      <c r="AD226" s="27"/>
    </row>
    <row r="227" spans="1:30" s="62" customFormat="1" ht="60" x14ac:dyDescent="0.25">
      <c r="A227" s="175"/>
      <c r="B227" s="30"/>
      <c r="C227" s="64" t="s">
        <v>103</v>
      </c>
      <c r="D227" s="65" t="s">
        <v>185</v>
      </c>
      <c r="E227" s="66" t="s">
        <v>122</v>
      </c>
      <c r="F227" s="66" t="s">
        <v>123</v>
      </c>
      <c r="G227" s="66" t="s">
        <v>124</v>
      </c>
      <c r="H227" s="34"/>
      <c r="I227" s="108" t="s">
        <v>176</v>
      </c>
      <c r="J227" s="109">
        <f t="shared" si="62"/>
        <v>936</v>
      </c>
      <c r="K227" s="34"/>
      <c r="L227" s="99">
        <v>47849</v>
      </c>
      <c r="M227" s="99">
        <v>48213</v>
      </c>
      <c r="N227" s="57" t="s">
        <v>49</v>
      </c>
      <c r="O227" s="1"/>
      <c r="P227" s="2"/>
      <c r="Q227" s="2"/>
      <c r="R227" s="2"/>
      <c r="S227" s="2"/>
      <c r="T227" s="3"/>
      <c r="U227" s="3"/>
      <c r="V227" s="3">
        <v>936</v>
      </c>
      <c r="W227" s="3"/>
      <c r="X227" s="3"/>
      <c r="Y227" s="3"/>
      <c r="Z227" s="3"/>
      <c r="AA227" s="3"/>
      <c r="AB227" s="3"/>
      <c r="AC227" s="4"/>
      <c r="AD227" s="27"/>
    </row>
    <row r="228" spans="1:30" s="62" customFormat="1" ht="60" x14ac:dyDescent="0.25">
      <c r="A228" s="175"/>
      <c r="B228" s="30"/>
      <c r="C228" s="64" t="s">
        <v>91</v>
      </c>
      <c r="D228" s="65" t="s">
        <v>185</v>
      </c>
      <c r="E228" s="66" t="s">
        <v>122</v>
      </c>
      <c r="F228" s="66" t="s">
        <v>123</v>
      </c>
      <c r="G228" s="66" t="s">
        <v>124</v>
      </c>
      <c r="H228" s="34"/>
      <c r="I228" s="108" t="s">
        <v>176</v>
      </c>
      <c r="J228" s="109">
        <f t="shared" si="62"/>
        <v>936</v>
      </c>
      <c r="K228" s="34"/>
      <c r="L228" s="99">
        <v>47849</v>
      </c>
      <c r="M228" s="99">
        <v>48213</v>
      </c>
      <c r="N228" s="57" t="s">
        <v>49</v>
      </c>
      <c r="O228" s="1"/>
      <c r="P228" s="2"/>
      <c r="Q228" s="2"/>
      <c r="R228" s="2"/>
      <c r="S228" s="2"/>
      <c r="T228" s="3"/>
      <c r="U228" s="3"/>
      <c r="V228" s="3">
        <v>936</v>
      </c>
      <c r="W228" s="3"/>
      <c r="X228" s="3"/>
      <c r="Y228" s="3"/>
      <c r="Z228" s="3"/>
      <c r="AA228" s="3"/>
      <c r="AB228" s="3"/>
      <c r="AC228" s="4"/>
      <c r="AD228" s="27"/>
    </row>
    <row r="229" spans="1:30" s="62" customFormat="1" ht="60" x14ac:dyDescent="0.25">
      <c r="A229" s="175"/>
      <c r="B229" s="30"/>
      <c r="C229" s="64" t="s">
        <v>104</v>
      </c>
      <c r="D229" s="65" t="s">
        <v>185</v>
      </c>
      <c r="E229" s="66" t="s">
        <v>122</v>
      </c>
      <c r="F229" s="66" t="s">
        <v>123</v>
      </c>
      <c r="G229" s="66" t="s">
        <v>124</v>
      </c>
      <c r="H229" s="34"/>
      <c r="I229" s="108" t="s">
        <v>176</v>
      </c>
      <c r="J229" s="109">
        <f t="shared" si="62"/>
        <v>936</v>
      </c>
      <c r="K229" s="34"/>
      <c r="L229" s="99">
        <v>48580</v>
      </c>
      <c r="M229" s="99">
        <v>48944</v>
      </c>
      <c r="N229" s="57" t="s">
        <v>49</v>
      </c>
      <c r="O229" s="1"/>
      <c r="P229" s="2"/>
      <c r="Q229" s="2"/>
      <c r="R229" s="2"/>
      <c r="S229" s="2"/>
      <c r="T229" s="3"/>
      <c r="U229" s="3"/>
      <c r="V229" s="3"/>
      <c r="W229" s="3"/>
      <c r="X229" s="3">
        <v>936</v>
      </c>
      <c r="Y229" s="3"/>
      <c r="Z229" s="3"/>
      <c r="AA229" s="3"/>
      <c r="AB229" s="3"/>
      <c r="AC229" s="4"/>
      <c r="AD229" s="27"/>
    </row>
    <row r="230" spans="1:30" s="62" customFormat="1" ht="60" x14ac:dyDescent="0.25">
      <c r="A230" s="175"/>
      <c r="B230" s="30"/>
      <c r="C230" s="64" t="s">
        <v>105</v>
      </c>
      <c r="D230" s="65" t="s">
        <v>185</v>
      </c>
      <c r="E230" s="66" t="s">
        <v>122</v>
      </c>
      <c r="F230" s="66" t="s">
        <v>123</v>
      </c>
      <c r="G230" s="66" t="s">
        <v>124</v>
      </c>
      <c r="H230" s="34"/>
      <c r="I230" s="108" t="s">
        <v>176</v>
      </c>
      <c r="J230" s="109">
        <f t="shared" si="62"/>
        <v>1584</v>
      </c>
      <c r="K230" s="34"/>
      <c r="L230" s="99">
        <v>48945</v>
      </c>
      <c r="M230" s="99">
        <v>49309</v>
      </c>
      <c r="N230" s="57" t="s">
        <v>49</v>
      </c>
      <c r="O230" s="1"/>
      <c r="P230" s="2"/>
      <c r="Q230" s="2"/>
      <c r="R230" s="2"/>
      <c r="S230" s="2"/>
      <c r="T230" s="3"/>
      <c r="U230" s="3"/>
      <c r="V230" s="3"/>
      <c r="W230" s="3"/>
      <c r="X230" s="3"/>
      <c r="Y230" s="3">
        <v>1584</v>
      </c>
      <c r="Z230" s="3"/>
      <c r="AA230" s="3"/>
      <c r="AB230" s="3"/>
      <c r="AC230" s="4"/>
      <c r="AD230" s="27"/>
    </row>
    <row r="231" spans="1:30" s="62" customFormat="1" ht="60" x14ac:dyDescent="0.25">
      <c r="A231" s="175"/>
      <c r="B231" s="30"/>
      <c r="C231" s="64" t="s">
        <v>106</v>
      </c>
      <c r="D231" s="65" t="s">
        <v>185</v>
      </c>
      <c r="E231" s="66" t="s">
        <v>122</v>
      </c>
      <c r="F231" s="66" t="s">
        <v>123</v>
      </c>
      <c r="G231" s="66" t="s">
        <v>124</v>
      </c>
      <c r="H231" s="34"/>
      <c r="I231" s="108" t="s">
        <v>176</v>
      </c>
      <c r="J231" s="109">
        <f t="shared" si="62"/>
        <v>1870</v>
      </c>
      <c r="K231" s="34"/>
      <c r="L231" s="99">
        <v>49310</v>
      </c>
      <c r="M231" s="99">
        <v>50040</v>
      </c>
      <c r="N231" s="57" t="s">
        <v>49</v>
      </c>
      <c r="O231" s="1"/>
      <c r="P231" s="2"/>
      <c r="Q231" s="2"/>
      <c r="R231" s="2"/>
      <c r="S231" s="2"/>
      <c r="T231" s="3"/>
      <c r="U231" s="3"/>
      <c r="V231" s="3"/>
      <c r="W231" s="3"/>
      <c r="X231" s="3"/>
      <c r="Y231" s="3"/>
      <c r="Z231" s="3">
        <v>935</v>
      </c>
      <c r="AA231" s="3">
        <v>935</v>
      </c>
      <c r="AB231" s="3"/>
      <c r="AC231" s="4"/>
      <c r="AD231" s="27"/>
    </row>
    <row r="232" spans="1:30" x14ac:dyDescent="0.25">
      <c r="A232" s="156"/>
      <c r="B232" s="53" t="s">
        <v>0</v>
      </c>
      <c r="C232" s="53"/>
      <c r="D232" s="53"/>
      <c r="E232" s="53"/>
      <c r="F232" s="53"/>
      <c r="G232" s="53"/>
      <c r="H232" s="53"/>
      <c r="I232" s="157"/>
      <c r="J232" s="106">
        <f>SUM(J12:J231)</f>
        <v>753946.5</v>
      </c>
      <c r="K232" s="53"/>
      <c r="L232" s="101"/>
      <c r="M232" s="101"/>
      <c r="N232" s="69"/>
      <c r="O232" s="160"/>
      <c r="P232" s="161"/>
      <c r="Q232" s="161"/>
      <c r="R232" s="161"/>
      <c r="S232" s="161"/>
      <c r="T232" s="162"/>
      <c r="U232" s="162"/>
      <c r="V232" s="162"/>
      <c r="W232" s="162"/>
      <c r="X232" s="162"/>
      <c r="Y232" s="162"/>
      <c r="Z232" s="162"/>
      <c r="AA232" s="162"/>
      <c r="AB232" s="162"/>
      <c r="AC232" s="164"/>
      <c r="AD232" s="62"/>
    </row>
    <row r="233" spans="1:30" x14ac:dyDescent="0.25">
      <c r="A233" s="158" t="s">
        <v>7</v>
      </c>
      <c r="B233" s="133"/>
      <c r="C233" s="133"/>
      <c r="D233" s="53"/>
      <c r="E233" s="53"/>
      <c r="F233" s="53"/>
      <c r="G233" s="53"/>
      <c r="H233" s="53"/>
      <c r="I233" s="112"/>
      <c r="J233" s="159"/>
      <c r="K233" s="69"/>
      <c r="L233" s="135"/>
      <c r="M233" s="135"/>
      <c r="N233" s="69"/>
      <c r="O233" s="21"/>
      <c r="P233" s="114"/>
      <c r="Q233" s="114"/>
      <c r="R233" s="114"/>
      <c r="S233" s="114"/>
      <c r="T233" s="20"/>
      <c r="U233" s="20"/>
      <c r="V233" s="20"/>
      <c r="W233" s="20"/>
      <c r="X233" s="20"/>
      <c r="Y233" s="20"/>
      <c r="Z233" s="20"/>
      <c r="AA233" s="20"/>
      <c r="AB233" s="20"/>
      <c r="AC233" s="22"/>
    </row>
    <row r="234" spans="1:30" x14ac:dyDescent="0.25">
      <c r="A234" s="38"/>
      <c r="B234" s="39" t="s">
        <v>8</v>
      </c>
      <c r="C234" s="40"/>
      <c r="D234" s="40"/>
      <c r="E234" s="40"/>
      <c r="F234" s="40"/>
      <c r="G234" s="40"/>
      <c r="H234" s="41"/>
      <c r="I234" s="110"/>
      <c r="J234" s="105"/>
      <c r="K234" s="42"/>
      <c r="L234" s="102"/>
      <c r="M234" s="103"/>
      <c r="N234" s="42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9"/>
    </row>
    <row r="235" spans="1:30" x14ac:dyDescent="0.25">
      <c r="A235" s="46"/>
      <c r="B235" s="47" t="s">
        <v>1</v>
      </c>
      <c r="C235" s="42"/>
      <c r="D235" s="42"/>
      <c r="E235" s="42"/>
      <c r="F235" s="42"/>
      <c r="G235" s="42"/>
      <c r="H235" s="41"/>
      <c r="I235" s="111"/>
      <c r="J235" s="105"/>
      <c r="K235" s="48"/>
      <c r="L235" s="102"/>
      <c r="M235" s="103"/>
      <c r="N235" s="48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  <c r="AC235" s="49"/>
    </row>
    <row r="236" spans="1:30" ht="45" x14ac:dyDescent="0.25">
      <c r="A236" s="175"/>
      <c r="B236" s="30"/>
      <c r="C236" s="70" t="s">
        <v>73</v>
      </c>
      <c r="D236" s="31" t="s">
        <v>150</v>
      </c>
      <c r="E236" s="18" t="s">
        <v>151</v>
      </c>
      <c r="F236" s="51" t="s">
        <v>125</v>
      </c>
      <c r="G236" s="71" t="s">
        <v>126</v>
      </c>
      <c r="H236" s="34"/>
      <c r="I236" s="107" t="s">
        <v>65</v>
      </c>
      <c r="J236" s="109">
        <f t="shared" ref="J236" si="63">SUM(O236:AC236)</f>
        <v>113100</v>
      </c>
      <c r="K236" s="34"/>
      <c r="L236" s="99">
        <v>47119</v>
      </c>
      <c r="M236" s="99">
        <v>50770</v>
      </c>
      <c r="N236" s="36" t="s">
        <v>49</v>
      </c>
      <c r="O236" s="1"/>
      <c r="P236" s="2"/>
      <c r="Q236" s="2"/>
      <c r="R236" s="2"/>
      <c r="S236" s="2"/>
      <c r="T236" s="3">
        <v>11310</v>
      </c>
      <c r="U236" s="3">
        <v>11310</v>
      </c>
      <c r="V236" s="3">
        <v>11310</v>
      </c>
      <c r="W236" s="3">
        <v>11310</v>
      </c>
      <c r="X236" s="3">
        <v>11310</v>
      </c>
      <c r="Y236" s="3">
        <v>11310</v>
      </c>
      <c r="Z236" s="3">
        <v>11310</v>
      </c>
      <c r="AA236" s="3">
        <v>11310</v>
      </c>
      <c r="AB236" s="3">
        <v>11310</v>
      </c>
      <c r="AC236" s="4">
        <v>11310</v>
      </c>
    </row>
    <row r="237" spans="1:30" ht="30" x14ac:dyDescent="0.25">
      <c r="A237" s="175"/>
      <c r="B237" s="30"/>
      <c r="C237" s="70" t="s">
        <v>73</v>
      </c>
      <c r="D237" s="31" t="s">
        <v>79</v>
      </c>
      <c r="E237" s="18" t="s">
        <v>129</v>
      </c>
      <c r="F237" s="51" t="s">
        <v>125</v>
      </c>
      <c r="G237" s="71" t="s">
        <v>126</v>
      </c>
      <c r="H237" s="34"/>
      <c r="I237" s="107" t="s">
        <v>65</v>
      </c>
      <c r="J237" s="109">
        <f t="shared" ref="J237" si="64">SUM(O237:AC237)</f>
        <v>40000</v>
      </c>
      <c r="K237" s="34"/>
      <c r="L237" s="99">
        <v>47849</v>
      </c>
      <c r="M237" s="99">
        <v>49309</v>
      </c>
      <c r="N237" s="36" t="s">
        <v>49</v>
      </c>
      <c r="O237" s="1"/>
      <c r="P237" s="2"/>
      <c r="Q237" s="2"/>
      <c r="R237" s="2"/>
      <c r="S237" s="2"/>
      <c r="T237" s="3"/>
      <c r="U237" s="3"/>
      <c r="V237" s="3">
        <v>10000</v>
      </c>
      <c r="W237" s="3">
        <v>10000</v>
      </c>
      <c r="X237" s="3">
        <v>10000</v>
      </c>
      <c r="Y237" s="3">
        <v>10000</v>
      </c>
      <c r="Z237" s="3"/>
      <c r="AA237" s="3"/>
      <c r="AB237" s="3"/>
      <c r="AC237" s="4"/>
    </row>
    <row r="238" spans="1:30" x14ac:dyDescent="0.25">
      <c r="A238" s="46"/>
      <c r="B238" s="47" t="s">
        <v>2</v>
      </c>
      <c r="C238" s="42"/>
      <c r="D238" s="42"/>
      <c r="E238" s="42"/>
      <c r="F238" s="42"/>
      <c r="G238" s="42"/>
      <c r="H238" s="48"/>
      <c r="I238" s="111"/>
      <c r="J238" s="105"/>
      <c r="K238" s="48"/>
      <c r="L238" s="103"/>
      <c r="M238" s="103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  <c r="AC238" s="49"/>
    </row>
    <row r="239" spans="1:30" ht="45" x14ac:dyDescent="0.25">
      <c r="A239" s="175"/>
      <c r="B239" s="30"/>
      <c r="C239" s="33" t="s">
        <v>73</v>
      </c>
      <c r="D239" s="31" t="s">
        <v>152</v>
      </c>
      <c r="E239" s="50" t="s">
        <v>130</v>
      </c>
      <c r="F239" s="72" t="s">
        <v>131</v>
      </c>
      <c r="G239" s="71" t="s">
        <v>126</v>
      </c>
      <c r="H239" s="34"/>
      <c r="I239" s="107" t="s">
        <v>65</v>
      </c>
      <c r="J239" s="109">
        <f t="shared" ref="J239" si="65">SUM(O239:AC239)</f>
        <v>113100</v>
      </c>
      <c r="K239" s="35"/>
      <c r="L239" s="99">
        <v>47119</v>
      </c>
      <c r="M239" s="99">
        <v>50770</v>
      </c>
      <c r="N239" s="36" t="s">
        <v>49</v>
      </c>
      <c r="O239" s="1"/>
      <c r="P239" s="2"/>
      <c r="Q239" s="2"/>
      <c r="R239" s="2"/>
      <c r="S239" s="2"/>
      <c r="T239" s="3">
        <v>11310</v>
      </c>
      <c r="U239" s="3">
        <v>11310</v>
      </c>
      <c r="V239" s="3">
        <v>11310</v>
      </c>
      <c r="W239" s="3">
        <v>11310</v>
      </c>
      <c r="X239" s="3">
        <v>11310</v>
      </c>
      <c r="Y239" s="3">
        <v>11310</v>
      </c>
      <c r="Z239" s="3">
        <v>11310</v>
      </c>
      <c r="AA239" s="3">
        <v>11310</v>
      </c>
      <c r="AB239" s="3">
        <v>11310</v>
      </c>
      <c r="AC239" s="4">
        <v>11310</v>
      </c>
    </row>
    <row r="240" spans="1:30" ht="60" x14ac:dyDescent="0.25">
      <c r="A240" s="175"/>
      <c r="B240" s="30"/>
      <c r="C240" s="70" t="s">
        <v>73</v>
      </c>
      <c r="D240" s="31" t="s">
        <v>71</v>
      </c>
      <c r="E240" s="73" t="s">
        <v>127</v>
      </c>
      <c r="F240" s="72" t="s">
        <v>128</v>
      </c>
      <c r="G240" s="71" t="s">
        <v>126</v>
      </c>
      <c r="H240" s="34"/>
      <c r="I240" s="107" t="s">
        <v>65</v>
      </c>
      <c r="J240" s="109">
        <f>SUM(O240:AC240)</f>
        <v>1000</v>
      </c>
      <c r="K240" s="35"/>
      <c r="L240" s="99">
        <v>47484</v>
      </c>
      <c r="M240" s="99">
        <v>47848</v>
      </c>
      <c r="N240" s="36" t="s">
        <v>49</v>
      </c>
      <c r="O240" s="1"/>
      <c r="P240" s="2"/>
      <c r="Q240" s="2"/>
      <c r="R240" s="2"/>
      <c r="S240" s="2"/>
      <c r="T240" s="3"/>
      <c r="U240" s="3">
        <v>1000</v>
      </c>
      <c r="V240" s="3"/>
      <c r="W240" s="3"/>
      <c r="X240" s="3"/>
      <c r="Y240" s="3"/>
      <c r="Z240" s="3"/>
      <c r="AA240" s="3"/>
      <c r="AB240" s="3"/>
      <c r="AC240" s="4"/>
    </row>
    <row r="241" spans="1:29" ht="45" x14ac:dyDescent="0.25">
      <c r="A241" s="175"/>
      <c r="B241" s="30"/>
      <c r="C241" s="70" t="s">
        <v>73</v>
      </c>
      <c r="D241" s="31" t="s">
        <v>78</v>
      </c>
      <c r="E241" s="74" t="s">
        <v>134</v>
      </c>
      <c r="F241" s="72" t="s">
        <v>135</v>
      </c>
      <c r="G241" s="75" t="s">
        <v>126</v>
      </c>
      <c r="H241" s="34"/>
      <c r="I241" s="107" t="s">
        <v>65</v>
      </c>
      <c r="J241" s="109">
        <f>SUM(O241:AC241)</f>
        <v>10000</v>
      </c>
      <c r="K241" s="35"/>
      <c r="L241" s="99">
        <v>47849</v>
      </c>
      <c r="M241" s="99">
        <v>48213</v>
      </c>
      <c r="N241" s="36" t="s">
        <v>49</v>
      </c>
      <c r="O241" s="1"/>
      <c r="P241" s="2"/>
      <c r="Q241" s="2"/>
      <c r="R241" s="2"/>
      <c r="S241" s="2"/>
      <c r="T241" s="3"/>
      <c r="U241" s="3"/>
      <c r="V241" s="3">
        <v>10000</v>
      </c>
      <c r="W241" s="3"/>
      <c r="X241" s="3"/>
      <c r="Y241" s="3"/>
      <c r="Z241" s="3"/>
      <c r="AA241" s="3"/>
      <c r="AB241" s="3"/>
      <c r="AC241" s="4"/>
    </row>
    <row r="242" spans="1:29" ht="45" x14ac:dyDescent="0.25">
      <c r="A242" s="175"/>
      <c r="B242" s="30"/>
      <c r="C242" s="70" t="s">
        <v>73</v>
      </c>
      <c r="D242" s="31" t="s">
        <v>77</v>
      </c>
      <c r="E242" s="50" t="s">
        <v>132</v>
      </c>
      <c r="F242" s="72" t="s">
        <v>133</v>
      </c>
      <c r="G242" s="71" t="s">
        <v>126</v>
      </c>
      <c r="H242" s="34"/>
      <c r="I242" s="107" t="s">
        <v>65</v>
      </c>
      <c r="J242" s="109">
        <f t="shared" ref="J242" si="66">SUM(O242:AC242)</f>
        <v>2200</v>
      </c>
      <c r="K242" s="35"/>
      <c r="L242" s="99">
        <v>48580</v>
      </c>
      <c r="M242" s="99">
        <v>48944</v>
      </c>
      <c r="N242" s="36" t="s">
        <v>49</v>
      </c>
      <c r="O242" s="1"/>
      <c r="P242" s="2"/>
      <c r="Q242" s="2"/>
      <c r="R242" s="2"/>
      <c r="S242" s="2"/>
      <c r="T242" s="3"/>
      <c r="U242" s="3"/>
      <c r="V242" s="3"/>
      <c r="W242" s="3"/>
      <c r="X242" s="3">
        <v>2200</v>
      </c>
      <c r="Y242" s="3"/>
      <c r="Z242" s="3"/>
      <c r="AA242" s="3"/>
      <c r="AB242" s="3"/>
      <c r="AC242" s="4"/>
    </row>
    <row r="243" spans="1:29" x14ac:dyDescent="0.25">
      <c r="A243" s="46"/>
      <c r="B243" s="47" t="s">
        <v>3</v>
      </c>
      <c r="C243" s="76"/>
      <c r="D243" s="76"/>
      <c r="E243" s="76"/>
      <c r="F243" s="76"/>
      <c r="G243" s="76"/>
      <c r="H243" s="48"/>
      <c r="I243" s="111"/>
      <c r="J243" s="118"/>
      <c r="K243" s="48"/>
      <c r="L243" s="103"/>
      <c r="M243" s="103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9"/>
    </row>
    <row r="244" spans="1:29" ht="60" x14ac:dyDescent="0.25">
      <c r="A244" s="175"/>
      <c r="B244" s="30"/>
      <c r="C244" s="70" t="s">
        <v>73</v>
      </c>
      <c r="D244" s="31" t="s">
        <v>185</v>
      </c>
      <c r="E244" s="66" t="s">
        <v>122</v>
      </c>
      <c r="F244" s="66" t="s">
        <v>123</v>
      </c>
      <c r="G244" s="66" t="s">
        <v>124</v>
      </c>
      <c r="H244" s="34"/>
      <c r="I244" s="107" t="s">
        <v>65</v>
      </c>
      <c r="J244" s="109">
        <f t="shared" ref="J244" si="67">SUM(O244:AC244)</f>
        <v>72500</v>
      </c>
      <c r="K244" s="35"/>
      <c r="L244" s="99">
        <v>47119</v>
      </c>
      <c r="M244" s="99">
        <v>50770</v>
      </c>
      <c r="N244" s="36" t="s">
        <v>49</v>
      </c>
      <c r="O244" s="1"/>
      <c r="P244" s="2"/>
      <c r="Q244" s="2"/>
      <c r="R244" s="2"/>
      <c r="S244" s="2"/>
      <c r="T244" s="3">
        <v>7250</v>
      </c>
      <c r="U244" s="3">
        <v>7250</v>
      </c>
      <c r="V244" s="3">
        <v>7250</v>
      </c>
      <c r="W244" s="3">
        <v>7250</v>
      </c>
      <c r="X244" s="3">
        <v>7250</v>
      </c>
      <c r="Y244" s="3">
        <v>7250</v>
      </c>
      <c r="Z244" s="3">
        <v>7250</v>
      </c>
      <c r="AA244" s="3">
        <v>7250</v>
      </c>
      <c r="AB244" s="3">
        <v>7250</v>
      </c>
      <c r="AC244" s="3">
        <v>7250</v>
      </c>
    </row>
    <row r="245" spans="1:29" ht="45" x14ac:dyDescent="0.25">
      <c r="A245" s="175"/>
      <c r="B245" s="30"/>
      <c r="C245" s="70" t="s">
        <v>73</v>
      </c>
      <c r="D245" s="31" t="s">
        <v>75</v>
      </c>
      <c r="E245" s="51" t="s">
        <v>136</v>
      </c>
      <c r="F245" s="51" t="s">
        <v>137</v>
      </c>
      <c r="G245" s="71" t="s">
        <v>126</v>
      </c>
      <c r="H245" s="34"/>
      <c r="I245" s="107" t="s">
        <v>65</v>
      </c>
      <c r="J245" s="109">
        <f t="shared" ref="J245" si="68">SUM(O245:AC245)</f>
        <v>5000</v>
      </c>
      <c r="K245" s="35"/>
      <c r="L245" s="99">
        <v>50406</v>
      </c>
      <c r="M245" s="99">
        <v>50770</v>
      </c>
      <c r="N245" s="36" t="s">
        <v>49</v>
      </c>
      <c r="O245" s="1"/>
      <c r="P245" s="2"/>
      <c r="Q245" s="2"/>
      <c r="R245" s="2"/>
      <c r="S245" s="2"/>
      <c r="T245" s="3"/>
      <c r="U245" s="3"/>
      <c r="V245" s="3"/>
      <c r="W245" s="3"/>
      <c r="X245" s="3"/>
      <c r="Y245" s="3"/>
      <c r="Z245" s="3"/>
      <c r="AA245" s="3"/>
      <c r="AB245" s="3"/>
      <c r="AC245" s="4">
        <v>5000</v>
      </c>
    </row>
    <row r="246" spans="1:29" x14ac:dyDescent="0.25">
      <c r="A246" s="46"/>
      <c r="B246" s="48" t="s">
        <v>9</v>
      </c>
      <c r="C246" s="42"/>
      <c r="D246" s="42"/>
      <c r="E246" s="42"/>
      <c r="F246" s="42"/>
      <c r="G246" s="42"/>
      <c r="H246" s="48"/>
      <c r="I246" s="48"/>
      <c r="J246" s="48"/>
      <c r="K246" s="48"/>
      <c r="L246" s="44"/>
      <c r="M246" s="44"/>
      <c r="N246" s="48"/>
      <c r="O246" s="48"/>
      <c r="P246" s="48"/>
      <c r="Q246" s="48"/>
      <c r="R246" s="48"/>
      <c r="S246" s="48"/>
      <c r="T246" s="48"/>
      <c r="U246" s="48"/>
      <c r="V246" s="48"/>
      <c r="W246" s="48"/>
      <c r="X246" s="48"/>
      <c r="Y246" s="48"/>
      <c r="Z246" s="48"/>
      <c r="AA246" s="48"/>
      <c r="AB246" s="48"/>
      <c r="AC246" s="49"/>
    </row>
    <row r="247" spans="1:29" s="62" customFormat="1" x14ac:dyDescent="0.25">
      <c r="A247" s="78"/>
      <c r="B247" s="79" t="s">
        <v>1</v>
      </c>
      <c r="C247" s="77"/>
      <c r="D247" s="77"/>
      <c r="E247" s="77"/>
      <c r="F247" s="77"/>
      <c r="G247" s="77"/>
      <c r="H247" s="80"/>
      <c r="I247" s="80"/>
      <c r="J247" s="80"/>
      <c r="K247" s="80"/>
      <c r="L247" s="81"/>
      <c r="M247" s="81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  <c r="AA247" s="80"/>
      <c r="AB247" s="80"/>
      <c r="AC247" s="82"/>
    </row>
    <row r="248" spans="1:29" x14ac:dyDescent="0.25">
      <c r="A248" s="58"/>
      <c r="B248" s="30"/>
      <c r="C248" s="59"/>
      <c r="D248" s="59"/>
      <c r="E248" s="59"/>
      <c r="F248" s="59"/>
      <c r="G248" s="59"/>
      <c r="H248" s="34"/>
      <c r="I248" s="34"/>
      <c r="J248" s="34"/>
      <c r="K248" s="34"/>
      <c r="L248" s="60"/>
      <c r="M248" s="60"/>
      <c r="N248" s="69"/>
      <c r="O248" s="1"/>
      <c r="P248" s="2"/>
      <c r="Q248" s="2"/>
      <c r="R248" s="2"/>
      <c r="S248" s="2"/>
      <c r="T248" s="3"/>
      <c r="U248" s="3"/>
      <c r="V248" s="3"/>
      <c r="W248" s="3"/>
      <c r="X248" s="3"/>
      <c r="Y248" s="3"/>
      <c r="Z248" s="3"/>
      <c r="AA248" s="3"/>
      <c r="AB248" s="3"/>
      <c r="AC248" s="4"/>
    </row>
    <row r="249" spans="1:29" s="62" customFormat="1" x14ac:dyDescent="0.25">
      <c r="A249" s="78"/>
      <c r="B249" s="79" t="s">
        <v>2</v>
      </c>
      <c r="C249" s="77"/>
      <c r="D249" s="77"/>
      <c r="E249" s="77"/>
      <c r="F249" s="77"/>
      <c r="G249" s="77"/>
      <c r="H249" s="80"/>
      <c r="I249" s="80"/>
      <c r="J249" s="80"/>
      <c r="K249" s="80"/>
      <c r="L249" s="81"/>
      <c r="M249" s="81"/>
      <c r="N249" s="83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  <c r="AA249" s="80"/>
      <c r="AB249" s="80"/>
      <c r="AC249" s="82"/>
    </row>
    <row r="250" spans="1:29" x14ac:dyDescent="0.25">
      <c r="A250" s="58"/>
      <c r="B250" s="30"/>
      <c r="C250" s="59"/>
      <c r="D250" s="59"/>
      <c r="E250" s="59"/>
      <c r="F250" s="59"/>
      <c r="G250" s="59"/>
      <c r="H250" s="34"/>
      <c r="I250" s="34"/>
      <c r="J250" s="34"/>
      <c r="K250" s="34"/>
      <c r="L250" s="60"/>
      <c r="M250" s="60"/>
      <c r="N250" s="69"/>
      <c r="O250" s="1"/>
      <c r="P250" s="2"/>
      <c r="Q250" s="2"/>
      <c r="R250" s="2"/>
      <c r="S250" s="2"/>
      <c r="T250" s="3"/>
      <c r="U250" s="3"/>
      <c r="V250" s="3"/>
      <c r="W250" s="3"/>
      <c r="X250" s="3"/>
      <c r="Y250" s="3"/>
      <c r="Z250" s="3"/>
      <c r="AA250" s="3"/>
      <c r="AB250" s="3"/>
      <c r="AC250" s="4"/>
    </row>
    <row r="251" spans="1:29" s="62" customFormat="1" x14ac:dyDescent="0.25">
      <c r="A251" s="78"/>
      <c r="B251" s="79" t="s">
        <v>3</v>
      </c>
      <c r="C251" s="77"/>
      <c r="D251" s="77"/>
      <c r="E251" s="77"/>
      <c r="F251" s="77"/>
      <c r="G251" s="77"/>
      <c r="H251" s="80"/>
      <c r="I251" s="80"/>
      <c r="J251" s="80"/>
      <c r="K251" s="80"/>
      <c r="L251" s="81"/>
      <c r="M251" s="81"/>
      <c r="N251" s="83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  <c r="AA251" s="80"/>
      <c r="AB251" s="80"/>
      <c r="AC251" s="82"/>
    </row>
    <row r="252" spans="1:29" x14ac:dyDescent="0.25">
      <c r="A252" s="58"/>
      <c r="B252" s="30"/>
      <c r="C252" s="59"/>
      <c r="D252" s="59"/>
      <c r="E252" s="59"/>
      <c r="F252" s="59"/>
      <c r="G252" s="59"/>
      <c r="H252" s="34"/>
      <c r="I252" s="34"/>
      <c r="J252" s="34"/>
      <c r="K252" s="34"/>
      <c r="L252" s="60"/>
      <c r="M252" s="60"/>
      <c r="N252" s="69"/>
      <c r="O252" s="1"/>
      <c r="P252" s="2"/>
      <c r="Q252" s="2"/>
      <c r="R252" s="2"/>
      <c r="S252" s="2"/>
      <c r="T252" s="3"/>
      <c r="U252" s="3"/>
      <c r="V252" s="3"/>
      <c r="W252" s="3"/>
      <c r="X252" s="3"/>
      <c r="Y252" s="3"/>
      <c r="Z252" s="3"/>
      <c r="AA252" s="3"/>
      <c r="AB252" s="3"/>
      <c r="AC252" s="4"/>
    </row>
    <row r="253" spans="1:29" x14ac:dyDescent="0.25">
      <c r="A253" s="46"/>
      <c r="B253" s="48" t="s">
        <v>10</v>
      </c>
      <c r="C253" s="42"/>
      <c r="D253" s="42"/>
      <c r="E253" s="42"/>
      <c r="F253" s="42"/>
      <c r="G253" s="42"/>
      <c r="H253" s="48"/>
      <c r="I253" s="48"/>
      <c r="J253" s="48"/>
      <c r="K253" s="48"/>
      <c r="L253" s="44"/>
      <c r="M253" s="44"/>
      <c r="N253" s="48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48"/>
      <c r="AB253" s="48"/>
      <c r="AC253" s="49"/>
    </row>
    <row r="254" spans="1:29" s="62" customFormat="1" x14ac:dyDescent="0.25">
      <c r="A254" s="78"/>
      <c r="B254" s="79" t="s">
        <v>1</v>
      </c>
      <c r="C254" s="77"/>
      <c r="D254" s="77"/>
      <c r="E254" s="77"/>
      <c r="F254" s="77"/>
      <c r="G254" s="77"/>
      <c r="H254" s="80"/>
      <c r="I254" s="80"/>
      <c r="J254" s="80"/>
      <c r="K254" s="80"/>
      <c r="L254" s="81"/>
      <c r="M254" s="81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  <c r="AA254" s="80"/>
      <c r="AB254" s="80"/>
      <c r="AC254" s="82"/>
    </row>
    <row r="255" spans="1:29" x14ac:dyDescent="0.25">
      <c r="A255" s="58"/>
      <c r="B255" s="30"/>
      <c r="C255" s="59"/>
      <c r="D255" s="59"/>
      <c r="E255" s="59"/>
      <c r="F255" s="59"/>
      <c r="G255" s="59"/>
      <c r="H255" s="34"/>
      <c r="I255" s="34"/>
      <c r="J255" s="34"/>
      <c r="K255" s="34"/>
      <c r="L255" s="60"/>
      <c r="M255" s="60"/>
      <c r="N255" s="69"/>
      <c r="O255" s="1"/>
      <c r="P255" s="2"/>
      <c r="Q255" s="2"/>
      <c r="R255" s="2"/>
      <c r="S255" s="2"/>
      <c r="T255" s="3"/>
      <c r="U255" s="3"/>
      <c r="V255" s="3"/>
      <c r="W255" s="3"/>
      <c r="X255" s="3"/>
      <c r="Y255" s="3"/>
      <c r="Z255" s="3"/>
      <c r="AA255" s="3"/>
      <c r="AB255" s="3"/>
      <c r="AC255" s="4"/>
    </row>
    <row r="256" spans="1:29" s="62" customFormat="1" x14ac:dyDescent="0.25">
      <c r="A256" s="78"/>
      <c r="B256" s="79" t="s">
        <v>2</v>
      </c>
      <c r="C256" s="77"/>
      <c r="D256" s="77"/>
      <c r="E256" s="77"/>
      <c r="F256" s="77"/>
      <c r="G256" s="77"/>
      <c r="H256" s="80"/>
      <c r="I256" s="80"/>
      <c r="J256" s="80"/>
      <c r="K256" s="80"/>
      <c r="L256" s="81"/>
      <c r="M256" s="81"/>
      <c r="N256" s="83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  <c r="AA256" s="80"/>
      <c r="AB256" s="80"/>
      <c r="AC256" s="82"/>
    </row>
    <row r="257" spans="1:29" x14ac:dyDescent="0.25">
      <c r="A257" s="58"/>
      <c r="B257" s="30"/>
      <c r="C257" s="59"/>
      <c r="D257" s="59"/>
      <c r="E257" s="59"/>
      <c r="F257" s="59"/>
      <c r="G257" s="59"/>
      <c r="H257" s="34"/>
      <c r="I257" s="34"/>
      <c r="J257" s="34"/>
      <c r="K257" s="34"/>
      <c r="L257" s="60"/>
      <c r="M257" s="60"/>
      <c r="N257" s="69"/>
      <c r="O257" s="1"/>
      <c r="P257" s="2"/>
      <c r="Q257" s="2"/>
      <c r="R257" s="2"/>
      <c r="S257" s="2"/>
      <c r="T257" s="3"/>
      <c r="U257" s="3"/>
      <c r="V257" s="3"/>
      <c r="W257" s="3"/>
      <c r="X257" s="3"/>
      <c r="Y257" s="3"/>
      <c r="Z257" s="3"/>
      <c r="AA257" s="3"/>
      <c r="AB257" s="3"/>
      <c r="AC257" s="4"/>
    </row>
    <row r="258" spans="1:29" s="62" customFormat="1" x14ac:dyDescent="0.25">
      <c r="A258" s="78"/>
      <c r="B258" s="79" t="s">
        <v>3</v>
      </c>
      <c r="C258" s="77"/>
      <c r="D258" s="77"/>
      <c r="E258" s="77"/>
      <c r="F258" s="77"/>
      <c r="G258" s="77"/>
      <c r="H258" s="80"/>
      <c r="I258" s="80"/>
      <c r="J258" s="80"/>
      <c r="K258" s="80"/>
      <c r="L258" s="81"/>
      <c r="M258" s="81"/>
      <c r="N258" s="83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  <c r="AA258" s="80"/>
      <c r="AB258" s="80"/>
      <c r="AC258" s="82"/>
    </row>
    <row r="259" spans="1:29" x14ac:dyDescent="0.25">
      <c r="A259" s="58"/>
      <c r="B259" s="30"/>
      <c r="C259" s="59"/>
      <c r="D259" s="59"/>
      <c r="E259" s="59"/>
      <c r="F259" s="59"/>
      <c r="G259" s="59"/>
      <c r="H259" s="34"/>
      <c r="I259" s="34"/>
      <c r="J259" s="69"/>
      <c r="K259" s="69"/>
      <c r="L259" s="84"/>
      <c r="M259" s="84"/>
      <c r="N259" s="69"/>
      <c r="O259" s="1"/>
      <c r="P259" s="2"/>
      <c r="Q259" s="2"/>
      <c r="R259" s="2"/>
      <c r="S259" s="2"/>
      <c r="T259" s="3"/>
      <c r="U259" s="3"/>
      <c r="V259" s="3"/>
      <c r="W259" s="3"/>
      <c r="X259" s="3"/>
      <c r="Y259" s="3"/>
      <c r="Z259" s="3"/>
      <c r="AA259" s="3"/>
      <c r="AB259" s="3"/>
      <c r="AC259" s="4"/>
    </row>
    <row r="260" spans="1:29" x14ac:dyDescent="0.25">
      <c r="A260" s="46"/>
      <c r="B260" s="48" t="s">
        <v>11</v>
      </c>
      <c r="C260" s="42"/>
      <c r="D260" s="42"/>
      <c r="E260" s="42"/>
      <c r="F260" s="42"/>
      <c r="G260" s="42"/>
      <c r="H260" s="48"/>
      <c r="I260" s="48"/>
      <c r="J260" s="85"/>
      <c r="K260" s="85"/>
      <c r="L260" s="86"/>
      <c r="M260" s="86"/>
      <c r="N260" s="85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9"/>
    </row>
    <row r="261" spans="1:29" s="62" customFormat="1" x14ac:dyDescent="0.25">
      <c r="A261" s="78"/>
      <c r="B261" s="79" t="s">
        <v>1</v>
      </c>
      <c r="C261" s="77"/>
      <c r="D261" s="77"/>
      <c r="E261" s="77"/>
      <c r="F261" s="77"/>
      <c r="G261" s="77"/>
      <c r="H261" s="80"/>
      <c r="I261" s="80"/>
      <c r="J261" s="83"/>
      <c r="K261" s="83"/>
      <c r="L261" s="87"/>
      <c r="M261" s="87"/>
      <c r="N261" s="83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  <c r="AA261" s="80"/>
      <c r="AB261" s="80"/>
      <c r="AC261" s="82"/>
    </row>
    <row r="262" spans="1:29" x14ac:dyDescent="0.25">
      <c r="A262" s="58"/>
      <c r="B262" s="30"/>
      <c r="C262" s="59"/>
      <c r="D262" s="59"/>
      <c r="E262" s="59"/>
      <c r="F262" s="59"/>
      <c r="G262" s="59"/>
      <c r="H262" s="34"/>
      <c r="I262" s="34"/>
      <c r="J262" s="69"/>
      <c r="K262" s="69"/>
      <c r="L262" s="84"/>
      <c r="M262" s="84"/>
      <c r="N262" s="69"/>
      <c r="O262" s="1"/>
      <c r="P262" s="2"/>
      <c r="Q262" s="2"/>
      <c r="R262" s="2"/>
      <c r="S262" s="2"/>
      <c r="T262" s="3"/>
      <c r="U262" s="3"/>
      <c r="V262" s="3"/>
      <c r="W262" s="3"/>
      <c r="X262" s="3"/>
      <c r="Y262" s="3"/>
      <c r="Z262" s="3"/>
      <c r="AA262" s="3"/>
      <c r="AB262" s="3"/>
      <c r="AC262" s="4"/>
    </row>
    <row r="263" spans="1:29" s="62" customFormat="1" x14ac:dyDescent="0.25">
      <c r="A263" s="78"/>
      <c r="B263" s="79" t="s">
        <v>2</v>
      </c>
      <c r="C263" s="77"/>
      <c r="D263" s="77"/>
      <c r="E263" s="77"/>
      <c r="F263" s="77"/>
      <c r="G263" s="77"/>
      <c r="H263" s="80"/>
      <c r="I263" s="80"/>
      <c r="J263" s="83"/>
      <c r="K263" s="83"/>
      <c r="L263" s="87"/>
      <c r="M263" s="87"/>
      <c r="N263" s="83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  <c r="AA263" s="80"/>
      <c r="AB263" s="80"/>
      <c r="AC263" s="82"/>
    </row>
    <row r="264" spans="1:29" x14ac:dyDescent="0.25">
      <c r="A264" s="58"/>
      <c r="B264" s="30"/>
      <c r="C264" s="59"/>
      <c r="D264" s="59"/>
      <c r="E264" s="59"/>
      <c r="F264" s="59"/>
      <c r="G264" s="59"/>
      <c r="H264" s="34"/>
      <c r="I264" s="34"/>
      <c r="J264" s="69"/>
      <c r="K264" s="69"/>
      <c r="L264" s="84"/>
      <c r="M264" s="84"/>
      <c r="N264" s="69"/>
      <c r="O264" s="1"/>
      <c r="P264" s="2"/>
      <c r="Q264" s="2"/>
      <c r="R264" s="2"/>
      <c r="S264" s="2"/>
      <c r="T264" s="3"/>
      <c r="U264" s="3"/>
      <c r="V264" s="3"/>
      <c r="W264" s="3"/>
      <c r="X264" s="3"/>
      <c r="Y264" s="3"/>
      <c r="Z264" s="3"/>
      <c r="AA264" s="3"/>
      <c r="AB264" s="3"/>
      <c r="AC264" s="4"/>
    </row>
    <row r="265" spans="1:29" s="62" customFormat="1" x14ac:dyDescent="0.25">
      <c r="A265" s="78"/>
      <c r="B265" s="79" t="s">
        <v>3</v>
      </c>
      <c r="C265" s="77"/>
      <c r="D265" s="77"/>
      <c r="E265" s="77"/>
      <c r="F265" s="77"/>
      <c r="G265" s="77"/>
      <c r="H265" s="80"/>
      <c r="I265" s="80"/>
      <c r="J265" s="83"/>
      <c r="K265" s="83"/>
      <c r="L265" s="87"/>
      <c r="M265" s="87"/>
      <c r="N265" s="83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  <c r="AA265" s="80"/>
      <c r="AB265" s="80"/>
      <c r="AC265" s="82"/>
    </row>
    <row r="266" spans="1:29" ht="15.75" thickBot="1" x14ac:dyDescent="0.3">
      <c r="A266" s="58"/>
      <c r="B266" s="30"/>
      <c r="C266" s="59"/>
      <c r="D266" s="59"/>
      <c r="E266" s="59"/>
      <c r="F266" s="59"/>
      <c r="G266" s="59"/>
      <c r="H266" s="34"/>
      <c r="I266" s="34"/>
      <c r="J266" s="69"/>
      <c r="K266" s="69"/>
      <c r="L266" s="84"/>
      <c r="M266" s="84"/>
      <c r="N266" s="69"/>
      <c r="O266" s="1"/>
      <c r="P266" s="2"/>
      <c r="Q266" s="2"/>
      <c r="R266" s="2"/>
      <c r="S266" s="2"/>
      <c r="T266" s="3"/>
      <c r="U266" s="3"/>
      <c r="V266" s="3"/>
      <c r="W266" s="3"/>
      <c r="X266" s="3"/>
      <c r="Y266" s="3"/>
      <c r="Z266" s="3"/>
      <c r="AA266" s="3"/>
      <c r="AB266" s="3"/>
      <c r="AC266" s="17"/>
    </row>
    <row r="267" spans="1:29" s="91" customFormat="1" ht="15.75" thickBot="1" x14ac:dyDescent="0.3">
      <c r="A267" s="88"/>
      <c r="B267" s="89" t="s">
        <v>0</v>
      </c>
      <c r="C267" s="89"/>
      <c r="D267" s="89"/>
      <c r="E267" s="89"/>
      <c r="F267" s="89"/>
      <c r="G267" s="89"/>
      <c r="H267" s="89"/>
      <c r="I267" s="89"/>
      <c r="J267" s="89">
        <f>SUM(J232:J266)</f>
        <v>1110846.5</v>
      </c>
      <c r="K267" s="129">
        <f>C271+C272</f>
        <v>27984</v>
      </c>
      <c r="L267" s="89"/>
      <c r="M267" s="89"/>
      <c r="N267" s="90"/>
      <c r="O267" s="13">
        <f t="shared" ref="O267:AC267" si="69">SUM(O12:O266)</f>
        <v>15963.3</v>
      </c>
      <c r="P267" s="14">
        <f t="shared" si="69"/>
        <v>184182.3</v>
      </c>
      <c r="Q267" s="14">
        <f t="shared" si="69"/>
        <v>114558.3</v>
      </c>
      <c r="R267" s="14">
        <f t="shared" si="69"/>
        <v>108363.3</v>
      </c>
      <c r="S267" s="14">
        <f t="shared" si="69"/>
        <v>95047.3</v>
      </c>
      <c r="T267" s="15">
        <f t="shared" si="69"/>
        <v>51207.3</v>
      </c>
      <c r="U267" s="15">
        <f t="shared" si="69"/>
        <v>54579.3</v>
      </c>
      <c r="V267" s="15">
        <f t="shared" si="69"/>
        <v>69117.3</v>
      </c>
      <c r="W267" s="15">
        <f t="shared" si="69"/>
        <v>63501.3</v>
      </c>
      <c r="X267" s="15">
        <f t="shared" si="69"/>
        <v>79654.3</v>
      </c>
      <c r="Y267" s="15">
        <f t="shared" si="69"/>
        <v>70930.3</v>
      </c>
      <c r="Z267" s="15">
        <f t="shared" si="69"/>
        <v>56074.3</v>
      </c>
      <c r="AA267" s="15">
        <f t="shared" si="69"/>
        <v>48179.3</v>
      </c>
      <c r="AB267" s="15">
        <f t="shared" si="69"/>
        <v>47244.3</v>
      </c>
      <c r="AC267" s="16">
        <f t="shared" si="69"/>
        <v>52244.3</v>
      </c>
    </row>
    <row r="268" spans="1:29" ht="15.75" x14ac:dyDescent="0.25">
      <c r="K268" s="92" t="s">
        <v>265</v>
      </c>
    </row>
    <row r="269" spans="1:29" s="28" customFormat="1" ht="15.75" x14ac:dyDescent="0.25">
      <c r="K269" s="93"/>
    </row>
    <row r="270" spans="1:29" s="28" customFormat="1" ht="60" x14ac:dyDescent="0.25">
      <c r="A270" s="5"/>
      <c r="B270" s="6" t="s">
        <v>186</v>
      </c>
      <c r="C270" s="6" t="s">
        <v>55</v>
      </c>
      <c r="D270" s="188" t="s">
        <v>187</v>
      </c>
      <c r="K270" s="93"/>
    </row>
    <row r="271" spans="1:29" s="28" customFormat="1" ht="15.75" x14ac:dyDescent="0.25">
      <c r="A271" s="339" t="s">
        <v>56</v>
      </c>
      <c r="B271" s="341">
        <f>O267</f>
        <v>15963.3</v>
      </c>
      <c r="C271" s="19">
        <v>14142</v>
      </c>
      <c r="D271" s="171" t="s">
        <v>266</v>
      </c>
      <c r="K271" s="93"/>
    </row>
    <row r="272" spans="1:29" s="28" customFormat="1" ht="30" x14ac:dyDescent="0.25">
      <c r="A272" s="340"/>
      <c r="B272" s="342"/>
      <c r="C272" s="19">
        <v>13842</v>
      </c>
      <c r="D272" s="178" t="s">
        <v>288</v>
      </c>
      <c r="K272" s="93"/>
    </row>
    <row r="273" spans="1:11" s="28" customFormat="1" ht="15.75" x14ac:dyDescent="0.25">
      <c r="A273" s="7" t="s">
        <v>57</v>
      </c>
      <c r="B273" s="8">
        <f>SUM(P267:S267)</f>
        <v>502151.19999999995</v>
      </c>
      <c r="C273" s="8">
        <f>C271*4</f>
        <v>56568</v>
      </c>
      <c r="D273" s="171" t="s">
        <v>267</v>
      </c>
      <c r="K273" s="93"/>
    </row>
    <row r="274" spans="1:11" s="28" customFormat="1" ht="15.75" thickBot="1" x14ac:dyDescent="0.3">
      <c r="A274" s="9" t="s">
        <v>58</v>
      </c>
      <c r="B274" s="10">
        <f>SUM(T267:AC267)</f>
        <v>592732</v>
      </c>
      <c r="C274" s="10">
        <f>C271*10</f>
        <v>141420</v>
      </c>
      <c r="D274" s="172" t="s">
        <v>268</v>
      </c>
    </row>
    <row r="275" spans="1:11" s="28" customFormat="1" x14ac:dyDescent="0.25">
      <c r="A275" s="11"/>
      <c r="B275" s="12"/>
      <c r="C275" s="12"/>
    </row>
    <row r="278" spans="1:11" ht="30" x14ac:dyDescent="0.25">
      <c r="B278" s="94" t="s">
        <v>16</v>
      </c>
    </row>
    <row r="279" spans="1:11" ht="90" x14ac:dyDescent="0.25">
      <c r="B279" s="95" t="s">
        <v>15</v>
      </c>
    </row>
    <row r="280" spans="1:11" ht="75" x14ac:dyDescent="0.25">
      <c r="B280" s="95" t="s">
        <v>19</v>
      </c>
    </row>
    <row r="281" spans="1:11" ht="60" x14ac:dyDescent="0.25">
      <c r="B281" s="95" t="s">
        <v>17</v>
      </c>
    </row>
    <row r="282" spans="1:11" ht="45" x14ac:dyDescent="0.25">
      <c r="B282" s="95" t="s">
        <v>18</v>
      </c>
    </row>
    <row r="284" spans="1:11" x14ac:dyDescent="0.25">
      <c r="B284" s="96" t="s">
        <v>168</v>
      </c>
    </row>
    <row r="285" spans="1:11" x14ac:dyDescent="0.25">
      <c r="B285" s="27" t="s">
        <v>24</v>
      </c>
    </row>
    <row r="286" spans="1:11" x14ac:dyDescent="0.25">
      <c r="B286" s="27" t="s">
        <v>25</v>
      </c>
    </row>
    <row r="287" spans="1:11" x14ac:dyDescent="0.25">
      <c r="B287" s="27" t="s">
        <v>26</v>
      </c>
    </row>
    <row r="288" spans="1:11" x14ac:dyDescent="0.25">
      <c r="B288" s="27" t="s">
        <v>27</v>
      </c>
    </row>
    <row r="289" spans="2:2" x14ac:dyDescent="0.25">
      <c r="B289" s="27" t="s">
        <v>28</v>
      </c>
    </row>
    <row r="290" spans="2:2" x14ac:dyDescent="0.25">
      <c r="B290" s="27" t="s">
        <v>29</v>
      </c>
    </row>
    <row r="292" spans="2:2" x14ac:dyDescent="0.25">
      <c r="B292" s="96" t="s">
        <v>169</v>
      </c>
    </row>
    <row r="293" spans="2:2" x14ac:dyDescent="0.25">
      <c r="B293" s="27" t="s">
        <v>21</v>
      </c>
    </row>
    <row r="294" spans="2:2" x14ac:dyDescent="0.25">
      <c r="B294" s="27" t="s">
        <v>22</v>
      </c>
    </row>
    <row r="295" spans="2:2" x14ac:dyDescent="0.25">
      <c r="B295" s="27" t="s">
        <v>23</v>
      </c>
    </row>
  </sheetData>
  <mergeCells count="50">
    <mergeCell ref="A8:AC8"/>
    <mergeCell ref="A9:A11"/>
    <mergeCell ref="G10:G11"/>
    <mergeCell ref="M10:M11"/>
    <mergeCell ref="B9:D10"/>
    <mergeCell ref="E9:G9"/>
    <mergeCell ref="H9:H11"/>
    <mergeCell ref="E10:E11"/>
    <mergeCell ref="F10:F11"/>
    <mergeCell ref="AA10:AA11"/>
    <mergeCell ref="O10:O11"/>
    <mergeCell ref="R10:R11"/>
    <mergeCell ref="Z10:Z11"/>
    <mergeCell ref="U10:U11"/>
    <mergeCell ref="Y10:Y11"/>
    <mergeCell ref="N10:N11"/>
    <mergeCell ref="K5:Q5"/>
    <mergeCell ref="P10:P11"/>
    <mergeCell ref="S10:S11"/>
    <mergeCell ref="T10:T11"/>
    <mergeCell ref="W10:W11"/>
    <mergeCell ref="X10:X11"/>
    <mergeCell ref="O9:AC9"/>
    <mergeCell ref="K9:K11"/>
    <mergeCell ref="L10:L11"/>
    <mergeCell ref="Q10:Q11"/>
    <mergeCell ref="AC10:AC11"/>
    <mergeCell ref="V10:V11"/>
    <mergeCell ref="AB10:AB11"/>
    <mergeCell ref="K6:Q6"/>
    <mergeCell ref="A1:AC1"/>
    <mergeCell ref="A2:AC2"/>
    <mergeCell ref="A3:J3"/>
    <mergeCell ref="K3:Q3"/>
    <mergeCell ref="R3:AC3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A6:J6"/>
    <mergeCell ref="A271:A272"/>
    <mergeCell ref="B271:B272"/>
    <mergeCell ref="J10:J11"/>
    <mergeCell ref="I9:I11"/>
    <mergeCell ref="L9:M9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1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8"/>
  <sheetViews>
    <sheetView zoomScale="60" zoomScaleNormal="60" workbookViewId="0">
      <selection activeCell="K7" sqref="K7:Q7"/>
    </sheetView>
  </sheetViews>
  <sheetFormatPr defaultRowHeight="15" x14ac:dyDescent="0.25"/>
  <cols>
    <col min="1" max="1" width="8.7109375" style="27" customWidth="1"/>
    <col min="2" max="2" width="30.85546875" style="27" customWidth="1"/>
    <col min="3" max="3" width="24.5703125" style="27" customWidth="1"/>
    <col min="4" max="4" width="31.28515625" style="27" customWidth="1"/>
    <col min="5" max="5" width="35.85546875" style="27" customWidth="1"/>
    <col min="6" max="6" width="34.85546875" style="27" customWidth="1"/>
    <col min="7" max="7" width="32.42578125" style="27" customWidth="1"/>
    <col min="8" max="8" width="14.7109375" style="27" customWidth="1"/>
    <col min="9" max="9" width="16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7.85546875" style="27" customWidth="1"/>
    <col min="15" max="15" width="12.140625" style="27" bestFit="1" customWidth="1"/>
    <col min="16" max="29" width="9.140625" style="27"/>
    <col min="30" max="30" width="10.28515625" style="27" customWidth="1"/>
    <col min="31" max="16384" width="9.140625" style="27"/>
  </cols>
  <sheetData>
    <row r="1" spans="1:29" x14ac:dyDescent="0.25">
      <c r="A1" s="368" t="s">
        <v>263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70"/>
    </row>
    <row r="2" spans="1:29" x14ac:dyDescent="0.25">
      <c r="A2" s="371" t="s">
        <v>46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3"/>
    </row>
    <row r="3" spans="1:29" x14ac:dyDescent="0.25">
      <c r="A3" s="343" t="s">
        <v>30</v>
      </c>
      <c r="B3" s="344"/>
      <c r="C3" s="344"/>
      <c r="D3" s="344"/>
      <c r="E3" s="344"/>
      <c r="F3" s="344"/>
      <c r="G3" s="344"/>
      <c r="H3" s="344"/>
      <c r="I3" s="344"/>
      <c r="J3" s="344"/>
      <c r="K3" s="374" t="s">
        <v>64</v>
      </c>
      <c r="L3" s="374"/>
      <c r="M3" s="374"/>
      <c r="N3" s="374"/>
      <c r="O3" s="374"/>
      <c r="P3" s="374"/>
      <c r="Q3" s="374"/>
      <c r="R3" s="374" t="s">
        <v>171</v>
      </c>
      <c r="S3" s="374"/>
      <c r="T3" s="374"/>
      <c r="U3" s="374"/>
      <c r="V3" s="374"/>
      <c r="W3" s="374"/>
      <c r="X3" s="374"/>
      <c r="Y3" s="374"/>
      <c r="Z3" s="374"/>
      <c r="AA3" s="374"/>
      <c r="AB3" s="374"/>
      <c r="AC3" s="375"/>
    </row>
    <row r="4" spans="1:29" x14ac:dyDescent="0.25">
      <c r="A4" s="343" t="s">
        <v>31</v>
      </c>
      <c r="B4" s="344"/>
      <c r="C4" s="344"/>
      <c r="D4" s="344"/>
      <c r="E4" s="344"/>
      <c r="F4" s="344"/>
      <c r="G4" s="344"/>
      <c r="H4" s="344"/>
      <c r="I4" s="344"/>
      <c r="J4" s="344"/>
      <c r="K4" s="381" t="s">
        <v>47</v>
      </c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5"/>
    </row>
    <row r="5" spans="1:29" x14ac:dyDescent="0.25">
      <c r="A5" s="343" t="s">
        <v>45</v>
      </c>
      <c r="B5" s="344"/>
      <c r="C5" s="344"/>
      <c r="D5" s="344"/>
      <c r="E5" s="344"/>
      <c r="F5" s="344"/>
      <c r="G5" s="344"/>
      <c r="H5" s="344"/>
      <c r="I5" s="344"/>
      <c r="J5" s="344"/>
      <c r="K5" s="374" t="s">
        <v>48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5"/>
    </row>
    <row r="6" spans="1:29" x14ac:dyDescent="0.25">
      <c r="A6" s="343" t="s">
        <v>32</v>
      </c>
      <c r="B6" s="344"/>
      <c r="C6" s="344"/>
      <c r="D6" s="344"/>
      <c r="E6" s="344"/>
      <c r="F6" s="344"/>
      <c r="G6" s="344"/>
      <c r="H6" s="344"/>
      <c r="I6" s="344"/>
      <c r="J6" s="34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5"/>
    </row>
    <row r="7" spans="1:29" x14ac:dyDescent="0.25">
      <c r="A7" s="343" t="s">
        <v>33</v>
      </c>
      <c r="B7" s="344"/>
      <c r="C7" s="344"/>
      <c r="D7" s="344"/>
      <c r="E7" s="344"/>
      <c r="F7" s="344"/>
      <c r="G7" s="344"/>
      <c r="H7" s="344"/>
      <c r="I7" s="344"/>
      <c r="J7" s="344"/>
      <c r="K7" s="374"/>
      <c r="L7" s="374"/>
      <c r="M7" s="374"/>
      <c r="N7" s="374"/>
      <c r="O7" s="374"/>
      <c r="P7" s="374"/>
      <c r="Q7" s="374"/>
      <c r="R7" s="385" t="s">
        <v>60</v>
      </c>
      <c r="S7" s="386"/>
      <c r="T7" s="386"/>
      <c r="U7" s="386"/>
      <c r="V7" s="386"/>
      <c r="W7" s="386"/>
      <c r="X7" s="386"/>
      <c r="Y7" s="386"/>
      <c r="Z7" s="386"/>
      <c r="AA7" s="386"/>
      <c r="AB7" s="386"/>
      <c r="AC7" s="387"/>
    </row>
    <row r="8" spans="1:29" x14ac:dyDescent="0.25">
      <c r="A8" s="343" t="s">
        <v>6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76"/>
    </row>
    <row r="9" spans="1:29" s="28" customFormat="1" ht="30" customHeight="1" x14ac:dyDescent="0.25">
      <c r="A9" s="347" t="s">
        <v>34</v>
      </c>
      <c r="B9" s="360" t="s">
        <v>50</v>
      </c>
      <c r="C9" s="361"/>
      <c r="D9" s="347"/>
      <c r="E9" s="364" t="s">
        <v>51</v>
      </c>
      <c r="F9" s="365"/>
      <c r="G9" s="366"/>
      <c r="H9" s="352" t="s">
        <v>35</v>
      </c>
      <c r="I9" s="352" t="s">
        <v>36</v>
      </c>
      <c r="J9" s="97" t="s">
        <v>37</v>
      </c>
      <c r="K9" s="352" t="s">
        <v>264</v>
      </c>
      <c r="L9" s="352" t="s">
        <v>38</v>
      </c>
      <c r="M9" s="352"/>
      <c r="N9" s="97" t="s">
        <v>39</v>
      </c>
      <c r="O9" s="352" t="s">
        <v>40</v>
      </c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82"/>
    </row>
    <row r="10" spans="1:29" s="28" customFormat="1" ht="30" customHeight="1" x14ac:dyDescent="0.25">
      <c r="A10" s="348"/>
      <c r="B10" s="362"/>
      <c r="C10" s="363"/>
      <c r="D10" s="348"/>
      <c r="E10" s="364" t="s">
        <v>52</v>
      </c>
      <c r="F10" s="364" t="s">
        <v>53</v>
      </c>
      <c r="G10" s="354" t="s">
        <v>54</v>
      </c>
      <c r="H10" s="352"/>
      <c r="I10" s="352"/>
      <c r="J10" s="356" t="s">
        <v>41</v>
      </c>
      <c r="K10" s="352"/>
      <c r="L10" s="358" t="s">
        <v>42</v>
      </c>
      <c r="M10" s="358" t="s">
        <v>43</v>
      </c>
      <c r="N10" s="350" t="s">
        <v>44</v>
      </c>
      <c r="O10" s="345">
        <v>1</v>
      </c>
      <c r="P10" s="379">
        <v>2</v>
      </c>
      <c r="Q10" s="379">
        <v>3</v>
      </c>
      <c r="R10" s="379">
        <v>4</v>
      </c>
      <c r="S10" s="379">
        <v>5</v>
      </c>
      <c r="T10" s="377">
        <v>6</v>
      </c>
      <c r="U10" s="377">
        <v>7</v>
      </c>
      <c r="V10" s="377">
        <v>8</v>
      </c>
      <c r="W10" s="377">
        <v>9</v>
      </c>
      <c r="X10" s="377">
        <v>10</v>
      </c>
      <c r="Y10" s="377">
        <v>11</v>
      </c>
      <c r="Z10" s="377">
        <v>12</v>
      </c>
      <c r="AA10" s="377">
        <v>13</v>
      </c>
      <c r="AB10" s="377">
        <v>14</v>
      </c>
      <c r="AC10" s="383">
        <v>15</v>
      </c>
    </row>
    <row r="11" spans="1:29" s="28" customFormat="1" ht="15.75" customHeight="1" thickBot="1" x14ac:dyDescent="0.3">
      <c r="A11" s="349"/>
      <c r="B11" s="144" t="s">
        <v>12</v>
      </c>
      <c r="C11" s="144" t="s">
        <v>20</v>
      </c>
      <c r="D11" s="144" t="s">
        <v>13</v>
      </c>
      <c r="E11" s="367"/>
      <c r="F11" s="367"/>
      <c r="G11" s="355"/>
      <c r="H11" s="353"/>
      <c r="I11" s="353"/>
      <c r="J11" s="357"/>
      <c r="K11" s="353"/>
      <c r="L11" s="359"/>
      <c r="M11" s="359"/>
      <c r="N11" s="351"/>
      <c r="O11" s="346"/>
      <c r="P11" s="380"/>
      <c r="Q11" s="380"/>
      <c r="R11" s="380"/>
      <c r="S11" s="380"/>
      <c r="T11" s="378"/>
      <c r="U11" s="378"/>
      <c r="V11" s="378"/>
      <c r="W11" s="378"/>
      <c r="X11" s="378"/>
      <c r="Y11" s="378"/>
      <c r="Z11" s="378"/>
      <c r="AA11" s="378"/>
      <c r="AB11" s="378"/>
      <c r="AC11" s="384"/>
    </row>
    <row r="12" spans="1:29" ht="75" x14ac:dyDescent="0.25">
      <c r="A12" s="29">
        <v>1</v>
      </c>
      <c r="B12" s="141"/>
      <c r="C12" s="142" t="s">
        <v>69</v>
      </c>
      <c r="D12" s="143" t="s">
        <v>140</v>
      </c>
      <c r="E12" s="66" t="s">
        <v>107</v>
      </c>
      <c r="F12" s="66" t="s">
        <v>108</v>
      </c>
      <c r="G12" s="66" t="s">
        <v>286</v>
      </c>
      <c r="H12" s="138"/>
      <c r="I12" s="140" t="s">
        <v>69</v>
      </c>
      <c r="J12" s="139">
        <f t="shared" ref="J12" si="0">SUM(O12:AC12)</f>
        <v>2392.6000000000008</v>
      </c>
      <c r="K12" s="138"/>
      <c r="L12" s="136">
        <v>45292</v>
      </c>
      <c r="M12" s="136">
        <v>50770</v>
      </c>
      <c r="N12" s="57"/>
      <c r="O12" s="137">
        <v>658</v>
      </c>
      <c r="P12" s="145">
        <f t="shared" ref="P12:AC12" si="1">0.15*$K$201</f>
        <v>123.89999999999999</v>
      </c>
      <c r="Q12" s="145">
        <f t="shared" si="1"/>
        <v>123.89999999999999</v>
      </c>
      <c r="R12" s="145">
        <f t="shared" si="1"/>
        <v>123.89999999999999</v>
      </c>
      <c r="S12" s="145">
        <f t="shared" si="1"/>
        <v>123.89999999999999</v>
      </c>
      <c r="T12" s="146">
        <f t="shared" si="1"/>
        <v>123.89999999999999</v>
      </c>
      <c r="U12" s="146">
        <f t="shared" si="1"/>
        <v>123.89999999999999</v>
      </c>
      <c r="V12" s="146">
        <f t="shared" si="1"/>
        <v>123.89999999999999</v>
      </c>
      <c r="W12" s="146">
        <f t="shared" si="1"/>
        <v>123.89999999999999</v>
      </c>
      <c r="X12" s="146">
        <f t="shared" si="1"/>
        <v>123.89999999999999</v>
      </c>
      <c r="Y12" s="146">
        <f t="shared" si="1"/>
        <v>123.89999999999999</v>
      </c>
      <c r="Z12" s="146">
        <f t="shared" si="1"/>
        <v>123.89999999999999</v>
      </c>
      <c r="AA12" s="146">
        <f t="shared" si="1"/>
        <v>123.89999999999999</v>
      </c>
      <c r="AB12" s="146">
        <f t="shared" si="1"/>
        <v>123.89999999999999</v>
      </c>
      <c r="AC12" s="25">
        <f t="shared" si="1"/>
        <v>123.89999999999999</v>
      </c>
    </row>
    <row r="13" spans="1:29" x14ac:dyDescent="0.25">
      <c r="A13" s="38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46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75" x14ac:dyDescent="0.25">
      <c r="A15" s="29"/>
      <c r="B15" s="30"/>
      <c r="C15" s="131" t="s">
        <v>188</v>
      </c>
      <c r="D15" s="64" t="s">
        <v>190</v>
      </c>
      <c r="E15" s="33" t="s">
        <v>189</v>
      </c>
      <c r="F15" s="33" t="s">
        <v>116</v>
      </c>
      <c r="G15" s="33" t="s">
        <v>117</v>
      </c>
      <c r="H15" s="34"/>
      <c r="I15" s="107" t="s">
        <v>176</v>
      </c>
      <c r="J15" s="109">
        <f t="shared" ref="J15" si="2">SUM(O15:AC15)</f>
        <v>112</v>
      </c>
      <c r="K15" s="34"/>
      <c r="L15" s="99">
        <v>45658</v>
      </c>
      <c r="M15" s="99">
        <v>46022</v>
      </c>
      <c r="N15" s="57" t="s">
        <v>72</v>
      </c>
      <c r="O15" s="21"/>
      <c r="P15" s="2">
        <v>112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/>
      <c r="B16" s="30"/>
      <c r="C16" s="50" t="s">
        <v>67</v>
      </c>
      <c r="D16" s="55" t="s">
        <v>173</v>
      </c>
      <c r="E16" s="32" t="s">
        <v>146</v>
      </c>
      <c r="F16" s="51" t="s">
        <v>145</v>
      </c>
      <c r="G16" s="51" t="s">
        <v>147</v>
      </c>
      <c r="H16" s="52"/>
      <c r="I16" s="106" t="s">
        <v>176</v>
      </c>
      <c r="J16" s="109">
        <f>SUM(O16:AC16)</f>
        <v>117</v>
      </c>
      <c r="K16" s="53"/>
      <c r="L16" s="100">
        <v>45658</v>
      </c>
      <c r="M16" s="101">
        <v>46022</v>
      </c>
      <c r="N16" s="54" t="s">
        <v>72</v>
      </c>
      <c r="O16" s="21"/>
      <c r="P16" s="2">
        <v>117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/>
      <c r="B17" s="30"/>
      <c r="C17" s="50" t="s">
        <v>66</v>
      </c>
      <c r="D17" s="55" t="s">
        <v>174</v>
      </c>
      <c r="E17" s="32" t="s">
        <v>146</v>
      </c>
      <c r="F17" s="51" t="s">
        <v>145</v>
      </c>
      <c r="G17" s="51" t="s">
        <v>147</v>
      </c>
      <c r="H17" s="52"/>
      <c r="I17" s="106" t="s">
        <v>176</v>
      </c>
      <c r="J17" s="109">
        <f>SUM(O17:AC17)</f>
        <v>44</v>
      </c>
      <c r="K17" s="53"/>
      <c r="L17" s="100">
        <v>45658</v>
      </c>
      <c r="M17" s="101">
        <v>46022</v>
      </c>
      <c r="N17" s="54" t="s">
        <v>72</v>
      </c>
      <c r="O17" s="21"/>
      <c r="P17" s="2">
        <v>44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/>
      <c r="B18" s="30"/>
      <c r="C18" s="50" t="s">
        <v>68</v>
      </c>
      <c r="D18" s="56" t="s">
        <v>179</v>
      </c>
      <c r="E18" s="32" t="s">
        <v>146</v>
      </c>
      <c r="F18" s="51" t="s">
        <v>145</v>
      </c>
      <c r="G18" s="51" t="s">
        <v>147</v>
      </c>
      <c r="H18" s="52"/>
      <c r="I18" s="106" t="s">
        <v>176</v>
      </c>
      <c r="J18" s="109">
        <f>SUM(O18:AC18)</f>
        <v>35</v>
      </c>
      <c r="K18" s="53"/>
      <c r="L18" s="100">
        <v>45658</v>
      </c>
      <c r="M18" s="101">
        <v>46022</v>
      </c>
      <c r="N18" s="54" t="s">
        <v>72</v>
      </c>
      <c r="O18" s="21"/>
      <c r="P18" s="2">
        <v>35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46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46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58"/>
      <c r="B21" s="30"/>
      <c r="C21" s="59"/>
      <c r="D21" s="37"/>
      <c r="E21" s="74"/>
      <c r="F21" s="126"/>
      <c r="G21" s="127"/>
      <c r="H21" s="34"/>
      <c r="I21" s="107"/>
      <c r="J21" s="109"/>
      <c r="K21" s="34"/>
      <c r="L21" s="99"/>
      <c r="M21" s="99"/>
      <c r="N21" s="57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46"/>
      <c r="B22" s="48" t="s">
        <v>5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46"/>
      <c r="B23" s="47" t="s">
        <v>1</v>
      </c>
      <c r="C23" s="42"/>
      <c r="D23" s="42"/>
      <c r="E23" s="42"/>
      <c r="F23" s="42"/>
      <c r="G23" s="42"/>
      <c r="H23" s="48"/>
      <c r="I23" s="105"/>
      <c r="J23" s="118"/>
      <c r="K23" s="48"/>
      <c r="L23" s="103"/>
      <c r="M23" s="103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75" x14ac:dyDescent="0.25">
      <c r="A24" s="29"/>
      <c r="B24" s="30"/>
      <c r="C24" s="131" t="s">
        <v>191</v>
      </c>
      <c r="D24" s="64" t="s">
        <v>192</v>
      </c>
      <c r="E24" s="33" t="s">
        <v>138</v>
      </c>
      <c r="F24" s="33" t="s">
        <v>116</v>
      </c>
      <c r="G24" s="33" t="s">
        <v>117</v>
      </c>
      <c r="H24" s="34"/>
      <c r="I24" s="107" t="s">
        <v>176</v>
      </c>
      <c r="J24" s="109">
        <f t="shared" ref="J24:J38" si="3">SUM(O24:AC24)</f>
        <v>280</v>
      </c>
      <c r="K24" s="34"/>
      <c r="L24" s="99">
        <v>45658</v>
      </c>
      <c r="M24" s="99">
        <v>46022</v>
      </c>
      <c r="N24" s="57" t="s">
        <v>72</v>
      </c>
      <c r="O24" s="21"/>
      <c r="P24" s="2">
        <v>280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75"/>
      <c r="B25" s="30"/>
      <c r="C25" s="131" t="s">
        <v>200</v>
      </c>
      <c r="D25" s="131" t="s">
        <v>192</v>
      </c>
      <c r="E25" s="33" t="s">
        <v>138</v>
      </c>
      <c r="F25" s="33" t="s">
        <v>116</v>
      </c>
      <c r="G25" s="33" t="s">
        <v>117</v>
      </c>
      <c r="H25" s="34"/>
      <c r="I25" s="107" t="s">
        <v>176</v>
      </c>
      <c r="J25" s="109">
        <f t="shared" si="3"/>
        <v>280</v>
      </c>
      <c r="K25" s="34"/>
      <c r="L25" s="99">
        <v>45658</v>
      </c>
      <c r="M25" s="99">
        <v>46022</v>
      </c>
      <c r="N25" s="57" t="s">
        <v>72</v>
      </c>
      <c r="O25" s="21"/>
      <c r="P25" s="2">
        <v>280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/>
      <c r="B26" s="30"/>
      <c r="C26" s="64" t="s">
        <v>90</v>
      </c>
      <c r="D26" s="64" t="s">
        <v>70</v>
      </c>
      <c r="E26" s="33" t="s">
        <v>138</v>
      </c>
      <c r="F26" s="33" t="s">
        <v>116</v>
      </c>
      <c r="G26" s="33" t="s">
        <v>117</v>
      </c>
      <c r="H26" s="34"/>
      <c r="I26" s="107" t="s">
        <v>176</v>
      </c>
      <c r="J26" s="109">
        <f t="shared" si="3"/>
        <v>130</v>
      </c>
      <c r="K26" s="34"/>
      <c r="L26" s="99">
        <v>45658</v>
      </c>
      <c r="M26" s="99">
        <v>46022</v>
      </c>
      <c r="N26" s="57" t="s">
        <v>72</v>
      </c>
      <c r="O26" s="1"/>
      <c r="P26" s="2">
        <v>130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/>
      <c r="B27" s="30"/>
      <c r="C27" s="64" t="s">
        <v>66</v>
      </c>
      <c r="D27" s="64" t="s">
        <v>141</v>
      </c>
      <c r="E27" s="33" t="s">
        <v>138</v>
      </c>
      <c r="F27" s="33" t="s">
        <v>116</v>
      </c>
      <c r="G27" s="33" t="s">
        <v>115</v>
      </c>
      <c r="H27" s="34"/>
      <c r="I27" s="107" t="s">
        <v>176</v>
      </c>
      <c r="J27" s="109">
        <f t="shared" ref="J27:J36" si="4">SUM(O27:AC27)</f>
        <v>140</v>
      </c>
      <c r="K27" s="35"/>
      <c r="L27" s="99">
        <v>45658</v>
      </c>
      <c r="M27" s="99">
        <v>47118</v>
      </c>
      <c r="N27" s="57" t="s">
        <v>72</v>
      </c>
      <c r="O27" s="1"/>
      <c r="P27" s="2">
        <v>35</v>
      </c>
      <c r="Q27" s="2">
        <v>35</v>
      </c>
      <c r="R27" s="2">
        <v>35</v>
      </c>
      <c r="S27" s="2">
        <v>35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/>
      <c r="B28" s="30"/>
      <c r="C28" s="64" t="s">
        <v>66</v>
      </c>
      <c r="D28" s="64" t="s">
        <v>143</v>
      </c>
      <c r="E28" s="33" t="s">
        <v>138</v>
      </c>
      <c r="F28" s="33" t="s">
        <v>116</v>
      </c>
      <c r="G28" s="33" t="s">
        <v>115</v>
      </c>
      <c r="H28" s="34"/>
      <c r="I28" s="107" t="s">
        <v>176</v>
      </c>
      <c r="J28" s="109">
        <f t="shared" si="4"/>
        <v>140</v>
      </c>
      <c r="K28" s="35"/>
      <c r="L28" s="99">
        <v>45658</v>
      </c>
      <c r="M28" s="99">
        <v>47118</v>
      </c>
      <c r="N28" s="57" t="s">
        <v>72</v>
      </c>
      <c r="O28" s="1"/>
      <c r="P28" s="2">
        <v>35</v>
      </c>
      <c r="Q28" s="2">
        <v>35</v>
      </c>
      <c r="R28" s="2">
        <v>35</v>
      </c>
      <c r="S28" s="2">
        <v>35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/>
      <c r="B29" s="30"/>
      <c r="C29" s="64" t="s">
        <v>67</v>
      </c>
      <c r="D29" s="64" t="s">
        <v>141</v>
      </c>
      <c r="E29" s="33" t="s">
        <v>138</v>
      </c>
      <c r="F29" s="33" t="s">
        <v>116</v>
      </c>
      <c r="G29" s="33" t="s">
        <v>115</v>
      </c>
      <c r="H29" s="34"/>
      <c r="I29" s="107" t="s">
        <v>176</v>
      </c>
      <c r="J29" s="109">
        <f t="shared" si="4"/>
        <v>128</v>
      </c>
      <c r="K29" s="35"/>
      <c r="L29" s="100">
        <v>45658</v>
      </c>
      <c r="M29" s="101">
        <v>47118</v>
      </c>
      <c r="N29" s="57" t="s">
        <v>72</v>
      </c>
      <c r="O29" s="1"/>
      <c r="P29" s="2">
        <v>32</v>
      </c>
      <c r="Q29" s="2">
        <v>32</v>
      </c>
      <c r="R29" s="2">
        <v>32</v>
      </c>
      <c r="S29" s="2">
        <v>32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/>
      <c r="B30" s="30"/>
      <c r="C30" s="64" t="s">
        <v>67</v>
      </c>
      <c r="D30" s="64" t="s">
        <v>143</v>
      </c>
      <c r="E30" s="33" t="s">
        <v>138</v>
      </c>
      <c r="F30" s="33" t="s">
        <v>116</v>
      </c>
      <c r="G30" s="33" t="s">
        <v>115</v>
      </c>
      <c r="H30" s="34"/>
      <c r="I30" s="107" t="s">
        <v>176</v>
      </c>
      <c r="J30" s="109">
        <f t="shared" si="4"/>
        <v>128</v>
      </c>
      <c r="K30" s="35"/>
      <c r="L30" s="100">
        <v>45658</v>
      </c>
      <c r="M30" s="101">
        <v>47118</v>
      </c>
      <c r="N30" s="57" t="s">
        <v>72</v>
      </c>
      <c r="O30" s="1"/>
      <c r="P30" s="2">
        <v>32</v>
      </c>
      <c r="Q30" s="2">
        <v>32</v>
      </c>
      <c r="R30" s="2">
        <v>32</v>
      </c>
      <c r="S30" s="2">
        <v>32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/>
      <c r="B31" s="30"/>
      <c r="C31" s="64" t="s">
        <v>68</v>
      </c>
      <c r="D31" s="64" t="s">
        <v>141</v>
      </c>
      <c r="E31" s="33" t="s">
        <v>138</v>
      </c>
      <c r="F31" s="33" t="s">
        <v>116</v>
      </c>
      <c r="G31" s="33" t="s">
        <v>115</v>
      </c>
      <c r="H31" s="34"/>
      <c r="I31" s="107" t="s">
        <v>176</v>
      </c>
      <c r="J31" s="109">
        <f t="shared" si="4"/>
        <v>276</v>
      </c>
      <c r="K31" s="35"/>
      <c r="L31" s="99">
        <v>45658</v>
      </c>
      <c r="M31" s="99">
        <v>47118</v>
      </c>
      <c r="N31" s="57" t="s">
        <v>72</v>
      </c>
      <c r="O31" s="1"/>
      <c r="P31" s="2">
        <v>69</v>
      </c>
      <c r="Q31" s="2">
        <v>69</v>
      </c>
      <c r="R31" s="2">
        <v>69</v>
      </c>
      <c r="S31" s="2">
        <v>69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/>
      <c r="B32" s="30"/>
      <c r="C32" s="64" t="s">
        <v>68</v>
      </c>
      <c r="D32" s="64" t="s">
        <v>143</v>
      </c>
      <c r="E32" s="33" t="s">
        <v>138</v>
      </c>
      <c r="F32" s="33" t="s">
        <v>116</v>
      </c>
      <c r="G32" s="33" t="s">
        <v>115</v>
      </c>
      <c r="H32" s="34"/>
      <c r="I32" s="107" t="s">
        <v>176</v>
      </c>
      <c r="J32" s="109">
        <f t="shared" si="4"/>
        <v>276</v>
      </c>
      <c r="K32" s="35"/>
      <c r="L32" s="99">
        <v>45658</v>
      </c>
      <c r="M32" s="99">
        <v>47118</v>
      </c>
      <c r="N32" s="57" t="s">
        <v>72</v>
      </c>
      <c r="O32" s="1"/>
      <c r="P32" s="2">
        <v>69</v>
      </c>
      <c r="Q32" s="2">
        <v>69</v>
      </c>
      <c r="R32" s="2">
        <v>69</v>
      </c>
      <c r="S32" s="2">
        <v>69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75" x14ac:dyDescent="0.25">
      <c r="A33" s="29"/>
      <c r="B33" s="30"/>
      <c r="C33" s="64" t="s">
        <v>65</v>
      </c>
      <c r="D33" s="64" t="s">
        <v>141</v>
      </c>
      <c r="E33" s="33" t="s">
        <v>138</v>
      </c>
      <c r="F33" s="33" t="s">
        <v>116</v>
      </c>
      <c r="G33" s="33" t="s">
        <v>115</v>
      </c>
      <c r="H33" s="34"/>
      <c r="I33" s="107" t="s">
        <v>176</v>
      </c>
      <c r="J33" s="109">
        <f t="shared" si="4"/>
        <v>620</v>
      </c>
      <c r="K33" s="35"/>
      <c r="L33" s="99">
        <v>45658</v>
      </c>
      <c r="M33" s="99">
        <v>47118</v>
      </c>
      <c r="N33" s="57" t="s">
        <v>72</v>
      </c>
      <c r="O33" s="1"/>
      <c r="P33" s="2">
        <v>155</v>
      </c>
      <c r="Q33" s="2">
        <v>155</v>
      </c>
      <c r="R33" s="2">
        <v>155</v>
      </c>
      <c r="S33" s="2">
        <v>155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/>
      <c r="B34" s="30"/>
      <c r="C34" s="64" t="s">
        <v>65</v>
      </c>
      <c r="D34" s="64" t="s">
        <v>143</v>
      </c>
      <c r="E34" s="33" t="s">
        <v>138</v>
      </c>
      <c r="F34" s="33" t="s">
        <v>116</v>
      </c>
      <c r="G34" s="33" t="s">
        <v>115</v>
      </c>
      <c r="H34" s="34"/>
      <c r="I34" s="107" t="s">
        <v>176</v>
      </c>
      <c r="J34" s="109">
        <f t="shared" si="4"/>
        <v>620</v>
      </c>
      <c r="K34" s="35"/>
      <c r="L34" s="99">
        <v>45658</v>
      </c>
      <c r="M34" s="99">
        <v>47118</v>
      </c>
      <c r="N34" s="57" t="s">
        <v>72</v>
      </c>
      <c r="O34" s="1"/>
      <c r="P34" s="2">
        <v>155</v>
      </c>
      <c r="Q34" s="2">
        <v>155</v>
      </c>
      <c r="R34" s="2">
        <v>155</v>
      </c>
      <c r="S34" s="2">
        <v>155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/>
      <c r="B35" s="30"/>
      <c r="C35" s="64" t="s">
        <v>69</v>
      </c>
      <c r="D35" s="64" t="s">
        <v>141</v>
      </c>
      <c r="E35" s="33" t="s">
        <v>138</v>
      </c>
      <c r="F35" s="33" t="s">
        <v>116</v>
      </c>
      <c r="G35" s="33" t="s">
        <v>115</v>
      </c>
      <c r="H35" s="34"/>
      <c r="I35" s="107" t="s">
        <v>176</v>
      </c>
      <c r="J35" s="109">
        <f t="shared" si="4"/>
        <v>156</v>
      </c>
      <c r="K35" s="35"/>
      <c r="L35" s="99">
        <v>45658</v>
      </c>
      <c r="M35" s="99">
        <v>47118</v>
      </c>
      <c r="N35" s="57" t="s">
        <v>72</v>
      </c>
      <c r="O35" s="1"/>
      <c r="P35" s="2">
        <v>39</v>
      </c>
      <c r="Q35" s="2">
        <v>39</v>
      </c>
      <c r="R35" s="2">
        <v>39</v>
      </c>
      <c r="S35" s="2">
        <v>39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/>
      <c r="B36" s="30"/>
      <c r="C36" s="64" t="s">
        <v>69</v>
      </c>
      <c r="D36" s="64" t="s">
        <v>143</v>
      </c>
      <c r="E36" s="33" t="s">
        <v>138</v>
      </c>
      <c r="F36" s="33" t="s">
        <v>116</v>
      </c>
      <c r="G36" s="33" t="s">
        <v>115</v>
      </c>
      <c r="H36" s="34"/>
      <c r="I36" s="107" t="s">
        <v>176</v>
      </c>
      <c r="J36" s="109">
        <f t="shared" si="4"/>
        <v>156</v>
      </c>
      <c r="K36" s="35"/>
      <c r="L36" s="99">
        <v>45658</v>
      </c>
      <c r="M36" s="99">
        <v>47118</v>
      </c>
      <c r="N36" s="57" t="s">
        <v>72</v>
      </c>
      <c r="O36" s="1"/>
      <c r="P36" s="2">
        <v>39</v>
      </c>
      <c r="Q36" s="2">
        <v>39</v>
      </c>
      <c r="R36" s="2">
        <v>39</v>
      </c>
      <c r="S36" s="2">
        <v>39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/>
      <c r="B37" s="30"/>
      <c r="C37" s="64" t="s">
        <v>90</v>
      </c>
      <c r="D37" s="64" t="s">
        <v>166</v>
      </c>
      <c r="E37" s="33" t="s">
        <v>112</v>
      </c>
      <c r="F37" s="33" t="s">
        <v>113</v>
      </c>
      <c r="G37" s="33" t="s">
        <v>114</v>
      </c>
      <c r="H37" s="34"/>
      <c r="I37" s="107" t="s">
        <v>176</v>
      </c>
      <c r="J37" s="109">
        <f t="shared" si="3"/>
        <v>47</v>
      </c>
      <c r="K37" s="34"/>
      <c r="L37" s="99">
        <v>46023</v>
      </c>
      <c r="M37" s="99">
        <v>46387</v>
      </c>
      <c r="N37" s="36" t="s">
        <v>72</v>
      </c>
      <c r="O37" s="1"/>
      <c r="P37" s="2"/>
      <c r="Q37" s="2">
        <v>47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/>
      <c r="B38" s="30"/>
      <c r="C38" s="64" t="s">
        <v>82</v>
      </c>
      <c r="D38" s="64" t="s">
        <v>166</v>
      </c>
      <c r="E38" s="33" t="s">
        <v>112</v>
      </c>
      <c r="F38" s="33" t="s">
        <v>113</v>
      </c>
      <c r="G38" s="33" t="s">
        <v>114</v>
      </c>
      <c r="H38" s="34"/>
      <c r="I38" s="107" t="s">
        <v>176</v>
      </c>
      <c r="J38" s="109">
        <f t="shared" si="3"/>
        <v>47</v>
      </c>
      <c r="K38" s="34"/>
      <c r="L38" s="99">
        <v>46753</v>
      </c>
      <c r="M38" s="99">
        <v>47118</v>
      </c>
      <c r="N38" s="57" t="s">
        <v>72</v>
      </c>
      <c r="O38" s="1"/>
      <c r="P38" s="2"/>
      <c r="Q38" s="2"/>
      <c r="R38" s="2"/>
      <c r="S38" s="2">
        <v>47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29"/>
      <c r="B39" s="30"/>
      <c r="C39" s="64" t="s">
        <v>66</v>
      </c>
      <c r="D39" s="64" t="s">
        <v>141</v>
      </c>
      <c r="E39" s="33" t="s">
        <v>138</v>
      </c>
      <c r="F39" s="33" t="s">
        <v>116</v>
      </c>
      <c r="G39" s="33" t="s">
        <v>115</v>
      </c>
      <c r="H39" s="34"/>
      <c r="I39" s="107" t="s">
        <v>176</v>
      </c>
      <c r="J39" s="109">
        <f t="shared" ref="J39:J44" si="5">SUM(O39:AC39)</f>
        <v>300</v>
      </c>
      <c r="K39" s="35"/>
      <c r="L39" s="99">
        <v>47119</v>
      </c>
      <c r="M39" s="99">
        <v>50770</v>
      </c>
      <c r="N39" s="36" t="s">
        <v>49</v>
      </c>
      <c r="O39" s="1"/>
      <c r="P39" s="2"/>
      <c r="Q39" s="2"/>
      <c r="R39" s="2"/>
      <c r="S39" s="2"/>
      <c r="T39" s="3">
        <v>30</v>
      </c>
      <c r="U39" s="3">
        <v>30</v>
      </c>
      <c r="V39" s="3">
        <v>30</v>
      </c>
      <c r="W39" s="3">
        <v>30</v>
      </c>
      <c r="X39" s="3">
        <v>30</v>
      </c>
      <c r="Y39" s="3">
        <v>30</v>
      </c>
      <c r="Z39" s="3">
        <v>30</v>
      </c>
      <c r="AA39" s="3">
        <v>30</v>
      </c>
      <c r="AB39" s="3">
        <v>30</v>
      </c>
      <c r="AC39" s="4">
        <v>30</v>
      </c>
    </row>
    <row r="40" spans="1:29" ht="65.25" customHeight="1" x14ac:dyDescent="0.25">
      <c r="A40" s="29"/>
      <c r="B40" s="30"/>
      <c r="C40" s="64" t="s">
        <v>66</v>
      </c>
      <c r="D40" s="64" t="s">
        <v>143</v>
      </c>
      <c r="E40" s="33" t="s">
        <v>138</v>
      </c>
      <c r="F40" s="33" t="s">
        <v>116</v>
      </c>
      <c r="G40" s="33" t="s">
        <v>115</v>
      </c>
      <c r="H40" s="34"/>
      <c r="I40" s="107" t="s">
        <v>176</v>
      </c>
      <c r="J40" s="109">
        <f t="shared" si="5"/>
        <v>300</v>
      </c>
      <c r="K40" s="35"/>
      <c r="L40" s="99">
        <v>47119</v>
      </c>
      <c r="M40" s="99">
        <v>50770</v>
      </c>
      <c r="N40" s="36" t="s">
        <v>49</v>
      </c>
      <c r="O40" s="1"/>
      <c r="P40" s="2"/>
      <c r="Q40" s="2"/>
      <c r="R40" s="2"/>
      <c r="S40" s="2"/>
      <c r="T40" s="3">
        <v>30</v>
      </c>
      <c r="U40" s="3">
        <v>30</v>
      </c>
      <c r="V40" s="3">
        <v>30</v>
      </c>
      <c r="W40" s="3">
        <v>30</v>
      </c>
      <c r="X40" s="3">
        <v>30</v>
      </c>
      <c r="Y40" s="3">
        <v>30</v>
      </c>
      <c r="Z40" s="3">
        <v>30</v>
      </c>
      <c r="AA40" s="3">
        <v>30</v>
      </c>
      <c r="AB40" s="3">
        <v>30</v>
      </c>
      <c r="AC40" s="4">
        <v>30</v>
      </c>
    </row>
    <row r="41" spans="1:29" ht="75" x14ac:dyDescent="0.25">
      <c r="A41" s="29"/>
      <c r="B41" s="30"/>
      <c r="C41" s="64" t="s">
        <v>67</v>
      </c>
      <c r="D41" s="64" t="s">
        <v>141</v>
      </c>
      <c r="E41" s="33" t="s">
        <v>138</v>
      </c>
      <c r="F41" s="33" t="s">
        <v>116</v>
      </c>
      <c r="G41" s="33" t="s">
        <v>115</v>
      </c>
      <c r="H41" s="34"/>
      <c r="I41" s="107" t="s">
        <v>176</v>
      </c>
      <c r="J41" s="109">
        <f t="shared" si="5"/>
        <v>670</v>
      </c>
      <c r="K41" s="35"/>
      <c r="L41" s="99">
        <v>47119</v>
      </c>
      <c r="M41" s="99">
        <v>50770</v>
      </c>
      <c r="N41" s="36" t="s">
        <v>49</v>
      </c>
      <c r="O41" s="1"/>
      <c r="P41" s="2"/>
      <c r="Q41" s="2"/>
      <c r="R41" s="2"/>
      <c r="S41" s="2"/>
      <c r="T41" s="3">
        <v>67</v>
      </c>
      <c r="U41" s="3">
        <v>67</v>
      </c>
      <c r="V41" s="3">
        <v>67</v>
      </c>
      <c r="W41" s="3">
        <v>67</v>
      </c>
      <c r="X41" s="3">
        <v>67</v>
      </c>
      <c r="Y41" s="3">
        <v>67</v>
      </c>
      <c r="Z41" s="3">
        <v>67</v>
      </c>
      <c r="AA41" s="3">
        <v>67</v>
      </c>
      <c r="AB41" s="3">
        <v>67</v>
      </c>
      <c r="AC41" s="4">
        <v>67</v>
      </c>
    </row>
    <row r="42" spans="1:29" ht="75" x14ac:dyDescent="0.25">
      <c r="A42" s="29"/>
      <c r="B42" s="30"/>
      <c r="C42" s="64" t="s">
        <v>67</v>
      </c>
      <c r="D42" s="64" t="s">
        <v>143</v>
      </c>
      <c r="E42" s="33" t="s">
        <v>138</v>
      </c>
      <c r="F42" s="33" t="s">
        <v>116</v>
      </c>
      <c r="G42" s="33" t="s">
        <v>115</v>
      </c>
      <c r="H42" s="34"/>
      <c r="I42" s="107" t="s">
        <v>176</v>
      </c>
      <c r="J42" s="109">
        <f t="shared" si="5"/>
        <v>670</v>
      </c>
      <c r="K42" s="35"/>
      <c r="L42" s="99">
        <v>47119</v>
      </c>
      <c r="M42" s="99">
        <v>50770</v>
      </c>
      <c r="N42" s="36" t="s">
        <v>49</v>
      </c>
      <c r="O42" s="1"/>
      <c r="P42" s="2"/>
      <c r="Q42" s="2"/>
      <c r="R42" s="2"/>
      <c r="S42" s="2"/>
      <c r="T42" s="3">
        <v>67</v>
      </c>
      <c r="U42" s="3">
        <v>67</v>
      </c>
      <c r="V42" s="3">
        <v>67</v>
      </c>
      <c r="W42" s="3">
        <v>67</v>
      </c>
      <c r="X42" s="3">
        <v>67</v>
      </c>
      <c r="Y42" s="3">
        <v>67</v>
      </c>
      <c r="Z42" s="3">
        <v>67</v>
      </c>
      <c r="AA42" s="3">
        <v>67</v>
      </c>
      <c r="AB42" s="3">
        <v>67</v>
      </c>
      <c r="AC42" s="4">
        <v>67</v>
      </c>
    </row>
    <row r="43" spans="1:29" ht="75" x14ac:dyDescent="0.25">
      <c r="A43" s="29"/>
      <c r="B43" s="30"/>
      <c r="C43" s="64" t="s">
        <v>68</v>
      </c>
      <c r="D43" s="64" t="s">
        <v>141</v>
      </c>
      <c r="E43" s="33" t="s">
        <v>138</v>
      </c>
      <c r="F43" s="33" t="s">
        <v>116</v>
      </c>
      <c r="G43" s="33" t="s">
        <v>115</v>
      </c>
      <c r="H43" s="34"/>
      <c r="I43" s="107" t="s">
        <v>176</v>
      </c>
      <c r="J43" s="109">
        <f t="shared" si="5"/>
        <v>590</v>
      </c>
      <c r="K43" s="35"/>
      <c r="L43" s="99">
        <v>47119</v>
      </c>
      <c r="M43" s="99">
        <v>50770</v>
      </c>
      <c r="N43" s="36" t="s">
        <v>49</v>
      </c>
      <c r="O43" s="1"/>
      <c r="P43" s="2"/>
      <c r="Q43" s="2"/>
      <c r="R43" s="2"/>
      <c r="S43" s="2"/>
      <c r="T43" s="3">
        <v>59</v>
      </c>
      <c r="U43" s="3">
        <v>59</v>
      </c>
      <c r="V43" s="3">
        <v>59</v>
      </c>
      <c r="W43" s="3">
        <v>59</v>
      </c>
      <c r="X43" s="3">
        <v>59</v>
      </c>
      <c r="Y43" s="3">
        <v>59</v>
      </c>
      <c r="Z43" s="3">
        <v>59</v>
      </c>
      <c r="AA43" s="3">
        <v>59</v>
      </c>
      <c r="AB43" s="3">
        <v>59</v>
      </c>
      <c r="AC43" s="4">
        <v>59</v>
      </c>
    </row>
    <row r="44" spans="1:29" ht="75" x14ac:dyDescent="0.25">
      <c r="A44" s="29"/>
      <c r="B44" s="30"/>
      <c r="C44" s="64" t="s">
        <v>68</v>
      </c>
      <c r="D44" s="64" t="s">
        <v>143</v>
      </c>
      <c r="E44" s="33" t="s">
        <v>138</v>
      </c>
      <c r="F44" s="33" t="s">
        <v>116</v>
      </c>
      <c r="G44" s="33" t="s">
        <v>115</v>
      </c>
      <c r="H44" s="34"/>
      <c r="I44" s="107" t="s">
        <v>176</v>
      </c>
      <c r="J44" s="109">
        <f t="shared" si="5"/>
        <v>590</v>
      </c>
      <c r="K44" s="35"/>
      <c r="L44" s="99">
        <v>47119</v>
      </c>
      <c r="M44" s="99">
        <v>50770</v>
      </c>
      <c r="N44" s="36" t="s">
        <v>49</v>
      </c>
      <c r="O44" s="1"/>
      <c r="P44" s="2"/>
      <c r="Q44" s="2"/>
      <c r="R44" s="2"/>
      <c r="S44" s="2"/>
      <c r="T44" s="3">
        <v>59</v>
      </c>
      <c r="U44" s="3">
        <v>59</v>
      </c>
      <c r="V44" s="3">
        <v>59</v>
      </c>
      <c r="W44" s="3">
        <v>59</v>
      </c>
      <c r="X44" s="3">
        <v>59</v>
      </c>
      <c r="Y44" s="3">
        <v>59</v>
      </c>
      <c r="Z44" s="3">
        <v>59</v>
      </c>
      <c r="AA44" s="3">
        <v>59</v>
      </c>
      <c r="AB44" s="3">
        <v>59</v>
      </c>
      <c r="AC44" s="4">
        <v>59</v>
      </c>
    </row>
    <row r="45" spans="1:29" ht="75" x14ac:dyDescent="0.25">
      <c r="A45" s="29"/>
      <c r="B45" s="30"/>
      <c r="C45" s="64" t="s">
        <v>65</v>
      </c>
      <c r="D45" s="64" t="s">
        <v>141</v>
      </c>
      <c r="E45" s="33" t="s">
        <v>138</v>
      </c>
      <c r="F45" s="33" t="s">
        <v>116</v>
      </c>
      <c r="G45" s="33" t="s">
        <v>115</v>
      </c>
      <c r="H45" s="34"/>
      <c r="I45" s="107" t="s">
        <v>176</v>
      </c>
      <c r="J45" s="109">
        <f t="shared" ref="J45:J46" si="6">SUM(O45:AC45)</f>
        <v>1690</v>
      </c>
      <c r="K45" s="35"/>
      <c r="L45" s="99">
        <v>47119</v>
      </c>
      <c r="M45" s="99">
        <v>50770</v>
      </c>
      <c r="N45" s="36" t="s">
        <v>49</v>
      </c>
      <c r="O45" s="1"/>
      <c r="P45" s="2"/>
      <c r="Q45" s="2"/>
      <c r="R45" s="2"/>
      <c r="S45" s="2"/>
      <c r="T45" s="3">
        <v>169</v>
      </c>
      <c r="U45" s="3">
        <v>169</v>
      </c>
      <c r="V45" s="3">
        <v>169</v>
      </c>
      <c r="W45" s="3">
        <v>169</v>
      </c>
      <c r="X45" s="3">
        <v>169</v>
      </c>
      <c r="Y45" s="3">
        <v>169</v>
      </c>
      <c r="Z45" s="3">
        <v>169</v>
      </c>
      <c r="AA45" s="3">
        <v>169</v>
      </c>
      <c r="AB45" s="3">
        <v>169</v>
      </c>
      <c r="AC45" s="4">
        <v>169</v>
      </c>
    </row>
    <row r="46" spans="1:29" ht="75" x14ac:dyDescent="0.25">
      <c r="A46" s="29"/>
      <c r="B46" s="30"/>
      <c r="C46" s="64" t="s">
        <v>65</v>
      </c>
      <c r="D46" s="64" t="s">
        <v>143</v>
      </c>
      <c r="E46" s="33" t="s">
        <v>138</v>
      </c>
      <c r="F46" s="33" t="s">
        <v>116</v>
      </c>
      <c r="G46" s="33" t="s">
        <v>115</v>
      </c>
      <c r="H46" s="34"/>
      <c r="I46" s="107" t="s">
        <v>176</v>
      </c>
      <c r="J46" s="109">
        <f t="shared" si="6"/>
        <v>1690</v>
      </c>
      <c r="K46" s="35"/>
      <c r="L46" s="99">
        <v>47119</v>
      </c>
      <c r="M46" s="99">
        <v>50770</v>
      </c>
      <c r="N46" s="36" t="s">
        <v>49</v>
      </c>
      <c r="O46" s="1"/>
      <c r="P46" s="2"/>
      <c r="Q46" s="2"/>
      <c r="R46" s="2"/>
      <c r="S46" s="2"/>
      <c r="T46" s="3">
        <v>169</v>
      </c>
      <c r="U46" s="3">
        <v>169</v>
      </c>
      <c r="V46" s="3">
        <v>169</v>
      </c>
      <c r="W46" s="3">
        <v>169</v>
      </c>
      <c r="X46" s="3">
        <v>169</v>
      </c>
      <c r="Y46" s="3">
        <v>169</v>
      </c>
      <c r="Z46" s="3">
        <v>169</v>
      </c>
      <c r="AA46" s="3">
        <v>169</v>
      </c>
      <c r="AB46" s="3">
        <v>169</v>
      </c>
      <c r="AC46" s="4">
        <v>169</v>
      </c>
    </row>
    <row r="47" spans="1:29" ht="75" x14ac:dyDescent="0.25">
      <c r="A47" s="29"/>
      <c r="B47" s="30"/>
      <c r="C47" s="64" t="s">
        <v>69</v>
      </c>
      <c r="D47" s="64" t="s">
        <v>141</v>
      </c>
      <c r="E47" s="33" t="s">
        <v>138</v>
      </c>
      <c r="F47" s="33" t="s">
        <v>116</v>
      </c>
      <c r="G47" s="33" t="s">
        <v>115</v>
      </c>
      <c r="H47" s="34"/>
      <c r="I47" s="107" t="s">
        <v>176</v>
      </c>
      <c r="J47" s="109">
        <f t="shared" ref="J47" si="7">SUM(O47:AC47)</f>
        <v>340</v>
      </c>
      <c r="K47" s="35"/>
      <c r="L47" s="99">
        <v>47119</v>
      </c>
      <c r="M47" s="99">
        <v>50770</v>
      </c>
      <c r="N47" s="36" t="s">
        <v>49</v>
      </c>
      <c r="O47" s="1"/>
      <c r="P47" s="2"/>
      <c r="Q47" s="2"/>
      <c r="R47" s="2"/>
      <c r="S47" s="2"/>
      <c r="T47" s="3">
        <v>34</v>
      </c>
      <c r="U47" s="3">
        <v>34</v>
      </c>
      <c r="V47" s="3">
        <v>34</v>
      </c>
      <c r="W47" s="3">
        <v>34</v>
      </c>
      <c r="X47" s="3">
        <v>34</v>
      </c>
      <c r="Y47" s="3">
        <v>34</v>
      </c>
      <c r="Z47" s="3">
        <v>34</v>
      </c>
      <c r="AA47" s="3">
        <v>34</v>
      </c>
      <c r="AB47" s="3">
        <v>34</v>
      </c>
      <c r="AC47" s="4">
        <v>34</v>
      </c>
    </row>
    <row r="48" spans="1:29" ht="75" x14ac:dyDescent="0.25">
      <c r="A48" s="29"/>
      <c r="B48" s="30"/>
      <c r="C48" s="64" t="s">
        <v>69</v>
      </c>
      <c r="D48" s="64" t="s">
        <v>143</v>
      </c>
      <c r="E48" s="33" t="s">
        <v>138</v>
      </c>
      <c r="F48" s="33" t="s">
        <v>116</v>
      </c>
      <c r="G48" s="33" t="s">
        <v>115</v>
      </c>
      <c r="H48" s="34"/>
      <c r="I48" s="107" t="s">
        <v>176</v>
      </c>
      <c r="J48" s="109">
        <f t="shared" ref="J48" si="8">SUM(O48:AC48)</f>
        <v>340</v>
      </c>
      <c r="K48" s="35"/>
      <c r="L48" s="99">
        <v>47119</v>
      </c>
      <c r="M48" s="99">
        <v>50770</v>
      </c>
      <c r="N48" s="36" t="s">
        <v>49</v>
      </c>
      <c r="O48" s="1"/>
      <c r="P48" s="2"/>
      <c r="Q48" s="2"/>
      <c r="R48" s="2"/>
      <c r="S48" s="2"/>
      <c r="T48" s="3">
        <v>34</v>
      </c>
      <c r="U48" s="3">
        <v>34</v>
      </c>
      <c r="V48" s="3">
        <v>34</v>
      </c>
      <c r="W48" s="3">
        <v>34</v>
      </c>
      <c r="X48" s="3">
        <v>34</v>
      </c>
      <c r="Y48" s="3">
        <v>34</v>
      </c>
      <c r="Z48" s="3">
        <v>34</v>
      </c>
      <c r="AA48" s="3">
        <v>34</v>
      </c>
      <c r="AB48" s="3">
        <v>34</v>
      </c>
      <c r="AC48" s="4">
        <v>34</v>
      </c>
    </row>
    <row r="49" spans="1:29" x14ac:dyDescent="0.25">
      <c r="A49" s="46"/>
      <c r="B49" s="47" t="s">
        <v>2</v>
      </c>
      <c r="C49" s="42"/>
      <c r="D49" s="42"/>
      <c r="E49" s="42"/>
      <c r="F49" s="42"/>
      <c r="G49" s="42"/>
      <c r="H49" s="48"/>
      <c r="I49" s="105"/>
      <c r="J49" s="118"/>
      <c r="K49" s="48"/>
      <c r="L49" s="103"/>
      <c r="M49" s="103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60" x14ac:dyDescent="0.25">
      <c r="A50" s="175">
        <v>3</v>
      </c>
      <c r="B50" s="30"/>
      <c r="C50" s="64" t="s">
        <v>204</v>
      </c>
      <c r="D50" s="131" t="s">
        <v>76</v>
      </c>
      <c r="E50" s="33" t="s">
        <v>118</v>
      </c>
      <c r="F50" s="33" t="s">
        <v>119</v>
      </c>
      <c r="G50" s="33" t="s">
        <v>120</v>
      </c>
      <c r="H50" s="34"/>
      <c r="I50" s="107" t="s">
        <v>176</v>
      </c>
      <c r="J50" s="109">
        <f t="shared" ref="J50" si="9">SUM(O50:AC50)</f>
        <v>168</v>
      </c>
      <c r="K50" s="35"/>
      <c r="L50" s="99">
        <v>45292</v>
      </c>
      <c r="M50" s="99">
        <v>45657</v>
      </c>
      <c r="N50" s="36" t="s">
        <v>287</v>
      </c>
      <c r="O50" s="1">
        <v>168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175"/>
      <c r="B51" s="30"/>
      <c r="C51" s="131" t="s">
        <v>237</v>
      </c>
      <c r="D51" s="131" t="s">
        <v>76</v>
      </c>
      <c r="E51" s="33" t="s">
        <v>118</v>
      </c>
      <c r="F51" s="33" t="s">
        <v>119</v>
      </c>
      <c r="G51" s="33" t="s">
        <v>120</v>
      </c>
      <c r="H51" s="34"/>
      <c r="I51" s="107" t="s">
        <v>176</v>
      </c>
      <c r="J51" s="109">
        <f t="shared" ref="J51" si="10">SUM(O51:AC51)</f>
        <v>93</v>
      </c>
      <c r="K51" s="34"/>
      <c r="L51" s="100">
        <v>45658</v>
      </c>
      <c r="M51" s="101">
        <v>46022</v>
      </c>
      <c r="N51" s="36" t="s">
        <v>72</v>
      </c>
      <c r="O51" s="1"/>
      <c r="P51" s="2">
        <v>93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75"/>
      <c r="B52" s="30"/>
      <c r="C52" s="64" t="s">
        <v>80</v>
      </c>
      <c r="D52" s="64" t="s">
        <v>177</v>
      </c>
      <c r="E52" s="33" t="s">
        <v>121</v>
      </c>
      <c r="F52" s="33" t="s">
        <v>119</v>
      </c>
      <c r="G52" s="33" t="s">
        <v>120</v>
      </c>
      <c r="H52" s="34"/>
      <c r="I52" s="107" t="s">
        <v>176</v>
      </c>
      <c r="J52" s="109">
        <f t="shared" ref="J52:J53" si="11">SUM(O52:AC52)</f>
        <v>130</v>
      </c>
      <c r="K52" s="35"/>
      <c r="L52" s="100">
        <v>45658</v>
      </c>
      <c r="M52" s="101">
        <v>46022</v>
      </c>
      <c r="N52" s="36" t="s">
        <v>72</v>
      </c>
      <c r="O52" s="1"/>
      <c r="P52" s="2">
        <v>130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75"/>
      <c r="B53" s="30"/>
      <c r="C53" s="64" t="s">
        <v>82</v>
      </c>
      <c r="D53" s="131" t="s">
        <v>178</v>
      </c>
      <c r="E53" s="33" t="s">
        <v>121</v>
      </c>
      <c r="F53" s="33" t="s">
        <v>119</v>
      </c>
      <c r="G53" s="33" t="s">
        <v>120</v>
      </c>
      <c r="H53" s="34"/>
      <c r="I53" s="107" t="s">
        <v>176</v>
      </c>
      <c r="J53" s="109">
        <f t="shared" si="11"/>
        <v>47</v>
      </c>
      <c r="K53" s="35"/>
      <c r="L53" s="100">
        <v>45658</v>
      </c>
      <c r="M53" s="101">
        <v>46022</v>
      </c>
      <c r="N53" s="36" t="s">
        <v>72</v>
      </c>
      <c r="O53" s="1"/>
      <c r="P53" s="2">
        <v>47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75"/>
      <c r="B54" s="30"/>
      <c r="C54" s="64" t="s">
        <v>81</v>
      </c>
      <c r="D54" s="64" t="s">
        <v>167</v>
      </c>
      <c r="E54" s="33" t="s">
        <v>121</v>
      </c>
      <c r="F54" s="33" t="s">
        <v>119</v>
      </c>
      <c r="G54" s="33" t="s">
        <v>120</v>
      </c>
      <c r="H54" s="34"/>
      <c r="I54" s="107" t="s">
        <v>176</v>
      </c>
      <c r="J54" s="109">
        <f t="shared" ref="J54" si="12">SUM(O54:AC54)</f>
        <v>54</v>
      </c>
      <c r="K54" s="34"/>
      <c r="L54" s="100">
        <v>45658</v>
      </c>
      <c r="M54" s="101">
        <v>46022</v>
      </c>
      <c r="N54" s="36" t="s">
        <v>72</v>
      </c>
      <c r="O54" s="1"/>
      <c r="P54" s="2">
        <v>54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75"/>
      <c r="B55" s="30"/>
      <c r="C55" s="64" t="s">
        <v>87</v>
      </c>
      <c r="D55" s="64" t="s">
        <v>167</v>
      </c>
      <c r="E55" s="33" t="s">
        <v>121</v>
      </c>
      <c r="F55" s="33" t="s">
        <v>119</v>
      </c>
      <c r="G55" s="33" t="s">
        <v>120</v>
      </c>
      <c r="H55" s="34"/>
      <c r="I55" s="107" t="s">
        <v>176</v>
      </c>
      <c r="J55" s="109">
        <f>SUM(O55:AC55)</f>
        <v>158</v>
      </c>
      <c r="K55" s="34"/>
      <c r="L55" s="100">
        <v>45658</v>
      </c>
      <c r="M55" s="101">
        <v>46022</v>
      </c>
      <c r="N55" s="36" t="s">
        <v>72</v>
      </c>
      <c r="O55" s="1"/>
      <c r="P55" s="2">
        <v>158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75"/>
      <c r="B56" s="30"/>
      <c r="C56" s="64" t="s">
        <v>83</v>
      </c>
      <c r="D56" s="64" t="s">
        <v>167</v>
      </c>
      <c r="E56" s="33" t="s">
        <v>121</v>
      </c>
      <c r="F56" s="33" t="s">
        <v>119</v>
      </c>
      <c r="G56" s="33" t="s">
        <v>120</v>
      </c>
      <c r="H56" s="34"/>
      <c r="I56" s="107" t="s">
        <v>176</v>
      </c>
      <c r="J56" s="109">
        <f t="shared" ref="J56:J57" si="13">SUM(O56:AC56)</f>
        <v>54</v>
      </c>
      <c r="K56" s="34"/>
      <c r="L56" s="100">
        <v>45658</v>
      </c>
      <c r="M56" s="101">
        <v>46022</v>
      </c>
      <c r="N56" s="36" t="s">
        <v>72</v>
      </c>
      <c r="O56" s="1"/>
      <c r="P56" s="2">
        <v>54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75"/>
      <c r="B57" s="30"/>
      <c r="C57" s="64" t="s">
        <v>90</v>
      </c>
      <c r="D57" s="64" t="s">
        <v>167</v>
      </c>
      <c r="E57" s="33" t="s">
        <v>121</v>
      </c>
      <c r="F57" s="33" t="s">
        <v>119</v>
      </c>
      <c r="G57" s="33" t="s">
        <v>120</v>
      </c>
      <c r="H57" s="34"/>
      <c r="I57" s="108" t="s">
        <v>176</v>
      </c>
      <c r="J57" s="109">
        <f t="shared" si="13"/>
        <v>158</v>
      </c>
      <c r="K57" s="34"/>
      <c r="L57" s="100">
        <v>45658</v>
      </c>
      <c r="M57" s="101">
        <v>46022</v>
      </c>
      <c r="N57" s="36" t="s">
        <v>72</v>
      </c>
      <c r="O57" s="1"/>
      <c r="P57" s="2">
        <v>158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75"/>
      <c r="B58" s="30"/>
      <c r="C58" s="64" t="s">
        <v>91</v>
      </c>
      <c r="D58" s="64" t="s">
        <v>167</v>
      </c>
      <c r="E58" s="33" t="s">
        <v>121</v>
      </c>
      <c r="F58" s="33" t="s">
        <v>119</v>
      </c>
      <c r="G58" s="33" t="s">
        <v>120</v>
      </c>
      <c r="H58" s="34"/>
      <c r="I58" s="107" t="s">
        <v>176</v>
      </c>
      <c r="J58" s="109">
        <f>SUM(O58:AC58)</f>
        <v>158</v>
      </c>
      <c r="K58" s="34"/>
      <c r="L58" s="100">
        <v>45658</v>
      </c>
      <c r="M58" s="101">
        <v>46022</v>
      </c>
      <c r="N58" s="36" t="s">
        <v>72</v>
      </c>
      <c r="O58" s="1"/>
      <c r="P58" s="2">
        <v>158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75"/>
      <c r="B59" s="30"/>
      <c r="C59" s="64" t="s">
        <v>89</v>
      </c>
      <c r="D59" s="64" t="s">
        <v>167</v>
      </c>
      <c r="E59" s="33" t="s">
        <v>121</v>
      </c>
      <c r="F59" s="33" t="s">
        <v>119</v>
      </c>
      <c r="G59" s="33" t="s">
        <v>120</v>
      </c>
      <c r="H59" s="34"/>
      <c r="I59" s="107" t="s">
        <v>176</v>
      </c>
      <c r="J59" s="109">
        <f t="shared" ref="J59:J75" si="14">SUM(O59:AC59)</f>
        <v>158</v>
      </c>
      <c r="K59" s="34"/>
      <c r="L59" s="100">
        <v>45658</v>
      </c>
      <c r="M59" s="101">
        <v>46022</v>
      </c>
      <c r="N59" s="36" t="s">
        <v>72</v>
      </c>
      <c r="O59" s="1"/>
      <c r="P59" s="2">
        <v>158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75"/>
      <c r="B60" s="30"/>
      <c r="C60" s="64" t="s">
        <v>66</v>
      </c>
      <c r="D60" s="64" t="s">
        <v>142</v>
      </c>
      <c r="E60" s="33" t="s">
        <v>121</v>
      </c>
      <c r="F60" s="33" t="s">
        <v>119</v>
      </c>
      <c r="G60" s="33" t="s">
        <v>120</v>
      </c>
      <c r="H60" s="34"/>
      <c r="I60" s="107" t="s">
        <v>176</v>
      </c>
      <c r="J60" s="109">
        <f t="shared" ref="J60:J69" si="15">SUM(O60:AC60)</f>
        <v>140</v>
      </c>
      <c r="K60" s="35"/>
      <c r="L60" s="99">
        <v>45658</v>
      </c>
      <c r="M60" s="99">
        <v>47118</v>
      </c>
      <c r="N60" s="57" t="s">
        <v>72</v>
      </c>
      <c r="O60" s="1"/>
      <c r="P60" s="2">
        <v>35</v>
      </c>
      <c r="Q60" s="2">
        <v>35</v>
      </c>
      <c r="R60" s="2">
        <v>35</v>
      </c>
      <c r="S60" s="2">
        <v>35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75"/>
      <c r="B61" s="30"/>
      <c r="C61" s="64" t="s">
        <v>66</v>
      </c>
      <c r="D61" s="64" t="s">
        <v>144</v>
      </c>
      <c r="E61" s="33" t="s">
        <v>121</v>
      </c>
      <c r="F61" s="33" t="s">
        <v>119</v>
      </c>
      <c r="G61" s="33" t="s">
        <v>120</v>
      </c>
      <c r="H61" s="34"/>
      <c r="I61" s="107" t="s">
        <v>176</v>
      </c>
      <c r="J61" s="109">
        <f t="shared" si="15"/>
        <v>140</v>
      </c>
      <c r="K61" s="35"/>
      <c r="L61" s="99">
        <v>45658</v>
      </c>
      <c r="M61" s="99">
        <v>47118</v>
      </c>
      <c r="N61" s="57" t="s">
        <v>72</v>
      </c>
      <c r="O61" s="1"/>
      <c r="P61" s="2">
        <v>35</v>
      </c>
      <c r="Q61" s="2">
        <v>35</v>
      </c>
      <c r="R61" s="2">
        <v>35</v>
      </c>
      <c r="S61" s="2">
        <v>35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75"/>
      <c r="B62" s="30"/>
      <c r="C62" s="64" t="s">
        <v>67</v>
      </c>
      <c r="D62" s="64" t="s">
        <v>142</v>
      </c>
      <c r="E62" s="33" t="s">
        <v>121</v>
      </c>
      <c r="F62" s="33" t="s">
        <v>119</v>
      </c>
      <c r="G62" s="33" t="s">
        <v>120</v>
      </c>
      <c r="H62" s="34"/>
      <c r="I62" s="107" t="s">
        <v>176</v>
      </c>
      <c r="J62" s="109">
        <f t="shared" si="15"/>
        <v>312</v>
      </c>
      <c r="K62" s="35"/>
      <c r="L62" s="99">
        <v>45658</v>
      </c>
      <c r="M62" s="99">
        <v>47118</v>
      </c>
      <c r="N62" s="57" t="s">
        <v>72</v>
      </c>
      <c r="O62" s="1"/>
      <c r="P62" s="2">
        <v>78</v>
      </c>
      <c r="Q62" s="2">
        <v>78</v>
      </c>
      <c r="R62" s="2">
        <v>78</v>
      </c>
      <c r="S62" s="2">
        <v>78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75"/>
      <c r="B63" s="30"/>
      <c r="C63" s="64" t="s">
        <v>67</v>
      </c>
      <c r="D63" s="64" t="s">
        <v>144</v>
      </c>
      <c r="E63" s="33" t="s">
        <v>121</v>
      </c>
      <c r="F63" s="33" t="s">
        <v>119</v>
      </c>
      <c r="G63" s="33" t="s">
        <v>120</v>
      </c>
      <c r="H63" s="34"/>
      <c r="I63" s="107" t="s">
        <v>176</v>
      </c>
      <c r="J63" s="109">
        <f t="shared" si="15"/>
        <v>312</v>
      </c>
      <c r="K63" s="35"/>
      <c r="L63" s="99">
        <v>45658</v>
      </c>
      <c r="M63" s="99">
        <v>47118</v>
      </c>
      <c r="N63" s="57" t="s">
        <v>72</v>
      </c>
      <c r="O63" s="1"/>
      <c r="P63" s="2">
        <v>78</v>
      </c>
      <c r="Q63" s="2">
        <v>78</v>
      </c>
      <c r="R63" s="2">
        <v>78</v>
      </c>
      <c r="S63" s="2">
        <v>78</v>
      </c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60" x14ac:dyDescent="0.25">
      <c r="A64" s="175"/>
      <c r="B64" s="30"/>
      <c r="C64" s="64" t="s">
        <v>68</v>
      </c>
      <c r="D64" s="64" t="s">
        <v>142</v>
      </c>
      <c r="E64" s="33" t="s">
        <v>121</v>
      </c>
      <c r="F64" s="33" t="s">
        <v>119</v>
      </c>
      <c r="G64" s="33" t="s">
        <v>120</v>
      </c>
      <c r="H64" s="34"/>
      <c r="I64" s="107" t="s">
        <v>176</v>
      </c>
      <c r="J64" s="109">
        <f t="shared" si="15"/>
        <v>276</v>
      </c>
      <c r="K64" s="35"/>
      <c r="L64" s="99">
        <v>45658</v>
      </c>
      <c r="M64" s="99">
        <v>47118</v>
      </c>
      <c r="N64" s="57" t="s">
        <v>72</v>
      </c>
      <c r="O64" s="1"/>
      <c r="P64" s="2">
        <v>69</v>
      </c>
      <c r="Q64" s="2">
        <v>69</v>
      </c>
      <c r="R64" s="2">
        <v>69</v>
      </c>
      <c r="S64" s="2">
        <v>69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60" x14ac:dyDescent="0.25">
      <c r="A65" s="175"/>
      <c r="B65" s="30"/>
      <c r="C65" s="64" t="s">
        <v>68</v>
      </c>
      <c r="D65" s="64" t="s">
        <v>144</v>
      </c>
      <c r="E65" s="33" t="s">
        <v>121</v>
      </c>
      <c r="F65" s="33" t="s">
        <v>119</v>
      </c>
      <c r="G65" s="33" t="s">
        <v>120</v>
      </c>
      <c r="H65" s="34"/>
      <c r="I65" s="107" t="s">
        <v>176</v>
      </c>
      <c r="J65" s="109">
        <f t="shared" si="15"/>
        <v>276</v>
      </c>
      <c r="K65" s="35"/>
      <c r="L65" s="99">
        <v>45658</v>
      </c>
      <c r="M65" s="99">
        <v>47118</v>
      </c>
      <c r="N65" s="57" t="s">
        <v>72</v>
      </c>
      <c r="O65" s="1"/>
      <c r="P65" s="2">
        <v>69</v>
      </c>
      <c r="Q65" s="2">
        <v>69</v>
      </c>
      <c r="R65" s="2">
        <v>69</v>
      </c>
      <c r="S65" s="2">
        <v>69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60" x14ac:dyDescent="0.25">
      <c r="A66" s="175"/>
      <c r="B66" s="30"/>
      <c r="C66" s="64" t="s">
        <v>65</v>
      </c>
      <c r="D66" s="64" t="s">
        <v>142</v>
      </c>
      <c r="E66" s="33" t="s">
        <v>121</v>
      </c>
      <c r="F66" s="33" t="s">
        <v>119</v>
      </c>
      <c r="G66" s="33" t="s">
        <v>120</v>
      </c>
      <c r="H66" s="34"/>
      <c r="I66" s="107" t="s">
        <v>176</v>
      </c>
      <c r="J66" s="109">
        <f t="shared" si="15"/>
        <v>452</v>
      </c>
      <c r="K66" s="35"/>
      <c r="L66" s="99">
        <v>45658</v>
      </c>
      <c r="M66" s="99">
        <v>47118</v>
      </c>
      <c r="N66" s="57" t="s">
        <v>72</v>
      </c>
      <c r="O66" s="1"/>
      <c r="P66" s="2">
        <v>113</v>
      </c>
      <c r="Q66" s="2">
        <v>113</v>
      </c>
      <c r="R66" s="2">
        <v>113</v>
      </c>
      <c r="S66" s="2">
        <v>113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75"/>
      <c r="B67" s="30"/>
      <c r="C67" s="64" t="s">
        <v>65</v>
      </c>
      <c r="D67" s="64" t="s">
        <v>144</v>
      </c>
      <c r="E67" s="33" t="s">
        <v>121</v>
      </c>
      <c r="F67" s="33" t="s">
        <v>119</v>
      </c>
      <c r="G67" s="33" t="s">
        <v>120</v>
      </c>
      <c r="H67" s="34"/>
      <c r="I67" s="107" t="s">
        <v>176</v>
      </c>
      <c r="J67" s="109">
        <f t="shared" si="15"/>
        <v>656</v>
      </c>
      <c r="K67" s="35"/>
      <c r="L67" s="99">
        <v>45658</v>
      </c>
      <c r="M67" s="99">
        <v>47118</v>
      </c>
      <c r="N67" s="57" t="s">
        <v>72</v>
      </c>
      <c r="O67" s="1"/>
      <c r="P67" s="2">
        <v>164</v>
      </c>
      <c r="Q67" s="2">
        <v>164</v>
      </c>
      <c r="R67" s="2">
        <v>164</v>
      </c>
      <c r="S67" s="2">
        <v>164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75"/>
      <c r="B68" s="30"/>
      <c r="C68" s="64" t="s">
        <v>69</v>
      </c>
      <c r="D68" s="64" t="s">
        <v>142</v>
      </c>
      <c r="E68" s="33" t="s">
        <v>121</v>
      </c>
      <c r="F68" s="33" t="s">
        <v>119</v>
      </c>
      <c r="G68" s="33" t="s">
        <v>120</v>
      </c>
      <c r="H68" s="34"/>
      <c r="I68" s="107" t="s">
        <v>176</v>
      </c>
      <c r="J68" s="109">
        <f t="shared" si="15"/>
        <v>156</v>
      </c>
      <c r="K68" s="35"/>
      <c r="L68" s="99">
        <v>45658</v>
      </c>
      <c r="M68" s="99">
        <v>47118</v>
      </c>
      <c r="N68" s="57" t="s">
        <v>72</v>
      </c>
      <c r="O68" s="1"/>
      <c r="P68" s="2">
        <v>39</v>
      </c>
      <c r="Q68" s="2">
        <v>39</v>
      </c>
      <c r="R68" s="2">
        <v>39</v>
      </c>
      <c r="S68" s="2">
        <v>39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75"/>
      <c r="B69" s="30"/>
      <c r="C69" s="64" t="s">
        <v>69</v>
      </c>
      <c r="D69" s="64" t="s">
        <v>144</v>
      </c>
      <c r="E69" s="33" t="s">
        <v>121</v>
      </c>
      <c r="F69" s="33" t="s">
        <v>119</v>
      </c>
      <c r="G69" s="33" t="s">
        <v>120</v>
      </c>
      <c r="H69" s="34"/>
      <c r="I69" s="107" t="s">
        <v>176</v>
      </c>
      <c r="J69" s="109">
        <f t="shared" si="15"/>
        <v>156</v>
      </c>
      <c r="K69" s="35"/>
      <c r="L69" s="99">
        <v>45658</v>
      </c>
      <c r="M69" s="99">
        <v>47118</v>
      </c>
      <c r="N69" s="57" t="s">
        <v>72</v>
      </c>
      <c r="O69" s="1"/>
      <c r="P69" s="2">
        <v>39</v>
      </c>
      <c r="Q69" s="2">
        <v>39</v>
      </c>
      <c r="R69" s="2">
        <v>39</v>
      </c>
      <c r="S69" s="2">
        <v>39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75"/>
      <c r="B70" s="30"/>
      <c r="C70" s="131" t="s">
        <v>223</v>
      </c>
      <c r="D70" s="131" t="s">
        <v>76</v>
      </c>
      <c r="E70" s="33" t="s">
        <v>118</v>
      </c>
      <c r="F70" s="33" t="s">
        <v>119</v>
      </c>
      <c r="G70" s="33" t="s">
        <v>120</v>
      </c>
      <c r="H70" s="34"/>
      <c r="I70" s="107" t="s">
        <v>176</v>
      </c>
      <c r="J70" s="109">
        <f t="shared" si="14"/>
        <v>168</v>
      </c>
      <c r="K70" s="34"/>
      <c r="L70" s="99">
        <v>46023</v>
      </c>
      <c r="M70" s="99">
        <v>46387</v>
      </c>
      <c r="N70" s="36" t="s">
        <v>72</v>
      </c>
      <c r="O70" s="1"/>
      <c r="P70" s="2"/>
      <c r="Q70" s="2">
        <v>168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5"/>
      <c r="B71" s="30"/>
      <c r="C71" s="131" t="s">
        <v>224</v>
      </c>
      <c r="D71" s="131" t="s">
        <v>76</v>
      </c>
      <c r="E71" s="33" t="s">
        <v>118</v>
      </c>
      <c r="F71" s="33" t="s">
        <v>119</v>
      </c>
      <c r="G71" s="33" t="s">
        <v>120</v>
      </c>
      <c r="H71" s="34"/>
      <c r="I71" s="107" t="s">
        <v>176</v>
      </c>
      <c r="J71" s="109">
        <f t="shared" si="14"/>
        <v>93</v>
      </c>
      <c r="K71" s="34"/>
      <c r="L71" s="99">
        <v>46023</v>
      </c>
      <c r="M71" s="99">
        <v>46387</v>
      </c>
      <c r="N71" s="36" t="s">
        <v>72</v>
      </c>
      <c r="O71" s="1"/>
      <c r="P71" s="2"/>
      <c r="Q71" s="2">
        <v>93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5"/>
      <c r="B72" s="30"/>
      <c r="C72" s="131" t="s">
        <v>225</v>
      </c>
      <c r="D72" s="131" t="s">
        <v>76</v>
      </c>
      <c r="E72" s="33" t="s">
        <v>118</v>
      </c>
      <c r="F72" s="33" t="s">
        <v>119</v>
      </c>
      <c r="G72" s="33" t="s">
        <v>120</v>
      </c>
      <c r="H72" s="34"/>
      <c r="I72" s="107" t="s">
        <v>176</v>
      </c>
      <c r="J72" s="109">
        <f t="shared" si="14"/>
        <v>93</v>
      </c>
      <c r="K72" s="34"/>
      <c r="L72" s="99">
        <v>46023</v>
      </c>
      <c r="M72" s="99">
        <v>46387</v>
      </c>
      <c r="N72" s="36" t="s">
        <v>72</v>
      </c>
      <c r="O72" s="1"/>
      <c r="P72" s="2"/>
      <c r="Q72" s="2">
        <v>93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5"/>
      <c r="B73" s="30"/>
      <c r="C73" s="131" t="s">
        <v>208</v>
      </c>
      <c r="D73" s="131" t="s">
        <v>76</v>
      </c>
      <c r="E73" s="33" t="s">
        <v>118</v>
      </c>
      <c r="F73" s="33" t="s">
        <v>119</v>
      </c>
      <c r="G73" s="33" t="s">
        <v>120</v>
      </c>
      <c r="H73" s="34"/>
      <c r="I73" s="107" t="s">
        <v>176</v>
      </c>
      <c r="J73" s="109">
        <f t="shared" si="14"/>
        <v>93</v>
      </c>
      <c r="K73" s="34"/>
      <c r="L73" s="99">
        <v>46023</v>
      </c>
      <c r="M73" s="99">
        <v>46387</v>
      </c>
      <c r="N73" s="36" t="s">
        <v>72</v>
      </c>
      <c r="O73" s="1"/>
      <c r="P73" s="2"/>
      <c r="Q73" s="2">
        <v>93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75"/>
      <c r="B74" s="30"/>
      <c r="C74" s="131" t="s">
        <v>226</v>
      </c>
      <c r="D74" s="131" t="s">
        <v>76</v>
      </c>
      <c r="E74" s="33" t="s">
        <v>118</v>
      </c>
      <c r="F74" s="33" t="s">
        <v>119</v>
      </c>
      <c r="G74" s="33" t="s">
        <v>120</v>
      </c>
      <c r="H74" s="34"/>
      <c r="I74" s="107" t="s">
        <v>176</v>
      </c>
      <c r="J74" s="109">
        <f t="shared" si="14"/>
        <v>93</v>
      </c>
      <c r="K74" s="34"/>
      <c r="L74" s="99">
        <v>46023</v>
      </c>
      <c r="M74" s="99">
        <v>46387</v>
      </c>
      <c r="N74" s="36" t="s">
        <v>72</v>
      </c>
      <c r="O74" s="1"/>
      <c r="P74" s="2"/>
      <c r="Q74" s="2">
        <v>93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29"/>
      <c r="B75" s="30"/>
      <c r="C75" s="64" t="s">
        <v>92</v>
      </c>
      <c r="D75" s="64" t="s">
        <v>167</v>
      </c>
      <c r="E75" s="33" t="s">
        <v>121</v>
      </c>
      <c r="F75" s="33" t="s">
        <v>119</v>
      </c>
      <c r="G75" s="33" t="s">
        <v>120</v>
      </c>
      <c r="H75" s="34"/>
      <c r="I75" s="107" t="s">
        <v>176</v>
      </c>
      <c r="J75" s="109">
        <f t="shared" si="14"/>
        <v>158</v>
      </c>
      <c r="K75" s="34"/>
      <c r="L75" s="99">
        <v>46023</v>
      </c>
      <c r="M75" s="99">
        <v>46387</v>
      </c>
      <c r="N75" s="36" t="s">
        <v>72</v>
      </c>
      <c r="O75" s="1"/>
      <c r="P75" s="2"/>
      <c r="Q75" s="2">
        <v>158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5"/>
      <c r="B76" s="30"/>
      <c r="C76" s="131" t="s">
        <v>227</v>
      </c>
      <c r="D76" s="131" t="s">
        <v>76</v>
      </c>
      <c r="E76" s="33" t="s">
        <v>118</v>
      </c>
      <c r="F76" s="33" t="s">
        <v>119</v>
      </c>
      <c r="G76" s="33" t="s">
        <v>120</v>
      </c>
      <c r="H76" s="34"/>
      <c r="I76" s="107" t="s">
        <v>176</v>
      </c>
      <c r="J76" s="109">
        <f t="shared" ref="J76:J79" si="16">SUM(O76:AC76)</f>
        <v>93</v>
      </c>
      <c r="K76" s="35"/>
      <c r="L76" s="99">
        <v>46023</v>
      </c>
      <c r="M76" s="99">
        <v>46387</v>
      </c>
      <c r="N76" s="36" t="s">
        <v>72</v>
      </c>
      <c r="O76" s="1"/>
      <c r="P76" s="2"/>
      <c r="Q76" s="2">
        <v>93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5"/>
      <c r="B77" s="30"/>
      <c r="C77" s="131" t="s">
        <v>238</v>
      </c>
      <c r="D77" s="131" t="s">
        <v>76</v>
      </c>
      <c r="E77" s="33" t="s">
        <v>118</v>
      </c>
      <c r="F77" s="33" t="s">
        <v>119</v>
      </c>
      <c r="G77" s="33" t="s">
        <v>120</v>
      </c>
      <c r="H77" s="34"/>
      <c r="I77" s="107" t="s">
        <v>176</v>
      </c>
      <c r="J77" s="109">
        <f t="shared" si="16"/>
        <v>1118</v>
      </c>
      <c r="K77" s="35"/>
      <c r="L77" s="99">
        <v>46023</v>
      </c>
      <c r="M77" s="99">
        <v>46387</v>
      </c>
      <c r="N77" s="36" t="s">
        <v>72</v>
      </c>
      <c r="O77" s="1"/>
      <c r="P77" s="2"/>
      <c r="Q77" s="2">
        <v>1118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5"/>
      <c r="B78" s="30"/>
      <c r="C78" s="131" t="s">
        <v>239</v>
      </c>
      <c r="D78" s="131" t="s">
        <v>76</v>
      </c>
      <c r="E78" s="33" t="s">
        <v>118</v>
      </c>
      <c r="F78" s="33" t="s">
        <v>119</v>
      </c>
      <c r="G78" s="33" t="s">
        <v>120</v>
      </c>
      <c r="H78" s="34"/>
      <c r="I78" s="107" t="s">
        <v>176</v>
      </c>
      <c r="J78" s="109">
        <f t="shared" si="16"/>
        <v>93</v>
      </c>
      <c r="K78" s="35"/>
      <c r="L78" s="99">
        <v>46023</v>
      </c>
      <c r="M78" s="99">
        <v>46387</v>
      </c>
      <c r="N78" s="36" t="s">
        <v>72</v>
      </c>
      <c r="O78" s="1"/>
      <c r="P78" s="2"/>
      <c r="Q78" s="2">
        <v>93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5"/>
      <c r="B79" s="30"/>
      <c r="C79" s="131" t="s">
        <v>240</v>
      </c>
      <c r="D79" s="131" t="s">
        <v>76</v>
      </c>
      <c r="E79" s="33" t="s">
        <v>118</v>
      </c>
      <c r="F79" s="33" t="s">
        <v>119</v>
      </c>
      <c r="G79" s="33" t="s">
        <v>120</v>
      </c>
      <c r="H79" s="34"/>
      <c r="I79" s="107" t="s">
        <v>176</v>
      </c>
      <c r="J79" s="109">
        <f t="shared" si="16"/>
        <v>93</v>
      </c>
      <c r="K79" s="35"/>
      <c r="L79" s="99">
        <v>46023</v>
      </c>
      <c r="M79" s="99">
        <v>46387</v>
      </c>
      <c r="N79" s="36" t="s">
        <v>72</v>
      </c>
      <c r="O79" s="1"/>
      <c r="P79" s="2"/>
      <c r="Q79" s="2">
        <v>93</v>
      </c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5"/>
      <c r="B80" s="30"/>
      <c r="C80" s="64" t="s">
        <v>84</v>
      </c>
      <c r="D80" s="64" t="s">
        <v>167</v>
      </c>
      <c r="E80" s="33" t="s">
        <v>121</v>
      </c>
      <c r="F80" s="33" t="s">
        <v>119</v>
      </c>
      <c r="G80" s="33" t="s">
        <v>120</v>
      </c>
      <c r="H80" s="34"/>
      <c r="I80" s="107" t="s">
        <v>176</v>
      </c>
      <c r="J80" s="109">
        <f t="shared" ref="J80:J87" si="17">SUM(O80:AC80)</f>
        <v>54</v>
      </c>
      <c r="K80" s="34"/>
      <c r="L80" s="99">
        <v>46388</v>
      </c>
      <c r="M80" s="99">
        <v>46752</v>
      </c>
      <c r="N80" s="36" t="s">
        <v>72</v>
      </c>
      <c r="O80" s="1"/>
      <c r="P80" s="2"/>
      <c r="Q80" s="2"/>
      <c r="R80" s="2">
        <v>54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5"/>
      <c r="B81" s="30"/>
      <c r="C81" s="131" t="s">
        <v>216</v>
      </c>
      <c r="D81" s="131" t="s">
        <v>71</v>
      </c>
      <c r="E81" s="33" t="s">
        <v>118</v>
      </c>
      <c r="F81" s="33" t="s">
        <v>119</v>
      </c>
      <c r="G81" s="33" t="s">
        <v>120</v>
      </c>
      <c r="H81" s="34"/>
      <c r="I81" s="107" t="s">
        <v>176</v>
      </c>
      <c r="J81" s="109">
        <f t="shared" si="17"/>
        <v>391</v>
      </c>
      <c r="K81" s="34"/>
      <c r="L81" s="99">
        <v>46388</v>
      </c>
      <c r="M81" s="99">
        <v>46752</v>
      </c>
      <c r="N81" s="36" t="s">
        <v>72</v>
      </c>
      <c r="O81" s="1"/>
      <c r="P81" s="2"/>
      <c r="Q81" s="2"/>
      <c r="R81" s="2">
        <v>391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5"/>
      <c r="B82" s="30"/>
      <c r="C82" s="131" t="s">
        <v>228</v>
      </c>
      <c r="D82" s="131" t="s">
        <v>76</v>
      </c>
      <c r="E82" s="33" t="s">
        <v>118</v>
      </c>
      <c r="F82" s="33" t="s">
        <v>119</v>
      </c>
      <c r="G82" s="33" t="s">
        <v>120</v>
      </c>
      <c r="H82" s="34"/>
      <c r="I82" s="107" t="s">
        <v>176</v>
      </c>
      <c r="J82" s="109">
        <f t="shared" si="17"/>
        <v>93</v>
      </c>
      <c r="K82" s="34"/>
      <c r="L82" s="99">
        <v>46388</v>
      </c>
      <c r="M82" s="99">
        <v>46752</v>
      </c>
      <c r="N82" s="36" t="s">
        <v>72</v>
      </c>
      <c r="O82" s="1"/>
      <c r="P82" s="2"/>
      <c r="Q82" s="2"/>
      <c r="R82" s="2">
        <v>93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5"/>
      <c r="B83" s="30"/>
      <c r="C83" s="131" t="s">
        <v>229</v>
      </c>
      <c r="D83" s="131" t="s">
        <v>76</v>
      </c>
      <c r="E83" s="33" t="s">
        <v>118</v>
      </c>
      <c r="F83" s="33" t="s">
        <v>119</v>
      </c>
      <c r="G83" s="33" t="s">
        <v>120</v>
      </c>
      <c r="H83" s="34"/>
      <c r="I83" s="107" t="s">
        <v>176</v>
      </c>
      <c r="J83" s="109">
        <f t="shared" si="17"/>
        <v>1118</v>
      </c>
      <c r="K83" s="35"/>
      <c r="L83" s="99">
        <v>46388</v>
      </c>
      <c r="M83" s="99">
        <v>46752</v>
      </c>
      <c r="N83" s="36" t="s">
        <v>72</v>
      </c>
      <c r="O83" s="1"/>
      <c r="P83" s="2"/>
      <c r="Q83" s="2"/>
      <c r="R83" s="2">
        <v>1118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5"/>
      <c r="B84" s="30"/>
      <c r="C84" s="131" t="s">
        <v>230</v>
      </c>
      <c r="D84" s="131" t="s">
        <v>76</v>
      </c>
      <c r="E84" s="33" t="s">
        <v>118</v>
      </c>
      <c r="F84" s="33" t="s">
        <v>119</v>
      </c>
      <c r="G84" s="33" t="s">
        <v>120</v>
      </c>
      <c r="H84" s="34"/>
      <c r="I84" s="107" t="s">
        <v>176</v>
      </c>
      <c r="J84" s="109">
        <f t="shared" si="17"/>
        <v>140</v>
      </c>
      <c r="K84" s="35"/>
      <c r="L84" s="99">
        <v>46388</v>
      </c>
      <c r="M84" s="99">
        <v>46752</v>
      </c>
      <c r="N84" s="36" t="s">
        <v>72</v>
      </c>
      <c r="O84" s="1"/>
      <c r="P84" s="2"/>
      <c r="Q84" s="2"/>
      <c r="R84" s="2">
        <v>140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5"/>
      <c r="B85" s="30"/>
      <c r="C85" s="131" t="s">
        <v>231</v>
      </c>
      <c r="D85" s="131" t="s">
        <v>76</v>
      </c>
      <c r="E85" s="33" t="s">
        <v>118</v>
      </c>
      <c r="F85" s="33" t="s">
        <v>119</v>
      </c>
      <c r="G85" s="33" t="s">
        <v>120</v>
      </c>
      <c r="H85" s="34"/>
      <c r="I85" s="107" t="s">
        <v>176</v>
      </c>
      <c r="J85" s="109">
        <f t="shared" si="17"/>
        <v>93</v>
      </c>
      <c r="K85" s="35"/>
      <c r="L85" s="99">
        <v>46388</v>
      </c>
      <c r="M85" s="99">
        <v>46752</v>
      </c>
      <c r="N85" s="36" t="s">
        <v>72</v>
      </c>
      <c r="O85" s="1"/>
      <c r="P85" s="2"/>
      <c r="Q85" s="2"/>
      <c r="R85" s="2">
        <v>93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75"/>
      <c r="B86" s="30"/>
      <c r="C86" s="131" t="s">
        <v>232</v>
      </c>
      <c r="D86" s="131" t="s">
        <v>76</v>
      </c>
      <c r="E86" s="33" t="s">
        <v>118</v>
      </c>
      <c r="F86" s="33" t="s">
        <v>119</v>
      </c>
      <c r="G86" s="33" t="s">
        <v>120</v>
      </c>
      <c r="H86" s="34"/>
      <c r="I86" s="107" t="s">
        <v>176</v>
      </c>
      <c r="J86" s="109">
        <f t="shared" si="17"/>
        <v>93</v>
      </c>
      <c r="K86" s="35"/>
      <c r="L86" s="99">
        <v>46388</v>
      </c>
      <c r="M86" s="99">
        <v>46752</v>
      </c>
      <c r="N86" s="36" t="s">
        <v>72</v>
      </c>
      <c r="O86" s="1"/>
      <c r="P86" s="2"/>
      <c r="Q86" s="2"/>
      <c r="R86" s="2">
        <v>93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5"/>
      <c r="B87" s="30"/>
      <c r="C87" s="131" t="s">
        <v>233</v>
      </c>
      <c r="D87" s="131" t="s">
        <v>76</v>
      </c>
      <c r="E87" s="33" t="s">
        <v>118</v>
      </c>
      <c r="F87" s="33" t="s">
        <v>119</v>
      </c>
      <c r="G87" s="33" t="s">
        <v>120</v>
      </c>
      <c r="H87" s="34"/>
      <c r="I87" s="107" t="s">
        <v>176</v>
      </c>
      <c r="J87" s="109">
        <f t="shared" si="17"/>
        <v>93</v>
      </c>
      <c r="K87" s="35"/>
      <c r="L87" s="99">
        <v>46388</v>
      </c>
      <c r="M87" s="99">
        <v>46752</v>
      </c>
      <c r="N87" s="36" t="s">
        <v>72</v>
      </c>
      <c r="O87" s="1"/>
      <c r="P87" s="2"/>
      <c r="Q87" s="2"/>
      <c r="R87" s="2">
        <v>93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5"/>
      <c r="B88" s="30"/>
      <c r="C88" s="131" t="s">
        <v>236</v>
      </c>
      <c r="D88" s="131" t="s">
        <v>76</v>
      </c>
      <c r="E88" s="33" t="s">
        <v>118</v>
      </c>
      <c r="F88" s="33" t="s">
        <v>119</v>
      </c>
      <c r="G88" s="33" t="s">
        <v>120</v>
      </c>
      <c r="H88" s="34"/>
      <c r="I88" s="107" t="s">
        <v>176</v>
      </c>
      <c r="J88" s="109">
        <f t="shared" ref="J88" si="18">SUM(O88:AC88)</f>
        <v>93</v>
      </c>
      <c r="K88" s="35"/>
      <c r="L88" s="99">
        <v>46388</v>
      </c>
      <c r="M88" s="99">
        <v>46752</v>
      </c>
      <c r="N88" s="36" t="s">
        <v>72</v>
      </c>
      <c r="O88" s="1"/>
      <c r="P88" s="2"/>
      <c r="Q88" s="2"/>
      <c r="R88" s="2">
        <v>93</v>
      </c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5"/>
      <c r="B89" s="30"/>
      <c r="C89" s="64" t="s">
        <v>85</v>
      </c>
      <c r="D89" s="64" t="s">
        <v>167</v>
      </c>
      <c r="E89" s="33" t="s">
        <v>121</v>
      </c>
      <c r="F89" s="33" t="s">
        <v>119</v>
      </c>
      <c r="G89" s="33" t="s">
        <v>120</v>
      </c>
      <c r="H89" s="34"/>
      <c r="I89" s="107" t="s">
        <v>176</v>
      </c>
      <c r="J89" s="109">
        <f t="shared" ref="J89:J90" si="19">SUM(O89:AC89)</f>
        <v>54</v>
      </c>
      <c r="K89" s="34"/>
      <c r="L89" s="99">
        <v>46753</v>
      </c>
      <c r="M89" s="99">
        <v>47118</v>
      </c>
      <c r="N89" s="36" t="s">
        <v>72</v>
      </c>
      <c r="O89" s="1"/>
      <c r="P89" s="2"/>
      <c r="Q89" s="2"/>
      <c r="R89" s="2"/>
      <c r="S89" s="2">
        <v>54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5"/>
      <c r="B90" s="30"/>
      <c r="C90" s="64" t="s">
        <v>86</v>
      </c>
      <c r="D90" s="64" t="s">
        <v>167</v>
      </c>
      <c r="E90" s="33" t="s">
        <v>121</v>
      </c>
      <c r="F90" s="33" t="s">
        <v>119</v>
      </c>
      <c r="G90" s="33" t="s">
        <v>120</v>
      </c>
      <c r="H90" s="34"/>
      <c r="I90" s="107" t="s">
        <v>176</v>
      </c>
      <c r="J90" s="109">
        <f t="shared" si="19"/>
        <v>54</v>
      </c>
      <c r="K90" s="34"/>
      <c r="L90" s="99">
        <v>46753</v>
      </c>
      <c r="M90" s="99">
        <v>47118</v>
      </c>
      <c r="N90" s="36" t="s">
        <v>72</v>
      </c>
      <c r="O90" s="1"/>
      <c r="P90" s="2"/>
      <c r="Q90" s="2"/>
      <c r="R90" s="2"/>
      <c r="S90" s="2">
        <v>54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5"/>
      <c r="B91" s="30"/>
      <c r="C91" s="64" t="s">
        <v>204</v>
      </c>
      <c r="D91" s="64" t="s">
        <v>76</v>
      </c>
      <c r="E91" s="33" t="s">
        <v>118</v>
      </c>
      <c r="F91" s="33" t="s">
        <v>119</v>
      </c>
      <c r="G91" s="33" t="s">
        <v>120</v>
      </c>
      <c r="H91" s="34"/>
      <c r="I91" s="107" t="s">
        <v>176</v>
      </c>
      <c r="J91" s="109">
        <f t="shared" ref="J91:J96" si="20">SUM(O91:AC91)</f>
        <v>168</v>
      </c>
      <c r="K91" s="34"/>
      <c r="L91" s="99">
        <v>46753</v>
      </c>
      <c r="M91" s="99">
        <v>47118</v>
      </c>
      <c r="N91" s="36" t="s">
        <v>72</v>
      </c>
      <c r="O91" s="1"/>
      <c r="P91" s="2"/>
      <c r="Q91" s="2"/>
      <c r="R91" s="2"/>
      <c r="S91" s="2">
        <v>168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5"/>
      <c r="B92" s="30"/>
      <c r="C92" s="131" t="s">
        <v>234</v>
      </c>
      <c r="D92" s="131" t="s">
        <v>76</v>
      </c>
      <c r="E92" s="33" t="s">
        <v>118</v>
      </c>
      <c r="F92" s="33" t="s">
        <v>119</v>
      </c>
      <c r="G92" s="33" t="s">
        <v>120</v>
      </c>
      <c r="H92" s="34"/>
      <c r="I92" s="107" t="s">
        <v>176</v>
      </c>
      <c r="J92" s="109">
        <f t="shared" si="20"/>
        <v>93</v>
      </c>
      <c r="K92" s="35"/>
      <c r="L92" s="99">
        <v>46753</v>
      </c>
      <c r="M92" s="99">
        <v>47118</v>
      </c>
      <c r="N92" s="36" t="s">
        <v>72</v>
      </c>
      <c r="O92" s="1"/>
      <c r="P92" s="2"/>
      <c r="Q92" s="2"/>
      <c r="R92" s="2"/>
      <c r="S92" s="2">
        <v>93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5"/>
      <c r="B93" s="30"/>
      <c r="C93" s="131" t="s">
        <v>235</v>
      </c>
      <c r="D93" s="131" t="s">
        <v>76</v>
      </c>
      <c r="E93" s="33" t="s">
        <v>118</v>
      </c>
      <c r="F93" s="33" t="s">
        <v>119</v>
      </c>
      <c r="G93" s="33" t="s">
        <v>120</v>
      </c>
      <c r="H93" s="34"/>
      <c r="I93" s="107" t="s">
        <v>176</v>
      </c>
      <c r="J93" s="109">
        <f t="shared" si="20"/>
        <v>93</v>
      </c>
      <c r="K93" s="35"/>
      <c r="L93" s="99">
        <v>46753</v>
      </c>
      <c r="M93" s="99">
        <v>47118</v>
      </c>
      <c r="N93" s="36" t="s">
        <v>72</v>
      </c>
      <c r="O93" s="1"/>
      <c r="P93" s="2"/>
      <c r="Q93" s="2"/>
      <c r="R93" s="2"/>
      <c r="S93" s="2">
        <v>93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5"/>
      <c r="B94" s="30"/>
      <c r="C94" s="131" t="s">
        <v>209</v>
      </c>
      <c r="D94" s="131" t="s">
        <v>76</v>
      </c>
      <c r="E94" s="33" t="s">
        <v>118</v>
      </c>
      <c r="F94" s="33" t="s">
        <v>119</v>
      </c>
      <c r="G94" s="33" t="s">
        <v>120</v>
      </c>
      <c r="H94" s="34"/>
      <c r="I94" s="107" t="s">
        <v>176</v>
      </c>
      <c r="J94" s="109">
        <f t="shared" si="20"/>
        <v>93</v>
      </c>
      <c r="K94" s="35"/>
      <c r="L94" s="99">
        <v>46753</v>
      </c>
      <c r="M94" s="99">
        <v>47118</v>
      </c>
      <c r="N94" s="36" t="s">
        <v>72</v>
      </c>
      <c r="O94" s="1"/>
      <c r="P94" s="2"/>
      <c r="Q94" s="2"/>
      <c r="R94" s="2"/>
      <c r="S94" s="2">
        <v>93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5"/>
      <c r="B95" s="30"/>
      <c r="C95" s="131" t="s">
        <v>210</v>
      </c>
      <c r="D95" s="131" t="s">
        <v>76</v>
      </c>
      <c r="E95" s="33" t="s">
        <v>118</v>
      </c>
      <c r="F95" s="33" t="s">
        <v>119</v>
      </c>
      <c r="G95" s="33" t="s">
        <v>120</v>
      </c>
      <c r="H95" s="34"/>
      <c r="I95" s="107" t="s">
        <v>176</v>
      </c>
      <c r="J95" s="109">
        <f t="shared" si="20"/>
        <v>93</v>
      </c>
      <c r="K95" s="35"/>
      <c r="L95" s="99">
        <v>46753</v>
      </c>
      <c r="M95" s="99">
        <v>47118</v>
      </c>
      <c r="N95" s="36" t="s">
        <v>72</v>
      </c>
      <c r="O95" s="1"/>
      <c r="P95" s="2"/>
      <c r="Q95" s="2"/>
      <c r="R95" s="2"/>
      <c r="S95" s="2">
        <v>93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5"/>
      <c r="B96" s="30"/>
      <c r="C96" s="131" t="s">
        <v>211</v>
      </c>
      <c r="D96" s="131" t="s">
        <v>76</v>
      </c>
      <c r="E96" s="33" t="s">
        <v>118</v>
      </c>
      <c r="F96" s="33" t="s">
        <v>119</v>
      </c>
      <c r="G96" s="33" t="s">
        <v>120</v>
      </c>
      <c r="H96" s="34"/>
      <c r="I96" s="107" t="s">
        <v>176</v>
      </c>
      <c r="J96" s="109">
        <f t="shared" si="20"/>
        <v>93</v>
      </c>
      <c r="K96" s="35"/>
      <c r="L96" s="99">
        <v>46753</v>
      </c>
      <c r="M96" s="99">
        <v>47118</v>
      </c>
      <c r="N96" s="36" t="s">
        <v>72</v>
      </c>
      <c r="O96" s="1"/>
      <c r="P96" s="2"/>
      <c r="Q96" s="2"/>
      <c r="R96" s="2"/>
      <c r="S96" s="2">
        <v>93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29"/>
      <c r="B97" s="30"/>
      <c r="C97" s="64" t="s">
        <v>102</v>
      </c>
      <c r="D97" s="64" t="s">
        <v>167</v>
      </c>
      <c r="E97" s="33" t="s">
        <v>121</v>
      </c>
      <c r="F97" s="33" t="s">
        <v>119</v>
      </c>
      <c r="G97" s="33" t="s">
        <v>120</v>
      </c>
      <c r="H97" s="34"/>
      <c r="I97" s="107" t="s">
        <v>176</v>
      </c>
      <c r="J97" s="109">
        <f>SUM(O97:AC97)</f>
        <v>158</v>
      </c>
      <c r="K97" s="34"/>
      <c r="L97" s="99">
        <v>47119</v>
      </c>
      <c r="M97" s="99">
        <v>47483</v>
      </c>
      <c r="N97" s="36" t="s">
        <v>49</v>
      </c>
      <c r="O97" s="1"/>
      <c r="P97" s="2"/>
      <c r="Q97" s="2"/>
      <c r="R97" s="2"/>
      <c r="S97" s="2"/>
      <c r="T97" s="3">
        <v>158</v>
      </c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5"/>
      <c r="B98" s="30"/>
      <c r="C98" s="64" t="s">
        <v>66</v>
      </c>
      <c r="D98" s="64" t="s">
        <v>142</v>
      </c>
      <c r="E98" s="33" t="s">
        <v>121</v>
      </c>
      <c r="F98" s="33" t="s">
        <v>119</v>
      </c>
      <c r="G98" s="33" t="s">
        <v>120</v>
      </c>
      <c r="H98" s="34"/>
      <c r="I98" s="107" t="s">
        <v>176</v>
      </c>
      <c r="J98" s="109">
        <f t="shared" ref="J98" si="21">SUM(O98:AC98)</f>
        <v>300</v>
      </c>
      <c r="K98" s="35"/>
      <c r="L98" s="99">
        <v>47119</v>
      </c>
      <c r="M98" s="99">
        <v>50770</v>
      </c>
      <c r="N98" s="36" t="s">
        <v>49</v>
      </c>
      <c r="O98" s="1"/>
      <c r="P98" s="2"/>
      <c r="Q98" s="2"/>
      <c r="R98" s="2"/>
      <c r="S98" s="2"/>
      <c r="T98" s="3">
        <v>30</v>
      </c>
      <c r="U98" s="3">
        <v>30</v>
      </c>
      <c r="V98" s="3">
        <v>30</v>
      </c>
      <c r="W98" s="3">
        <v>30</v>
      </c>
      <c r="X98" s="3">
        <v>30</v>
      </c>
      <c r="Y98" s="3">
        <v>30</v>
      </c>
      <c r="Z98" s="3">
        <v>30</v>
      </c>
      <c r="AA98" s="3">
        <v>30</v>
      </c>
      <c r="AB98" s="3">
        <v>30</v>
      </c>
      <c r="AC98" s="4">
        <v>30</v>
      </c>
    </row>
    <row r="99" spans="1:29" ht="60" x14ac:dyDescent="0.25">
      <c r="A99" s="175"/>
      <c r="B99" s="30"/>
      <c r="C99" s="64" t="s">
        <v>66</v>
      </c>
      <c r="D99" s="64" t="s">
        <v>144</v>
      </c>
      <c r="E99" s="33" t="s">
        <v>121</v>
      </c>
      <c r="F99" s="33" t="s">
        <v>119</v>
      </c>
      <c r="G99" s="33" t="s">
        <v>120</v>
      </c>
      <c r="H99" s="34"/>
      <c r="I99" s="107" t="s">
        <v>176</v>
      </c>
      <c r="J99" s="109">
        <f t="shared" ref="J99:J101" si="22">SUM(O99:AC99)</f>
        <v>300</v>
      </c>
      <c r="K99" s="35"/>
      <c r="L99" s="99">
        <v>47119</v>
      </c>
      <c r="M99" s="99">
        <v>50770</v>
      </c>
      <c r="N99" s="36" t="s">
        <v>49</v>
      </c>
      <c r="O99" s="1"/>
      <c r="P99" s="2"/>
      <c r="Q99" s="2"/>
      <c r="R99" s="2"/>
      <c r="S99" s="2"/>
      <c r="T99" s="3">
        <v>30</v>
      </c>
      <c r="U99" s="3">
        <v>30</v>
      </c>
      <c r="V99" s="3">
        <v>30</v>
      </c>
      <c r="W99" s="3">
        <v>30</v>
      </c>
      <c r="X99" s="3">
        <v>30</v>
      </c>
      <c r="Y99" s="3">
        <v>30</v>
      </c>
      <c r="Z99" s="3">
        <v>30</v>
      </c>
      <c r="AA99" s="3">
        <v>30</v>
      </c>
      <c r="AB99" s="3">
        <v>30</v>
      </c>
      <c r="AC99" s="4">
        <v>30</v>
      </c>
    </row>
    <row r="100" spans="1:29" ht="60" x14ac:dyDescent="0.25">
      <c r="A100" s="175"/>
      <c r="B100" s="30"/>
      <c r="C100" s="64" t="s">
        <v>67</v>
      </c>
      <c r="D100" s="64" t="s">
        <v>142</v>
      </c>
      <c r="E100" s="33" t="s">
        <v>121</v>
      </c>
      <c r="F100" s="33" t="s">
        <v>119</v>
      </c>
      <c r="G100" s="33" t="s">
        <v>120</v>
      </c>
      <c r="H100" s="34"/>
      <c r="I100" s="107" t="s">
        <v>176</v>
      </c>
      <c r="J100" s="109">
        <f>SUM(O100:AC100)</f>
        <v>670</v>
      </c>
      <c r="K100" s="35"/>
      <c r="L100" s="99">
        <v>47119</v>
      </c>
      <c r="M100" s="99">
        <v>50770</v>
      </c>
      <c r="N100" s="36" t="s">
        <v>49</v>
      </c>
      <c r="O100" s="1"/>
      <c r="P100" s="2"/>
      <c r="Q100" s="2"/>
      <c r="R100" s="2"/>
      <c r="S100" s="2"/>
      <c r="T100" s="3">
        <v>67</v>
      </c>
      <c r="U100" s="3">
        <v>67</v>
      </c>
      <c r="V100" s="3">
        <v>67</v>
      </c>
      <c r="W100" s="3">
        <v>67</v>
      </c>
      <c r="X100" s="3">
        <v>67</v>
      </c>
      <c r="Y100" s="3">
        <v>67</v>
      </c>
      <c r="Z100" s="3">
        <v>67</v>
      </c>
      <c r="AA100" s="3">
        <v>67</v>
      </c>
      <c r="AB100" s="3">
        <v>67</v>
      </c>
      <c r="AC100" s="4">
        <v>67</v>
      </c>
    </row>
    <row r="101" spans="1:29" ht="60" x14ac:dyDescent="0.25">
      <c r="A101" s="175"/>
      <c r="B101" s="30"/>
      <c r="C101" s="64" t="s">
        <v>67</v>
      </c>
      <c r="D101" s="64" t="s">
        <v>144</v>
      </c>
      <c r="E101" s="33" t="s">
        <v>121</v>
      </c>
      <c r="F101" s="33" t="s">
        <v>119</v>
      </c>
      <c r="G101" s="33" t="s">
        <v>120</v>
      </c>
      <c r="H101" s="34"/>
      <c r="I101" s="107" t="s">
        <v>176</v>
      </c>
      <c r="J101" s="109">
        <f t="shared" si="22"/>
        <v>670</v>
      </c>
      <c r="K101" s="35"/>
      <c r="L101" s="99">
        <v>47119</v>
      </c>
      <c r="M101" s="99">
        <v>50770</v>
      </c>
      <c r="N101" s="36" t="s">
        <v>49</v>
      </c>
      <c r="O101" s="1"/>
      <c r="P101" s="2"/>
      <c r="Q101" s="2"/>
      <c r="R101" s="2"/>
      <c r="S101" s="2"/>
      <c r="T101" s="3">
        <v>67</v>
      </c>
      <c r="U101" s="3">
        <v>67</v>
      </c>
      <c r="V101" s="3">
        <v>67</v>
      </c>
      <c r="W101" s="3">
        <v>67</v>
      </c>
      <c r="X101" s="3">
        <v>67</v>
      </c>
      <c r="Y101" s="3">
        <v>67</v>
      </c>
      <c r="Z101" s="3">
        <v>67</v>
      </c>
      <c r="AA101" s="3">
        <v>67</v>
      </c>
      <c r="AB101" s="3">
        <v>67</v>
      </c>
      <c r="AC101" s="4">
        <v>67</v>
      </c>
    </row>
    <row r="102" spans="1:29" ht="60" x14ac:dyDescent="0.25">
      <c r="A102" s="175"/>
      <c r="B102" s="30"/>
      <c r="C102" s="64" t="s">
        <v>68</v>
      </c>
      <c r="D102" s="64" t="s">
        <v>142</v>
      </c>
      <c r="E102" s="33" t="s">
        <v>121</v>
      </c>
      <c r="F102" s="33" t="s">
        <v>119</v>
      </c>
      <c r="G102" s="33" t="s">
        <v>120</v>
      </c>
      <c r="H102" s="34"/>
      <c r="I102" s="107" t="s">
        <v>176</v>
      </c>
      <c r="J102" s="109">
        <f>SUM(O102:AC102)</f>
        <v>590</v>
      </c>
      <c r="K102" s="35"/>
      <c r="L102" s="99">
        <v>47119</v>
      </c>
      <c r="M102" s="99">
        <v>50770</v>
      </c>
      <c r="N102" s="36" t="s">
        <v>49</v>
      </c>
      <c r="O102" s="1"/>
      <c r="P102" s="2"/>
      <c r="Q102" s="2"/>
      <c r="R102" s="2"/>
      <c r="S102" s="2"/>
      <c r="T102" s="3">
        <v>59</v>
      </c>
      <c r="U102" s="3">
        <v>59</v>
      </c>
      <c r="V102" s="3">
        <v>59</v>
      </c>
      <c r="W102" s="3">
        <v>59</v>
      </c>
      <c r="X102" s="3">
        <v>59</v>
      </c>
      <c r="Y102" s="3">
        <v>59</v>
      </c>
      <c r="Z102" s="3">
        <v>59</v>
      </c>
      <c r="AA102" s="3">
        <v>59</v>
      </c>
      <c r="AB102" s="3">
        <v>59</v>
      </c>
      <c r="AC102" s="4">
        <v>59</v>
      </c>
    </row>
    <row r="103" spans="1:29" ht="60" x14ac:dyDescent="0.25">
      <c r="A103" s="175"/>
      <c r="B103" s="30"/>
      <c r="C103" s="64" t="s">
        <v>68</v>
      </c>
      <c r="D103" s="64" t="s">
        <v>144</v>
      </c>
      <c r="E103" s="33" t="s">
        <v>121</v>
      </c>
      <c r="F103" s="33" t="s">
        <v>119</v>
      </c>
      <c r="G103" s="33" t="s">
        <v>120</v>
      </c>
      <c r="H103" s="34"/>
      <c r="I103" s="107" t="s">
        <v>176</v>
      </c>
      <c r="J103" s="109">
        <f t="shared" ref="J103:J105" si="23">SUM(O103:AC103)</f>
        <v>590</v>
      </c>
      <c r="K103" s="35"/>
      <c r="L103" s="99">
        <v>47119</v>
      </c>
      <c r="M103" s="99">
        <v>50770</v>
      </c>
      <c r="N103" s="36" t="s">
        <v>49</v>
      </c>
      <c r="O103" s="1"/>
      <c r="P103" s="2"/>
      <c r="Q103" s="2"/>
      <c r="R103" s="2"/>
      <c r="S103" s="2"/>
      <c r="T103" s="3">
        <v>59</v>
      </c>
      <c r="U103" s="3">
        <v>59</v>
      </c>
      <c r="V103" s="3">
        <v>59</v>
      </c>
      <c r="W103" s="3">
        <v>59</v>
      </c>
      <c r="X103" s="3">
        <v>59</v>
      </c>
      <c r="Y103" s="3">
        <v>59</v>
      </c>
      <c r="Z103" s="3">
        <v>59</v>
      </c>
      <c r="AA103" s="3">
        <v>59</v>
      </c>
      <c r="AB103" s="3">
        <v>59</v>
      </c>
      <c r="AC103" s="4">
        <v>59</v>
      </c>
    </row>
    <row r="104" spans="1:29" ht="60" x14ac:dyDescent="0.25">
      <c r="A104" s="175"/>
      <c r="B104" s="30"/>
      <c r="C104" s="64" t="s">
        <v>65</v>
      </c>
      <c r="D104" s="64" t="s">
        <v>142</v>
      </c>
      <c r="E104" s="33" t="s">
        <v>121</v>
      </c>
      <c r="F104" s="33" t="s">
        <v>119</v>
      </c>
      <c r="G104" s="33" t="s">
        <v>120</v>
      </c>
      <c r="H104" s="34"/>
      <c r="I104" s="107" t="s">
        <v>176</v>
      </c>
      <c r="J104" s="109">
        <f>SUM(O104:AC104)</f>
        <v>1700</v>
      </c>
      <c r="K104" s="35"/>
      <c r="L104" s="99">
        <v>47119</v>
      </c>
      <c r="M104" s="99">
        <v>50770</v>
      </c>
      <c r="N104" s="36" t="s">
        <v>49</v>
      </c>
      <c r="O104" s="1"/>
      <c r="P104" s="2"/>
      <c r="Q104" s="2"/>
      <c r="R104" s="2"/>
      <c r="S104" s="2"/>
      <c r="T104" s="3">
        <v>170</v>
      </c>
      <c r="U104" s="3">
        <v>170</v>
      </c>
      <c r="V104" s="3">
        <v>170</v>
      </c>
      <c r="W104" s="3">
        <v>170</v>
      </c>
      <c r="X104" s="3">
        <v>170</v>
      </c>
      <c r="Y104" s="3">
        <v>170</v>
      </c>
      <c r="Z104" s="3">
        <v>170</v>
      </c>
      <c r="AA104" s="3">
        <v>170</v>
      </c>
      <c r="AB104" s="3">
        <v>170</v>
      </c>
      <c r="AC104" s="4">
        <v>170</v>
      </c>
    </row>
    <row r="105" spans="1:29" ht="60" x14ac:dyDescent="0.25">
      <c r="A105" s="175"/>
      <c r="B105" s="30"/>
      <c r="C105" s="64" t="s">
        <v>65</v>
      </c>
      <c r="D105" s="64" t="s">
        <v>144</v>
      </c>
      <c r="E105" s="33" t="s">
        <v>121</v>
      </c>
      <c r="F105" s="33" t="s">
        <v>119</v>
      </c>
      <c r="G105" s="33" t="s">
        <v>120</v>
      </c>
      <c r="H105" s="34"/>
      <c r="I105" s="107" t="s">
        <v>176</v>
      </c>
      <c r="J105" s="109">
        <f t="shared" si="23"/>
        <v>1690</v>
      </c>
      <c r="K105" s="35"/>
      <c r="L105" s="99">
        <v>47119</v>
      </c>
      <c r="M105" s="99">
        <v>50770</v>
      </c>
      <c r="N105" s="36" t="s">
        <v>49</v>
      </c>
      <c r="O105" s="1"/>
      <c r="P105" s="2"/>
      <c r="Q105" s="2"/>
      <c r="R105" s="2"/>
      <c r="S105" s="2"/>
      <c r="T105" s="3">
        <v>169</v>
      </c>
      <c r="U105" s="3">
        <v>169</v>
      </c>
      <c r="V105" s="3">
        <v>169</v>
      </c>
      <c r="W105" s="3">
        <v>169</v>
      </c>
      <c r="X105" s="3">
        <v>169</v>
      </c>
      <c r="Y105" s="3">
        <v>169</v>
      </c>
      <c r="Z105" s="3">
        <v>169</v>
      </c>
      <c r="AA105" s="3">
        <v>169</v>
      </c>
      <c r="AB105" s="3">
        <v>169</v>
      </c>
      <c r="AC105" s="4">
        <v>169</v>
      </c>
    </row>
    <row r="106" spans="1:29" ht="60" x14ac:dyDescent="0.25">
      <c r="A106" s="175"/>
      <c r="B106" s="30"/>
      <c r="C106" s="64" t="s">
        <v>69</v>
      </c>
      <c r="D106" s="64" t="s">
        <v>142</v>
      </c>
      <c r="E106" s="33" t="s">
        <v>121</v>
      </c>
      <c r="F106" s="33" t="s">
        <v>119</v>
      </c>
      <c r="G106" s="33" t="s">
        <v>120</v>
      </c>
      <c r="H106" s="34"/>
      <c r="I106" s="107" t="s">
        <v>176</v>
      </c>
      <c r="J106" s="109">
        <f>SUM(O106:AC106)</f>
        <v>340</v>
      </c>
      <c r="K106" s="35"/>
      <c r="L106" s="99">
        <v>47119</v>
      </c>
      <c r="M106" s="99">
        <v>50770</v>
      </c>
      <c r="N106" s="36" t="s">
        <v>49</v>
      </c>
      <c r="O106" s="1"/>
      <c r="P106" s="2"/>
      <c r="Q106" s="2"/>
      <c r="R106" s="2"/>
      <c r="S106" s="2"/>
      <c r="T106" s="3">
        <v>34</v>
      </c>
      <c r="U106" s="3">
        <v>34</v>
      </c>
      <c r="V106" s="3">
        <v>34</v>
      </c>
      <c r="W106" s="3">
        <v>34</v>
      </c>
      <c r="X106" s="3">
        <v>34</v>
      </c>
      <c r="Y106" s="3">
        <v>34</v>
      </c>
      <c r="Z106" s="3">
        <v>34</v>
      </c>
      <c r="AA106" s="3">
        <v>34</v>
      </c>
      <c r="AB106" s="3">
        <v>34</v>
      </c>
      <c r="AC106" s="4">
        <v>34</v>
      </c>
    </row>
    <row r="107" spans="1:29" ht="60" x14ac:dyDescent="0.25">
      <c r="A107" s="175"/>
      <c r="B107" s="30"/>
      <c r="C107" s="64" t="s">
        <v>69</v>
      </c>
      <c r="D107" s="64" t="s">
        <v>144</v>
      </c>
      <c r="E107" s="33" t="s">
        <v>121</v>
      </c>
      <c r="F107" s="33" t="s">
        <v>119</v>
      </c>
      <c r="G107" s="33" t="s">
        <v>120</v>
      </c>
      <c r="H107" s="34"/>
      <c r="I107" s="107" t="s">
        <v>176</v>
      </c>
      <c r="J107" s="109">
        <f>SUM(O107:AC107)</f>
        <v>340</v>
      </c>
      <c r="K107" s="35"/>
      <c r="L107" s="99">
        <v>47119</v>
      </c>
      <c r="M107" s="99">
        <v>50770</v>
      </c>
      <c r="N107" s="36" t="s">
        <v>49</v>
      </c>
      <c r="O107" s="1"/>
      <c r="P107" s="2"/>
      <c r="Q107" s="2"/>
      <c r="R107" s="2"/>
      <c r="S107" s="2"/>
      <c r="T107" s="3">
        <v>34</v>
      </c>
      <c r="U107" s="3">
        <v>34</v>
      </c>
      <c r="V107" s="3">
        <v>34</v>
      </c>
      <c r="W107" s="3">
        <v>34</v>
      </c>
      <c r="X107" s="3">
        <v>34</v>
      </c>
      <c r="Y107" s="3">
        <v>34</v>
      </c>
      <c r="Z107" s="3">
        <v>34</v>
      </c>
      <c r="AA107" s="3">
        <v>34</v>
      </c>
      <c r="AB107" s="3">
        <v>34</v>
      </c>
      <c r="AC107" s="4">
        <v>34</v>
      </c>
    </row>
    <row r="108" spans="1:29" ht="60" x14ac:dyDescent="0.25">
      <c r="A108" s="29"/>
      <c r="B108" s="30"/>
      <c r="C108" s="64" t="s">
        <v>212</v>
      </c>
      <c r="D108" s="64" t="s">
        <v>76</v>
      </c>
      <c r="E108" s="33" t="s">
        <v>118</v>
      </c>
      <c r="F108" s="33" t="s">
        <v>119</v>
      </c>
      <c r="G108" s="33" t="s">
        <v>120</v>
      </c>
      <c r="H108" s="34"/>
      <c r="I108" s="107" t="s">
        <v>176</v>
      </c>
      <c r="J108" s="109">
        <f>SUM(O108:AC108)</f>
        <v>466</v>
      </c>
      <c r="K108" s="34"/>
      <c r="L108" s="99">
        <v>48214</v>
      </c>
      <c r="M108" s="99">
        <v>48579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466</v>
      </c>
      <c r="X108" s="3"/>
      <c r="Y108" s="3"/>
      <c r="Z108" s="3"/>
      <c r="AA108" s="3"/>
      <c r="AB108" s="3"/>
      <c r="AC108" s="4"/>
    </row>
    <row r="109" spans="1:29" ht="60" x14ac:dyDescent="0.25">
      <c r="A109" s="29"/>
      <c r="B109" s="30"/>
      <c r="C109" s="131" t="s">
        <v>237</v>
      </c>
      <c r="D109" s="131" t="s">
        <v>76</v>
      </c>
      <c r="E109" s="33" t="s">
        <v>118</v>
      </c>
      <c r="F109" s="33" t="s">
        <v>119</v>
      </c>
      <c r="G109" s="33" t="s">
        <v>120</v>
      </c>
      <c r="H109" s="34"/>
      <c r="I109" s="107" t="s">
        <v>176</v>
      </c>
      <c r="J109" s="109">
        <f t="shared" ref="J109:J110" si="24">SUM(O109:AC109)</f>
        <v>93</v>
      </c>
      <c r="K109" s="34"/>
      <c r="L109" s="99">
        <v>48214</v>
      </c>
      <c r="M109" s="99">
        <v>48579</v>
      </c>
      <c r="N109" s="36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93</v>
      </c>
      <c r="X109" s="3"/>
      <c r="Y109" s="3"/>
      <c r="Z109" s="3"/>
      <c r="AA109" s="3"/>
      <c r="AB109" s="3"/>
      <c r="AC109" s="4"/>
    </row>
    <row r="110" spans="1:29" ht="60" x14ac:dyDescent="0.25">
      <c r="A110" s="175"/>
      <c r="B110" s="30"/>
      <c r="C110" s="131" t="s">
        <v>215</v>
      </c>
      <c r="D110" s="131" t="s">
        <v>76</v>
      </c>
      <c r="E110" s="33" t="s">
        <v>118</v>
      </c>
      <c r="F110" s="33" t="s">
        <v>119</v>
      </c>
      <c r="G110" s="33" t="s">
        <v>120</v>
      </c>
      <c r="H110" s="34"/>
      <c r="I110" s="107" t="s">
        <v>176</v>
      </c>
      <c r="J110" s="109">
        <f t="shared" si="24"/>
        <v>168</v>
      </c>
      <c r="K110" s="34"/>
      <c r="L110" s="99">
        <v>48214</v>
      </c>
      <c r="M110" s="99">
        <v>48579</v>
      </c>
      <c r="N110" s="57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168</v>
      </c>
      <c r="X110" s="3"/>
      <c r="Y110" s="3"/>
      <c r="Z110" s="3"/>
      <c r="AA110" s="3"/>
      <c r="AB110" s="3"/>
      <c r="AC110" s="4"/>
    </row>
    <row r="111" spans="1:29" ht="60" x14ac:dyDescent="0.25">
      <c r="A111" s="175"/>
      <c r="B111" s="30"/>
      <c r="C111" s="64" t="s">
        <v>94</v>
      </c>
      <c r="D111" s="64" t="s">
        <v>167</v>
      </c>
      <c r="E111" s="33" t="s">
        <v>121</v>
      </c>
      <c r="F111" s="33" t="s">
        <v>119</v>
      </c>
      <c r="G111" s="33" t="s">
        <v>120</v>
      </c>
      <c r="H111" s="34"/>
      <c r="I111" s="107" t="s">
        <v>176</v>
      </c>
      <c r="J111" s="109">
        <f t="shared" ref="J111:J126" si="25">SUM(O111:AC111)</f>
        <v>54</v>
      </c>
      <c r="K111" s="34"/>
      <c r="L111" s="99">
        <v>48214</v>
      </c>
      <c r="M111" s="99">
        <v>48579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54</v>
      </c>
      <c r="X111" s="3"/>
      <c r="Y111" s="3"/>
      <c r="Z111" s="3"/>
      <c r="AA111" s="3"/>
      <c r="AB111" s="3"/>
      <c r="AC111" s="4"/>
    </row>
    <row r="112" spans="1:29" ht="60" x14ac:dyDescent="0.25">
      <c r="A112" s="175"/>
      <c r="B112" s="30"/>
      <c r="C112" s="131" t="s">
        <v>213</v>
      </c>
      <c r="D112" s="131" t="s">
        <v>76</v>
      </c>
      <c r="E112" s="33" t="s">
        <v>118</v>
      </c>
      <c r="F112" s="33" t="s">
        <v>119</v>
      </c>
      <c r="G112" s="33" t="s">
        <v>120</v>
      </c>
      <c r="H112" s="34"/>
      <c r="I112" s="107" t="s">
        <v>176</v>
      </c>
      <c r="J112" s="109">
        <f>SUM(O112:AC112)</f>
        <v>93</v>
      </c>
      <c r="K112" s="34"/>
      <c r="L112" s="99">
        <v>48214</v>
      </c>
      <c r="M112" s="99">
        <v>48579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93</v>
      </c>
      <c r="X112" s="3"/>
      <c r="Y112" s="3"/>
      <c r="Z112" s="3"/>
      <c r="AA112" s="3"/>
      <c r="AB112" s="3"/>
      <c r="AC112" s="4"/>
    </row>
    <row r="113" spans="1:29" ht="60" x14ac:dyDescent="0.25">
      <c r="A113" s="175"/>
      <c r="B113" s="30"/>
      <c r="C113" s="131" t="s">
        <v>203</v>
      </c>
      <c r="D113" s="131" t="s">
        <v>76</v>
      </c>
      <c r="E113" s="33" t="s">
        <v>118</v>
      </c>
      <c r="F113" s="33" t="s">
        <v>119</v>
      </c>
      <c r="G113" s="33" t="s">
        <v>120</v>
      </c>
      <c r="H113" s="34"/>
      <c r="I113" s="107" t="s">
        <v>176</v>
      </c>
      <c r="J113" s="109">
        <f t="shared" ref="J113:J114" si="26">SUM(O113:AC113)</f>
        <v>93</v>
      </c>
      <c r="K113" s="34"/>
      <c r="L113" s="99">
        <v>48214</v>
      </c>
      <c r="M113" s="99">
        <v>48579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93</v>
      </c>
      <c r="X113" s="3"/>
      <c r="Y113" s="3"/>
      <c r="Z113" s="3"/>
      <c r="AA113" s="3"/>
      <c r="AB113" s="3"/>
      <c r="AC113" s="4"/>
    </row>
    <row r="114" spans="1:29" ht="60" x14ac:dyDescent="0.25">
      <c r="A114" s="175"/>
      <c r="B114" s="30"/>
      <c r="C114" s="131" t="s">
        <v>214</v>
      </c>
      <c r="D114" s="131" t="s">
        <v>76</v>
      </c>
      <c r="E114" s="33" t="s">
        <v>118</v>
      </c>
      <c r="F114" s="33" t="s">
        <v>119</v>
      </c>
      <c r="G114" s="33" t="s">
        <v>120</v>
      </c>
      <c r="H114" s="34"/>
      <c r="I114" s="107" t="s">
        <v>176</v>
      </c>
      <c r="J114" s="109">
        <f t="shared" si="26"/>
        <v>93</v>
      </c>
      <c r="K114" s="34"/>
      <c r="L114" s="99">
        <v>48214</v>
      </c>
      <c r="M114" s="99">
        <v>48579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>
        <v>93</v>
      </c>
      <c r="X114" s="3"/>
      <c r="Y114" s="3"/>
      <c r="Z114" s="3"/>
      <c r="AA114" s="3"/>
      <c r="AB114" s="3"/>
      <c r="AC114" s="4"/>
    </row>
    <row r="115" spans="1:29" ht="60" x14ac:dyDescent="0.25">
      <c r="A115" s="175"/>
      <c r="B115" s="30"/>
      <c r="C115" s="131" t="s">
        <v>223</v>
      </c>
      <c r="D115" s="131" t="s">
        <v>76</v>
      </c>
      <c r="E115" s="33" t="s">
        <v>118</v>
      </c>
      <c r="F115" s="33" t="s">
        <v>119</v>
      </c>
      <c r="G115" s="33" t="s">
        <v>120</v>
      </c>
      <c r="H115" s="34"/>
      <c r="I115" s="107" t="s">
        <v>176</v>
      </c>
      <c r="J115" s="109">
        <f>SUM(O115:AC115)</f>
        <v>168</v>
      </c>
      <c r="K115" s="34"/>
      <c r="L115" s="99">
        <v>48580</v>
      </c>
      <c r="M115" s="99">
        <v>48944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168</v>
      </c>
      <c r="Y115" s="3"/>
      <c r="Z115" s="3"/>
      <c r="AA115" s="3"/>
      <c r="AB115" s="3"/>
      <c r="AC115" s="4"/>
    </row>
    <row r="116" spans="1:29" ht="60" x14ac:dyDescent="0.25">
      <c r="A116" s="175"/>
      <c r="B116" s="30"/>
      <c r="C116" s="131" t="s">
        <v>224</v>
      </c>
      <c r="D116" s="131" t="s">
        <v>76</v>
      </c>
      <c r="E116" s="33" t="s">
        <v>118</v>
      </c>
      <c r="F116" s="33" t="s">
        <v>119</v>
      </c>
      <c r="G116" s="33" t="s">
        <v>120</v>
      </c>
      <c r="H116" s="34"/>
      <c r="I116" s="107" t="s">
        <v>176</v>
      </c>
      <c r="J116" s="109">
        <f>SUM(O116:AC116)</f>
        <v>93</v>
      </c>
      <c r="K116" s="34"/>
      <c r="L116" s="99">
        <v>48580</v>
      </c>
      <c r="M116" s="99">
        <v>48944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93</v>
      </c>
      <c r="Y116" s="3"/>
      <c r="Z116" s="3"/>
      <c r="AA116" s="3"/>
      <c r="AB116" s="3"/>
      <c r="AC116" s="4"/>
    </row>
    <row r="117" spans="1:29" ht="60" x14ac:dyDescent="0.25">
      <c r="A117" s="175"/>
      <c r="B117" s="30"/>
      <c r="C117" s="131" t="s">
        <v>225</v>
      </c>
      <c r="D117" s="131" t="s">
        <v>76</v>
      </c>
      <c r="E117" s="33" t="s">
        <v>118</v>
      </c>
      <c r="F117" s="33" t="s">
        <v>119</v>
      </c>
      <c r="G117" s="33" t="s">
        <v>120</v>
      </c>
      <c r="H117" s="34"/>
      <c r="I117" s="107" t="s">
        <v>176</v>
      </c>
      <c r="J117" s="109">
        <f>SUM(O117:AC117)</f>
        <v>93</v>
      </c>
      <c r="K117" s="34"/>
      <c r="L117" s="99">
        <v>48580</v>
      </c>
      <c r="M117" s="99">
        <v>48944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93</v>
      </c>
      <c r="Y117" s="3"/>
      <c r="Z117" s="3"/>
      <c r="AA117" s="3"/>
      <c r="AB117" s="3"/>
      <c r="AC117" s="4"/>
    </row>
    <row r="118" spans="1:29" ht="60" x14ac:dyDescent="0.25">
      <c r="A118" s="175"/>
      <c r="B118" s="30"/>
      <c r="C118" s="131" t="s">
        <v>208</v>
      </c>
      <c r="D118" s="131" t="s">
        <v>76</v>
      </c>
      <c r="E118" s="33" t="s">
        <v>118</v>
      </c>
      <c r="F118" s="33" t="s">
        <v>119</v>
      </c>
      <c r="G118" s="33" t="s">
        <v>120</v>
      </c>
      <c r="H118" s="34"/>
      <c r="I118" s="107" t="s">
        <v>176</v>
      </c>
      <c r="J118" s="109">
        <f>SUM(O118:AC118)</f>
        <v>93</v>
      </c>
      <c r="K118" s="34"/>
      <c r="L118" s="99">
        <v>48580</v>
      </c>
      <c r="M118" s="99">
        <v>48944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93</v>
      </c>
      <c r="Y118" s="3"/>
      <c r="Z118" s="3"/>
      <c r="AA118" s="3"/>
      <c r="AB118" s="3"/>
      <c r="AC118" s="4"/>
    </row>
    <row r="119" spans="1:29" ht="60" x14ac:dyDescent="0.25">
      <c r="A119" s="175"/>
      <c r="B119" s="30"/>
      <c r="C119" s="131" t="s">
        <v>226</v>
      </c>
      <c r="D119" s="131" t="s">
        <v>76</v>
      </c>
      <c r="E119" s="33" t="s">
        <v>118</v>
      </c>
      <c r="F119" s="33" t="s">
        <v>119</v>
      </c>
      <c r="G119" s="33" t="s">
        <v>120</v>
      </c>
      <c r="H119" s="34"/>
      <c r="I119" s="107" t="s">
        <v>176</v>
      </c>
      <c r="J119" s="109">
        <f>SUM(O119:AC119)</f>
        <v>93</v>
      </c>
      <c r="K119" s="34"/>
      <c r="L119" s="99">
        <v>48580</v>
      </c>
      <c r="M119" s="99">
        <v>48944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93</v>
      </c>
      <c r="Y119" s="3"/>
      <c r="Z119" s="3"/>
      <c r="AA119" s="3"/>
      <c r="AB119" s="3"/>
      <c r="AC119" s="4"/>
    </row>
    <row r="120" spans="1:29" ht="60" x14ac:dyDescent="0.25">
      <c r="A120" s="175"/>
      <c r="B120" s="30"/>
      <c r="C120" s="131" t="s">
        <v>227</v>
      </c>
      <c r="D120" s="131" t="s">
        <v>76</v>
      </c>
      <c r="E120" s="33" t="s">
        <v>118</v>
      </c>
      <c r="F120" s="33" t="s">
        <v>119</v>
      </c>
      <c r="G120" s="33" t="s">
        <v>120</v>
      </c>
      <c r="H120" s="34"/>
      <c r="I120" s="107" t="s">
        <v>176</v>
      </c>
      <c r="J120" s="109">
        <f t="shared" si="25"/>
        <v>93</v>
      </c>
      <c r="K120" s="34"/>
      <c r="L120" s="99">
        <v>48580</v>
      </c>
      <c r="M120" s="99">
        <v>48944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93</v>
      </c>
      <c r="Y120" s="3"/>
      <c r="Z120" s="3"/>
      <c r="AA120" s="3"/>
      <c r="AB120" s="3"/>
      <c r="AC120" s="4"/>
    </row>
    <row r="121" spans="1:29" ht="60" x14ac:dyDescent="0.25">
      <c r="A121" s="175"/>
      <c r="B121" s="30"/>
      <c r="C121" s="131" t="s">
        <v>238</v>
      </c>
      <c r="D121" s="131" t="s">
        <v>76</v>
      </c>
      <c r="E121" s="33" t="s">
        <v>118</v>
      </c>
      <c r="F121" s="33" t="s">
        <v>119</v>
      </c>
      <c r="G121" s="33" t="s">
        <v>120</v>
      </c>
      <c r="H121" s="34"/>
      <c r="I121" s="107" t="s">
        <v>176</v>
      </c>
      <c r="J121" s="109">
        <f t="shared" si="25"/>
        <v>1118</v>
      </c>
      <c r="K121" s="35"/>
      <c r="L121" s="99">
        <v>48580</v>
      </c>
      <c r="M121" s="99">
        <v>48944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1118</v>
      </c>
      <c r="Y121" s="3"/>
      <c r="Z121" s="3"/>
      <c r="AA121" s="3"/>
      <c r="AB121" s="3"/>
      <c r="AC121" s="4"/>
    </row>
    <row r="122" spans="1:29" ht="60" x14ac:dyDescent="0.25">
      <c r="A122" s="175"/>
      <c r="B122" s="30"/>
      <c r="C122" s="131" t="s">
        <v>239</v>
      </c>
      <c r="D122" s="131" t="s">
        <v>76</v>
      </c>
      <c r="E122" s="33" t="s">
        <v>118</v>
      </c>
      <c r="F122" s="33" t="s">
        <v>119</v>
      </c>
      <c r="G122" s="33" t="s">
        <v>120</v>
      </c>
      <c r="H122" s="34"/>
      <c r="I122" s="107" t="s">
        <v>176</v>
      </c>
      <c r="J122" s="109">
        <f t="shared" si="25"/>
        <v>93</v>
      </c>
      <c r="K122" s="35"/>
      <c r="L122" s="99">
        <v>48580</v>
      </c>
      <c r="M122" s="99">
        <v>48944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93</v>
      </c>
      <c r="Y122" s="3"/>
      <c r="Z122" s="3"/>
      <c r="AA122" s="3"/>
      <c r="AB122" s="3"/>
      <c r="AC122" s="4"/>
    </row>
    <row r="123" spans="1:29" ht="60" x14ac:dyDescent="0.25">
      <c r="A123" s="175"/>
      <c r="B123" s="30"/>
      <c r="C123" s="131" t="s">
        <v>240</v>
      </c>
      <c r="D123" s="131" t="s">
        <v>76</v>
      </c>
      <c r="E123" s="33" t="s">
        <v>118</v>
      </c>
      <c r="F123" s="33" t="s">
        <v>119</v>
      </c>
      <c r="G123" s="33" t="s">
        <v>120</v>
      </c>
      <c r="H123" s="34"/>
      <c r="I123" s="107" t="s">
        <v>176</v>
      </c>
      <c r="J123" s="109">
        <f t="shared" si="25"/>
        <v>93</v>
      </c>
      <c r="K123" s="35"/>
      <c r="L123" s="99">
        <v>48580</v>
      </c>
      <c r="M123" s="99">
        <v>48944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93</v>
      </c>
      <c r="Y123" s="3"/>
      <c r="Z123" s="3"/>
      <c r="AA123" s="3"/>
      <c r="AB123" s="3"/>
      <c r="AC123" s="4"/>
    </row>
    <row r="124" spans="1:29" ht="60" x14ac:dyDescent="0.25">
      <c r="A124" s="175"/>
      <c r="B124" s="30"/>
      <c r="C124" s="64" t="s">
        <v>99</v>
      </c>
      <c r="D124" s="64" t="s">
        <v>167</v>
      </c>
      <c r="E124" s="33" t="s">
        <v>121</v>
      </c>
      <c r="F124" s="33" t="s">
        <v>119</v>
      </c>
      <c r="G124" s="33" t="s">
        <v>120</v>
      </c>
      <c r="H124" s="34"/>
      <c r="I124" s="107" t="s">
        <v>176</v>
      </c>
      <c r="J124" s="109">
        <f t="shared" si="25"/>
        <v>54</v>
      </c>
      <c r="K124" s="34"/>
      <c r="L124" s="99">
        <v>48580</v>
      </c>
      <c r="M124" s="99">
        <v>48944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>
        <v>54</v>
      </c>
      <c r="Y124" s="3"/>
      <c r="Z124" s="3"/>
      <c r="AA124" s="3"/>
      <c r="AB124" s="3"/>
      <c r="AC124" s="4"/>
    </row>
    <row r="125" spans="1:29" ht="60" x14ac:dyDescent="0.25">
      <c r="A125" s="175"/>
      <c r="B125" s="30"/>
      <c r="C125" s="131" t="s">
        <v>236</v>
      </c>
      <c r="D125" s="131" t="s">
        <v>76</v>
      </c>
      <c r="E125" s="33" t="s">
        <v>118</v>
      </c>
      <c r="F125" s="33" t="s">
        <v>119</v>
      </c>
      <c r="G125" s="33" t="s">
        <v>120</v>
      </c>
      <c r="H125" s="34"/>
      <c r="I125" s="107" t="s">
        <v>176</v>
      </c>
      <c r="J125" s="109">
        <f t="shared" si="25"/>
        <v>93</v>
      </c>
      <c r="K125" s="34"/>
      <c r="L125" s="99">
        <v>48945</v>
      </c>
      <c r="M125" s="99">
        <v>49309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93</v>
      </c>
      <c r="Z125" s="3"/>
      <c r="AA125" s="3"/>
      <c r="AB125" s="3"/>
      <c r="AC125" s="4"/>
    </row>
    <row r="126" spans="1:29" ht="60" x14ac:dyDescent="0.25">
      <c r="A126" s="175"/>
      <c r="B126" s="30"/>
      <c r="C126" s="64" t="s">
        <v>100</v>
      </c>
      <c r="D126" s="64" t="s">
        <v>167</v>
      </c>
      <c r="E126" s="33" t="s">
        <v>121</v>
      </c>
      <c r="F126" s="33" t="s">
        <v>119</v>
      </c>
      <c r="G126" s="33" t="s">
        <v>120</v>
      </c>
      <c r="H126" s="34"/>
      <c r="I126" s="107" t="s">
        <v>176</v>
      </c>
      <c r="J126" s="109">
        <f t="shared" si="25"/>
        <v>108</v>
      </c>
      <c r="K126" s="34"/>
      <c r="L126" s="99">
        <v>48945</v>
      </c>
      <c r="M126" s="99">
        <v>49674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54</v>
      </c>
      <c r="Z126" s="3">
        <v>54</v>
      </c>
      <c r="AA126" s="3"/>
      <c r="AB126" s="3"/>
      <c r="AC126" s="4"/>
    </row>
    <row r="127" spans="1:29" ht="60" x14ac:dyDescent="0.25">
      <c r="A127" s="175"/>
      <c r="B127" s="30"/>
      <c r="C127" s="131" t="s">
        <v>216</v>
      </c>
      <c r="D127" s="131" t="s">
        <v>76</v>
      </c>
      <c r="E127" s="33" t="s">
        <v>118</v>
      </c>
      <c r="F127" s="33" t="s">
        <v>119</v>
      </c>
      <c r="G127" s="33" t="s">
        <v>120</v>
      </c>
      <c r="H127" s="34"/>
      <c r="I127" s="107" t="s">
        <v>176</v>
      </c>
      <c r="J127" s="109">
        <f t="shared" ref="J127:J133" si="27">SUM(O127:AC127)</f>
        <v>391</v>
      </c>
      <c r="K127" s="34"/>
      <c r="L127" s="99">
        <v>48945</v>
      </c>
      <c r="M127" s="99">
        <v>49309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391</v>
      </c>
      <c r="Z127" s="3"/>
      <c r="AA127" s="3"/>
      <c r="AB127" s="3"/>
      <c r="AC127" s="4"/>
    </row>
    <row r="128" spans="1:29" ht="60" x14ac:dyDescent="0.25">
      <c r="A128" s="175"/>
      <c r="B128" s="30"/>
      <c r="C128" s="131" t="s">
        <v>228</v>
      </c>
      <c r="D128" s="131" t="s">
        <v>76</v>
      </c>
      <c r="E128" s="33" t="s">
        <v>118</v>
      </c>
      <c r="F128" s="33" t="s">
        <v>119</v>
      </c>
      <c r="G128" s="33" t="s">
        <v>120</v>
      </c>
      <c r="H128" s="34"/>
      <c r="I128" s="107" t="s">
        <v>176</v>
      </c>
      <c r="J128" s="109">
        <f t="shared" si="27"/>
        <v>93</v>
      </c>
      <c r="K128" s="34"/>
      <c r="L128" s="99">
        <v>48945</v>
      </c>
      <c r="M128" s="99">
        <v>49309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93</v>
      </c>
      <c r="Z128" s="3"/>
      <c r="AA128" s="3"/>
      <c r="AB128" s="3"/>
      <c r="AC128" s="4"/>
    </row>
    <row r="129" spans="1:30" ht="60" x14ac:dyDescent="0.25">
      <c r="A129" s="175"/>
      <c r="B129" s="30"/>
      <c r="C129" s="131" t="s">
        <v>229</v>
      </c>
      <c r="D129" s="131" t="s">
        <v>76</v>
      </c>
      <c r="E129" s="33" t="s">
        <v>118</v>
      </c>
      <c r="F129" s="33" t="s">
        <v>119</v>
      </c>
      <c r="G129" s="33" t="s">
        <v>120</v>
      </c>
      <c r="H129" s="34"/>
      <c r="I129" s="107" t="s">
        <v>176</v>
      </c>
      <c r="J129" s="109">
        <f t="shared" si="27"/>
        <v>1118</v>
      </c>
      <c r="K129" s="35"/>
      <c r="L129" s="99">
        <v>48945</v>
      </c>
      <c r="M129" s="99">
        <v>49309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1118</v>
      </c>
      <c r="Z129" s="3"/>
      <c r="AA129" s="3"/>
      <c r="AB129" s="3"/>
      <c r="AC129" s="4"/>
    </row>
    <row r="130" spans="1:30" ht="60" x14ac:dyDescent="0.25">
      <c r="A130" s="175"/>
      <c r="B130" s="30"/>
      <c r="C130" s="131" t="s">
        <v>230</v>
      </c>
      <c r="D130" s="131" t="s">
        <v>76</v>
      </c>
      <c r="E130" s="33" t="s">
        <v>118</v>
      </c>
      <c r="F130" s="33" t="s">
        <v>119</v>
      </c>
      <c r="G130" s="33" t="s">
        <v>120</v>
      </c>
      <c r="H130" s="34"/>
      <c r="I130" s="107" t="s">
        <v>176</v>
      </c>
      <c r="J130" s="109">
        <f t="shared" si="27"/>
        <v>168</v>
      </c>
      <c r="K130" s="35"/>
      <c r="L130" s="99">
        <v>48945</v>
      </c>
      <c r="M130" s="99">
        <v>49309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168</v>
      </c>
      <c r="Z130" s="3"/>
      <c r="AA130" s="3"/>
      <c r="AB130" s="3"/>
      <c r="AC130" s="4"/>
    </row>
    <row r="131" spans="1:30" ht="60" x14ac:dyDescent="0.25">
      <c r="A131" s="175"/>
      <c r="B131" s="30"/>
      <c r="C131" s="131" t="s">
        <v>231</v>
      </c>
      <c r="D131" s="131" t="s">
        <v>76</v>
      </c>
      <c r="E131" s="33" t="s">
        <v>118</v>
      </c>
      <c r="F131" s="33" t="s">
        <v>119</v>
      </c>
      <c r="G131" s="33" t="s">
        <v>120</v>
      </c>
      <c r="H131" s="34"/>
      <c r="I131" s="107" t="s">
        <v>176</v>
      </c>
      <c r="J131" s="109">
        <f t="shared" si="27"/>
        <v>93</v>
      </c>
      <c r="K131" s="35"/>
      <c r="L131" s="99">
        <v>48945</v>
      </c>
      <c r="M131" s="99">
        <v>49309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93</v>
      </c>
      <c r="Z131" s="3"/>
      <c r="AA131" s="3"/>
      <c r="AB131" s="3"/>
      <c r="AC131" s="4"/>
    </row>
    <row r="132" spans="1:30" ht="60" x14ac:dyDescent="0.25">
      <c r="A132" s="175"/>
      <c r="B132" s="30"/>
      <c r="C132" s="131" t="s">
        <v>232</v>
      </c>
      <c r="D132" s="131" t="s">
        <v>76</v>
      </c>
      <c r="E132" s="33" t="s">
        <v>118</v>
      </c>
      <c r="F132" s="33" t="s">
        <v>119</v>
      </c>
      <c r="G132" s="33" t="s">
        <v>120</v>
      </c>
      <c r="H132" s="34"/>
      <c r="I132" s="107" t="s">
        <v>176</v>
      </c>
      <c r="J132" s="109">
        <f t="shared" si="27"/>
        <v>93</v>
      </c>
      <c r="K132" s="35"/>
      <c r="L132" s="99">
        <v>48945</v>
      </c>
      <c r="M132" s="99">
        <v>49309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93</v>
      </c>
      <c r="Z132" s="3"/>
      <c r="AA132" s="3"/>
      <c r="AB132" s="3"/>
      <c r="AC132" s="4"/>
    </row>
    <row r="133" spans="1:30" ht="60" x14ac:dyDescent="0.25">
      <c r="A133" s="175"/>
      <c r="B133" s="30"/>
      <c r="C133" s="131" t="s">
        <v>233</v>
      </c>
      <c r="D133" s="131" t="s">
        <v>76</v>
      </c>
      <c r="E133" s="33" t="s">
        <v>118</v>
      </c>
      <c r="F133" s="33" t="s">
        <v>119</v>
      </c>
      <c r="G133" s="33" t="s">
        <v>120</v>
      </c>
      <c r="H133" s="34"/>
      <c r="I133" s="107" t="s">
        <v>176</v>
      </c>
      <c r="J133" s="109">
        <f t="shared" si="27"/>
        <v>93</v>
      </c>
      <c r="K133" s="35"/>
      <c r="L133" s="99">
        <v>48945</v>
      </c>
      <c r="M133" s="99">
        <v>49309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>
        <v>93</v>
      </c>
      <c r="Z133" s="3"/>
      <c r="AA133" s="3"/>
      <c r="AB133" s="3"/>
      <c r="AC133" s="4"/>
    </row>
    <row r="134" spans="1:30" ht="60" x14ac:dyDescent="0.25">
      <c r="A134" s="175"/>
      <c r="B134" s="30"/>
      <c r="C134" s="131" t="s">
        <v>205</v>
      </c>
      <c r="D134" s="131" t="s">
        <v>76</v>
      </c>
      <c r="E134" s="33" t="s">
        <v>118</v>
      </c>
      <c r="F134" s="33" t="s">
        <v>119</v>
      </c>
      <c r="G134" s="33" t="s">
        <v>120</v>
      </c>
      <c r="H134" s="34"/>
      <c r="I134" s="107" t="s">
        <v>176</v>
      </c>
      <c r="J134" s="109">
        <f t="shared" ref="J134:J142" si="28">SUM(O134:AC134)</f>
        <v>336</v>
      </c>
      <c r="K134" s="34"/>
      <c r="L134" s="99">
        <v>49310</v>
      </c>
      <c r="M134" s="99">
        <v>49674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336</v>
      </c>
      <c r="AA134" s="3"/>
      <c r="AB134" s="3"/>
      <c r="AC134" s="4"/>
    </row>
    <row r="135" spans="1:30" ht="60" x14ac:dyDescent="0.25">
      <c r="A135" s="175"/>
      <c r="B135" s="30"/>
      <c r="C135" s="131" t="s">
        <v>220</v>
      </c>
      <c r="D135" s="131" t="s">
        <v>76</v>
      </c>
      <c r="E135" s="33" t="s">
        <v>118</v>
      </c>
      <c r="F135" s="33" t="s">
        <v>119</v>
      </c>
      <c r="G135" s="33" t="s">
        <v>120</v>
      </c>
      <c r="H135" s="34"/>
      <c r="I135" s="107" t="s">
        <v>176</v>
      </c>
      <c r="J135" s="109">
        <f t="shared" si="28"/>
        <v>168</v>
      </c>
      <c r="K135" s="35"/>
      <c r="L135" s="99">
        <v>49310</v>
      </c>
      <c r="M135" s="99">
        <v>49674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168</v>
      </c>
      <c r="AA135" s="3"/>
      <c r="AB135" s="3"/>
      <c r="AC135" s="4"/>
    </row>
    <row r="136" spans="1:30" ht="60" x14ac:dyDescent="0.25">
      <c r="A136" s="175"/>
      <c r="B136" s="30"/>
      <c r="C136" s="131" t="s">
        <v>221</v>
      </c>
      <c r="D136" s="131" t="s">
        <v>76</v>
      </c>
      <c r="E136" s="33" t="s">
        <v>118</v>
      </c>
      <c r="F136" s="33" t="s">
        <v>119</v>
      </c>
      <c r="G136" s="33" t="s">
        <v>120</v>
      </c>
      <c r="H136" s="34"/>
      <c r="I136" s="107" t="s">
        <v>176</v>
      </c>
      <c r="J136" s="109">
        <f t="shared" si="28"/>
        <v>168</v>
      </c>
      <c r="K136" s="35"/>
      <c r="L136" s="99">
        <v>49310</v>
      </c>
      <c r="M136" s="99">
        <v>49674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168</v>
      </c>
      <c r="AA136" s="3"/>
      <c r="AB136" s="3"/>
      <c r="AC136" s="4"/>
    </row>
    <row r="137" spans="1:30" ht="60" x14ac:dyDescent="0.25">
      <c r="A137" s="175"/>
      <c r="B137" s="30"/>
      <c r="C137" s="64" t="s">
        <v>204</v>
      </c>
      <c r="D137" s="131" t="s">
        <v>76</v>
      </c>
      <c r="E137" s="33" t="s">
        <v>118</v>
      </c>
      <c r="F137" s="33" t="s">
        <v>119</v>
      </c>
      <c r="G137" s="33" t="s">
        <v>120</v>
      </c>
      <c r="H137" s="34"/>
      <c r="I137" s="107" t="s">
        <v>176</v>
      </c>
      <c r="J137" s="109">
        <f t="shared" si="28"/>
        <v>168</v>
      </c>
      <c r="K137" s="35"/>
      <c r="L137" s="99">
        <v>49310</v>
      </c>
      <c r="M137" s="99">
        <v>49674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168</v>
      </c>
      <c r="AA137" s="3"/>
      <c r="AB137" s="3"/>
      <c r="AC137" s="4"/>
    </row>
    <row r="138" spans="1:30" ht="60" x14ac:dyDescent="0.25">
      <c r="A138" s="175"/>
      <c r="B138" s="30"/>
      <c r="C138" s="131" t="s">
        <v>234</v>
      </c>
      <c r="D138" s="131" t="s">
        <v>76</v>
      </c>
      <c r="E138" s="33" t="s">
        <v>118</v>
      </c>
      <c r="F138" s="33" t="s">
        <v>119</v>
      </c>
      <c r="G138" s="33" t="s">
        <v>120</v>
      </c>
      <c r="H138" s="34"/>
      <c r="I138" s="107" t="s">
        <v>176</v>
      </c>
      <c r="J138" s="109">
        <f t="shared" si="28"/>
        <v>93</v>
      </c>
      <c r="K138" s="35"/>
      <c r="L138" s="99">
        <v>49310</v>
      </c>
      <c r="M138" s="99">
        <v>49674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93</v>
      </c>
      <c r="AA138" s="3"/>
      <c r="AB138" s="3"/>
      <c r="AC138" s="4"/>
    </row>
    <row r="139" spans="1:30" ht="60" x14ac:dyDescent="0.25">
      <c r="A139" s="175"/>
      <c r="B139" s="30"/>
      <c r="C139" s="131" t="s">
        <v>235</v>
      </c>
      <c r="D139" s="131" t="s">
        <v>76</v>
      </c>
      <c r="E139" s="33" t="s">
        <v>118</v>
      </c>
      <c r="F139" s="33" t="s">
        <v>119</v>
      </c>
      <c r="G139" s="33" t="s">
        <v>120</v>
      </c>
      <c r="H139" s="34"/>
      <c r="I139" s="107" t="s">
        <v>176</v>
      </c>
      <c r="J139" s="109">
        <f t="shared" si="28"/>
        <v>93</v>
      </c>
      <c r="K139" s="35"/>
      <c r="L139" s="99">
        <v>49310</v>
      </c>
      <c r="M139" s="99">
        <v>49674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93</v>
      </c>
      <c r="AA139" s="3"/>
      <c r="AB139" s="3"/>
      <c r="AC139" s="4"/>
    </row>
    <row r="140" spans="1:30" ht="60" x14ac:dyDescent="0.25">
      <c r="A140" s="175"/>
      <c r="B140" s="30"/>
      <c r="C140" s="131" t="s">
        <v>209</v>
      </c>
      <c r="D140" s="131" t="s">
        <v>76</v>
      </c>
      <c r="E140" s="33" t="s">
        <v>118</v>
      </c>
      <c r="F140" s="33" t="s">
        <v>119</v>
      </c>
      <c r="G140" s="33" t="s">
        <v>120</v>
      </c>
      <c r="H140" s="34"/>
      <c r="I140" s="107" t="s">
        <v>176</v>
      </c>
      <c r="J140" s="109">
        <f t="shared" si="28"/>
        <v>93</v>
      </c>
      <c r="K140" s="35"/>
      <c r="L140" s="99">
        <v>49310</v>
      </c>
      <c r="M140" s="99">
        <v>49674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93</v>
      </c>
      <c r="AA140" s="3"/>
      <c r="AB140" s="3"/>
      <c r="AC140" s="4"/>
    </row>
    <row r="141" spans="1:30" ht="60" x14ac:dyDescent="0.25">
      <c r="A141" s="175"/>
      <c r="B141" s="30"/>
      <c r="C141" s="131" t="s">
        <v>210</v>
      </c>
      <c r="D141" s="131" t="s">
        <v>76</v>
      </c>
      <c r="E141" s="33" t="s">
        <v>118</v>
      </c>
      <c r="F141" s="33" t="s">
        <v>119</v>
      </c>
      <c r="G141" s="33" t="s">
        <v>120</v>
      </c>
      <c r="H141" s="34"/>
      <c r="I141" s="107" t="s">
        <v>176</v>
      </c>
      <c r="J141" s="109">
        <f t="shared" si="28"/>
        <v>93</v>
      </c>
      <c r="K141" s="35"/>
      <c r="L141" s="99">
        <v>49310</v>
      </c>
      <c r="M141" s="99">
        <v>49674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93</v>
      </c>
      <c r="AA141" s="3"/>
      <c r="AB141" s="3"/>
      <c r="AC141" s="4"/>
    </row>
    <row r="142" spans="1:30" ht="60" x14ac:dyDescent="0.25">
      <c r="A142" s="175"/>
      <c r="B142" s="30"/>
      <c r="C142" s="131" t="s">
        <v>211</v>
      </c>
      <c r="D142" s="131" t="s">
        <v>76</v>
      </c>
      <c r="E142" s="33" t="s">
        <v>118</v>
      </c>
      <c r="F142" s="33" t="s">
        <v>119</v>
      </c>
      <c r="G142" s="33" t="s">
        <v>120</v>
      </c>
      <c r="H142" s="34"/>
      <c r="I142" s="107" t="s">
        <v>176</v>
      </c>
      <c r="J142" s="109">
        <f t="shared" si="28"/>
        <v>93</v>
      </c>
      <c r="K142" s="35"/>
      <c r="L142" s="99">
        <v>49310</v>
      </c>
      <c r="M142" s="99">
        <v>49674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/>
      <c r="Z142" s="3">
        <v>93</v>
      </c>
      <c r="AA142" s="3"/>
      <c r="AB142" s="3"/>
      <c r="AC142" s="4"/>
    </row>
    <row r="143" spans="1:30" x14ac:dyDescent="0.25">
      <c r="A143" s="46"/>
      <c r="B143" s="47" t="s">
        <v>3</v>
      </c>
      <c r="C143" s="42"/>
      <c r="D143" s="42"/>
      <c r="E143" s="42"/>
      <c r="F143" s="42"/>
      <c r="G143" s="42"/>
      <c r="H143" s="48"/>
      <c r="I143" s="105"/>
      <c r="J143" s="118"/>
      <c r="K143" s="48"/>
      <c r="L143" s="103"/>
      <c r="M143" s="103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9"/>
    </row>
    <row r="144" spans="1:30" s="62" customFormat="1" ht="60" x14ac:dyDescent="0.25">
      <c r="A144" s="175"/>
      <c r="B144" s="30"/>
      <c r="C144" s="131" t="s">
        <v>92</v>
      </c>
      <c r="D144" s="169" t="s">
        <v>202</v>
      </c>
      <c r="E144" s="66" t="s">
        <v>122</v>
      </c>
      <c r="F144" s="66" t="s">
        <v>123</v>
      </c>
      <c r="G144" s="66" t="s">
        <v>124</v>
      </c>
      <c r="H144" s="34"/>
      <c r="I144" s="107" t="s">
        <v>176</v>
      </c>
      <c r="J144" s="109">
        <f>SUM(O144:AC144)</f>
        <v>240</v>
      </c>
      <c r="K144" s="34"/>
      <c r="L144" s="99">
        <v>45658</v>
      </c>
      <c r="M144" s="99">
        <v>46022</v>
      </c>
      <c r="N144" s="54" t="s">
        <v>72</v>
      </c>
      <c r="O144" s="21"/>
      <c r="P144" s="2">
        <v>240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5"/>
      <c r="B145" s="30"/>
      <c r="C145" s="131" t="s">
        <v>200</v>
      </c>
      <c r="D145" s="169" t="s">
        <v>206</v>
      </c>
      <c r="E145" s="66" t="s">
        <v>122</v>
      </c>
      <c r="F145" s="66" t="s">
        <v>123</v>
      </c>
      <c r="G145" s="66" t="s">
        <v>124</v>
      </c>
      <c r="H145" s="34"/>
      <c r="I145" s="107" t="s">
        <v>176</v>
      </c>
      <c r="J145" s="109">
        <f t="shared" ref="J145" si="29">SUM(O145:AC145)</f>
        <v>576</v>
      </c>
      <c r="K145" s="35"/>
      <c r="L145" s="99">
        <v>45658</v>
      </c>
      <c r="M145" s="99">
        <v>46022</v>
      </c>
      <c r="N145" s="54" t="s">
        <v>72</v>
      </c>
      <c r="O145" s="21"/>
      <c r="P145" s="2">
        <v>576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5"/>
      <c r="B146" s="30"/>
      <c r="C146" s="131" t="s">
        <v>197</v>
      </c>
      <c r="D146" s="169" t="s">
        <v>202</v>
      </c>
      <c r="E146" s="66" t="s">
        <v>122</v>
      </c>
      <c r="F146" s="66" t="s">
        <v>123</v>
      </c>
      <c r="G146" s="66" t="s">
        <v>124</v>
      </c>
      <c r="H146" s="34"/>
      <c r="I146" s="107" t="s">
        <v>176</v>
      </c>
      <c r="J146" s="109">
        <f>SUM(O146:AC146)</f>
        <v>228</v>
      </c>
      <c r="K146" s="34"/>
      <c r="L146" s="99">
        <v>45658</v>
      </c>
      <c r="M146" s="99">
        <v>46022</v>
      </c>
      <c r="N146" s="54" t="s">
        <v>72</v>
      </c>
      <c r="O146" s="21"/>
      <c r="P146" s="2">
        <v>228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75" x14ac:dyDescent="0.25">
      <c r="A147" s="175"/>
      <c r="B147" s="30"/>
      <c r="C147" s="131" t="s">
        <v>198</v>
      </c>
      <c r="D147" s="169" t="s">
        <v>184</v>
      </c>
      <c r="E147" s="66" t="s">
        <v>122</v>
      </c>
      <c r="F147" s="66" t="s">
        <v>123</v>
      </c>
      <c r="G147" s="66" t="s">
        <v>124</v>
      </c>
      <c r="H147" s="34"/>
      <c r="I147" s="107" t="s">
        <v>176</v>
      </c>
      <c r="J147" s="109">
        <f t="shared" ref="J147" si="30">SUM(O147:AC147)</f>
        <v>464</v>
      </c>
      <c r="K147" s="35"/>
      <c r="L147" s="99">
        <v>45658</v>
      </c>
      <c r="M147" s="99">
        <v>46022</v>
      </c>
      <c r="N147" s="54" t="s">
        <v>72</v>
      </c>
      <c r="O147" s="21"/>
      <c r="P147" s="2">
        <v>464</v>
      </c>
      <c r="Q147" s="2"/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5"/>
      <c r="B148" s="30"/>
      <c r="C148" s="131" t="s">
        <v>245</v>
      </c>
      <c r="D148" s="169" t="s">
        <v>244</v>
      </c>
      <c r="E148" s="66" t="s">
        <v>122</v>
      </c>
      <c r="F148" s="66" t="s">
        <v>123</v>
      </c>
      <c r="G148" s="66" t="s">
        <v>124</v>
      </c>
      <c r="H148" s="34"/>
      <c r="I148" s="107" t="s">
        <v>176</v>
      </c>
      <c r="J148" s="109">
        <f t="shared" ref="J148:J152" si="31">SUM(O148:AC148)</f>
        <v>33</v>
      </c>
      <c r="K148" s="35"/>
      <c r="L148" s="99">
        <v>46023</v>
      </c>
      <c r="M148" s="99">
        <v>46387</v>
      </c>
      <c r="N148" s="57" t="s">
        <v>72</v>
      </c>
      <c r="O148" s="1"/>
      <c r="P148" s="2"/>
      <c r="Q148" s="2">
        <v>33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5"/>
      <c r="B149" s="30"/>
      <c r="C149" s="131" t="s">
        <v>246</v>
      </c>
      <c r="D149" s="169" t="s">
        <v>244</v>
      </c>
      <c r="E149" s="66" t="s">
        <v>122</v>
      </c>
      <c r="F149" s="66" t="s">
        <v>123</v>
      </c>
      <c r="G149" s="66" t="s">
        <v>124</v>
      </c>
      <c r="H149" s="34"/>
      <c r="I149" s="107" t="s">
        <v>176</v>
      </c>
      <c r="J149" s="109">
        <f t="shared" si="31"/>
        <v>33</v>
      </c>
      <c r="K149" s="35"/>
      <c r="L149" s="99">
        <v>46023</v>
      </c>
      <c r="M149" s="99">
        <v>46387</v>
      </c>
      <c r="N149" s="57" t="s">
        <v>72</v>
      </c>
      <c r="O149" s="1"/>
      <c r="P149" s="2"/>
      <c r="Q149" s="2">
        <v>33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4"/>
      <c r="AD149" s="27"/>
    </row>
    <row r="150" spans="1:30" s="62" customFormat="1" ht="60" x14ac:dyDescent="0.25">
      <c r="A150" s="175"/>
      <c r="B150" s="30"/>
      <c r="C150" s="131" t="s">
        <v>247</v>
      </c>
      <c r="D150" s="169" t="s">
        <v>244</v>
      </c>
      <c r="E150" s="66" t="s">
        <v>122</v>
      </c>
      <c r="F150" s="66" t="s">
        <v>123</v>
      </c>
      <c r="G150" s="66" t="s">
        <v>124</v>
      </c>
      <c r="H150" s="34"/>
      <c r="I150" s="107" t="s">
        <v>176</v>
      </c>
      <c r="J150" s="109">
        <f t="shared" si="31"/>
        <v>33</v>
      </c>
      <c r="K150" s="35"/>
      <c r="L150" s="99">
        <v>46023</v>
      </c>
      <c r="M150" s="99">
        <v>46387</v>
      </c>
      <c r="N150" s="57" t="s">
        <v>72</v>
      </c>
      <c r="O150" s="1"/>
      <c r="P150" s="2"/>
      <c r="Q150" s="2">
        <v>33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24"/>
      <c r="AD150" s="27"/>
    </row>
    <row r="151" spans="1:30" s="62" customFormat="1" ht="60" x14ac:dyDescent="0.25">
      <c r="A151" s="175"/>
      <c r="B151" s="30"/>
      <c r="C151" s="131" t="s">
        <v>248</v>
      </c>
      <c r="D151" s="169" t="s">
        <v>244</v>
      </c>
      <c r="E151" s="66" t="s">
        <v>122</v>
      </c>
      <c r="F151" s="66" t="s">
        <v>123</v>
      </c>
      <c r="G151" s="66" t="s">
        <v>124</v>
      </c>
      <c r="H151" s="34"/>
      <c r="I151" s="107" t="s">
        <v>176</v>
      </c>
      <c r="J151" s="109">
        <f t="shared" si="31"/>
        <v>33</v>
      </c>
      <c r="K151" s="35"/>
      <c r="L151" s="99">
        <v>46023</v>
      </c>
      <c r="M151" s="99">
        <v>46387</v>
      </c>
      <c r="N151" s="57" t="s">
        <v>72</v>
      </c>
      <c r="O151" s="1"/>
      <c r="P151" s="2"/>
      <c r="Q151" s="2">
        <v>33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5"/>
      <c r="B152" s="30"/>
      <c r="C152" s="131" t="s">
        <v>249</v>
      </c>
      <c r="D152" s="169" t="s">
        <v>244</v>
      </c>
      <c r="E152" s="66" t="s">
        <v>122</v>
      </c>
      <c r="F152" s="66" t="s">
        <v>123</v>
      </c>
      <c r="G152" s="66" t="s">
        <v>124</v>
      </c>
      <c r="H152" s="34"/>
      <c r="I152" s="107" t="s">
        <v>176</v>
      </c>
      <c r="J152" s="109">
        <f t="shared" si="31"/>
        <v>33</v>
      </c>
      <c r="K152" s="35"/>
      <c r="L152" s="99">
        <v>46023</v>
      </c>
      <c r="M152" s="99">
        <v>46387</v>
      </c>
      <c r="N152" s="57" t="s">
        <v>72</v>
      </c>
      <c r="O152" s="1"/>
      <c r="P152" s="2"/>
      <c r="Q152" s="2">
        <v>33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5"/>
      <c r="B153" s="30"/>
      <c r="C153" s="131" t="s">
        <v>208</v>
      </c>
      <c r="D153" s="169" t="s">
        <v>244</v>
      </c>
      <c r="E153" s="66" t="s">
        <v>122</v>
      </c>
      <c r="F153" s="66" t="s">
        <v>123</v>
      </c>
      <c r="G153" s="66" t="s">
        <v>124</v>
      </c>
      <c r="H153" s="34"/>
      <c r="I153" s="107" t="s">
        <v>176</v>
      </c>
      <c r="J153" s="109">
        <f t="shared" ref="J153:J175" si="32">SUM(O153:AC153)</f>
        <v>33</v>
      </c>
      <c r="K153" s="35"/>
      <c r="L153" s="99">
        <v>46023</v>
      </c>
      <c r="M153" s="99">
        <v>46387</v>
      </c>
      <c r="N153" s="57" t="s">
        <v>72</v>
      </c>
      <c r="O153" s="1"/>
      <c r="P153" s="2"/>
      <c r="Q153" s="2">
        <v>33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5"/>
      <c r="B154" s="30"/>
      <c r="C154" s="131" t="s">
        <v>226</v>
      </c>
      <c r="D154" s="169" t="s">
        <v>244</v>
      </c>
      <c r="E154" s="66" t="s">
        <v>122</v>
      </c>
      <c r="F154" s="66" t="s">
        <v>123</v>
      </c>
      <c r="G154" s="66" t="s">
        <v>124</v>
      </c>
      <c r="H154" s="34"/>
      <c r="I154" s="107" t="s">
        <v>176</v>
      </c>
      <c r="J154" s="109">
        <f t="shared" si="32"/>
        <v>33</v>
      </c>
      <c r="K154" s="34"/>
      <c r="L154" s="99">
        <v>46023</v>
      </c>
      <c r="M154" s="99">
        <v>46387</v>
      </c>
      <c r="N154" s="57" t="s">
        <v>72</v>
      </c>
      <c r="O154" s="21"/>
      <c r="P154" s="2"/>
      <c r="Q154" s="2">
        <v>33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5"/>
      <c r="B155" s="30"/>
      <c r="C155" s="131" t="s">
        <v>204</v>
      </c>
      <c r="D155" s="169" t="s">
        <v>244</v>
      </c>
      <c r="E155" s="66" t="s">
        <v>122</v>
      </c>
      <c r="F155" s="66" t="s">
        <v>123</v>
      </c>
      <c r="G155" s="66" t="s">
        <v>124</v>
      </c>
      <c r="H155" s="34"/>
      <c r="I155" s="107" t="s">
        <v>176</v>
      </c>
      <c r="J155" s="109">
        <f t="shared" si="32"/>
        <v>33</v>
      </c>
      <c r="K155" s="35"/>
      <c r="L155" s="99">
        <v>46023</v>
      </c>
      <c r="M155" s="99">
        <v>46387</v>
      </c>
      <c r="N155" s="57" t="s">
        <v>72</v>
      </c>
      <c r="O155" s="1"/>
      <c r="P155" s="2"/>
      <c r="Q155" s="2">
        <v>33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5"/>
      <c r="B156" s="30"/>
      <c r="C156" s="131" t="s">
        <v>224</v>
      </c>
      <c r="D156" s="169" t="s">
        <v>244</v>
      </c>
      <c r="E156" s="66" t="s">
        <v>122</v>
      </c>
      <c r="F156" s="66" t="s">
        <v>123</v>
      </c>
      <c r="G156" s="66" t="s">
        <v>124</v>
      </c>
      <c r="H156" s="34"/>
      <c r="I156" s="107" t="s">
        <v>176</v>
      </c>
      <c r="J156" s="109">
        <f t="shared" si="32"/>
        <v>33</v>
      </c>
      <c r="K156" s="34"/>
      <c r="L156" s="99">
        <v>46023</v>
      </c>
      <c r="M156" s="99">
        <v>46387</v>
      </c>
      <c r="N156" s="57" t="s">
        <v>72</v>
      </c>
      <c r="O156" s="21"/>
      <c r="P156" s="2"/>
      <c r="Q156" s="2">
        <v>33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5"/>
      <c r="B157" s="30"/>
      <c r="C157" s="131" t="s">
        <v>205</v>
      </c>
      <c r="D157" s="169" t="s">
        <v>194</v>
      </c>
      <c r="E157" s="66" t="s">
        <v>122</v>
      </c>
      <c r="F157" s="66" t="s">
        <v>123</v>
      </c>
      <c r="G157" s="66" t="s">
        <v>124</v>
      </c>
      <c r="H157" s="34"/>
      <c r="I157" s="107" t="s">
        <v>176</v>
      </c>
      <c r="J157" s="109">
        <f t="shared" si="32"/>
        <v>240</v>
      </c>
      <c r="K157" s="34"/>
      <c r="L157" s="99">
        <v>46023</v>
      </c>
      <c r="M157" s="99">
        <v>46387</v>
      </c>
      <c r="N157" s="57" t="s">
        <v>72</v>
      </c>
      <c r="O157" s="21"/>
      <c r="P157" s="2"/>
      <c r="Q157" s="2">
        <v>240</v>
      </c>
      <c r="R157" s="2"/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5"/>
      <c r="B158" s="30"/>
      <c r="C158" s="131" t="s">
        <v>207</v>
      </c>
      <c r="D158" s="169" t="s">
        <v>202</v>
      </c>
      <c r="E158" s="66" t="s">
        <v>122</v>
      </c>
      <c r="F158" s="66" t="s">
        <v>123</v>
      </c>
      <c r="G158" s="66" t="s">
        <v>124</v>
      </c>
      <c r="H158" s="34"/>
      <c r="I158" s="107" t="s">
        <v>176</v>
      </c>
      <c r="J158" s="109">
        <f>SUM(O158:AC158)</f>
        <v>240</v>
      </c>
      <c r="K158" s="35"/>
      <c r="L158" s="99">
        <v>46023</v>
      </c>
      <c r="M158" s="99">
        <v>46387</v>
      </c>
      <c r="N158" s="57" t="s">
        <v>72</v>
      </c>
      <c r="O158" s="1"/>
      <c r="P158" s="2"/>
      <c r="Q158" s="2">
        <v>240</v>
      </c>
      <c r="R158" s="2"/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5"/>
      <c r="B159" s="30"/>
      <c r="C159" s="64" t="s">
        <v>208</v>
      </c>
      <c r="D159" s="169" t="s">
        <v>202</v>
      </c>
      <c r="E159" s="66" t="s">
        <v>122</v>
      </c>
      <c r="F159" s="66" t="s">
        <v>123</v>
      </c>
      <c r="G159" s="66" t="s">
        <v>124</v>
      </c>
      <c r="H159" s="34"/>
      <c r="I159" s="107" t="s">
        <v>176</v>
      </c>
      <c r="J159" s="109">
        <f>SUM(O159:AC159)</f>
        <v>240</v>
      </c>
      <c r="K159" s="35"/>
      <c r="L159" s="99">
        <v>46023</v>
      </c>
      <c r="M159" s="99">
        <v>46387</v>
      </c>
      <c r="N159" s="57" t="s">
        <v>72</v>
      </c>
      <c r="O159" s="1"/>
      <c r="P159" s="2"/>
      <c r="Q159" s="2">
        <v>240</v>
      </c>
      <c r="R159" s="2"/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5"/>
      <c r="B160" s="30"/>
      <c r="C160" s="64" t="s">
        <v>101</v>
      </c>
      <c r="D160" s="169" t="s">
        <v>202</v>
      </c>
      <c r="E160" s="66" t="s">
        <v>122</v>
      </c>
      <c r="F160" s="66" t="s">
        <v>123</v>
      </c>
      <c r="G160" s="66" t="s">
        <v>124</v>
      </c>
      <c r="H160" s="34"/>
      <c r="I160" s="107" t="s">
        <v>176</v>
      </c>
      <c r="J160" s="109">
        <f>SUM(O160:AC160)</f>
        <v>240</v>
      </c>
      <c r="K160" s="34"/>
      <c r="L160" s="99">
        <v>46023</v>
      </c>
      <c r="M160" s="99">
        <v>46387</v>
      </c>
      <c r="N160" s="54" t="s">
        <v>72</v>
      </c>
      <c r="O160" s="1"/>
      <c r="P160" s="2"/>
      <c r="Q160" s="2">
        <v>240</v>
      </c>
      <c r="R160" s="2"/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5"/>
      <c r="B161" s="30"/>
      <c r="C161" s="64" t="s">
        <v>84</v>
      </c>
      <c r="D161" s="65" t="s">
        <v>185</v>
      </c>
      <c r="E161" s="66" t="s">
        <v>122</v>
      </c>
      <c r="F161" s="66" t="s">
        <v>123</v>
      </c>
      <c r="G161" s="66" t="s">
        <v>124</v>
      </c>
      <c r="H161" s="34"/>
      <c r="I161" s="107" t="s">
        <v>176</v>
      </c>
      <c r="J161" s="109">
        <f>SUM(O161:AC161)</f>
        <v>63</v>
      </c>
      <c r="K161" s="34"/>
      <c r="L161" s="99">
        <v>46023</v>
      </c>
      <c r="M161" s="99">
        <v>46387</v>
      </c>
      <c r="N161" s="57" t="s">
        <v>72</v>
      </c>
      <c r="O161" s="1"/>
      <c r="P161" s="2"/>
      <c r="Q161" s="2">
        <v>63</v>
      </c>
      <c r="R161" s="2"/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5"/>
      <c r="B162" s="30"/>
      <c r="C162" s="131" t="s">
        <v>250</v>
      </c>
      <c r="D162" s="169" t="s">
        <v>244</v>
      </c>
      <c r="E162" s="66" t="s">
        <v>122</v>
      </c>
      <c r="F162" s="66" t="s">
        <v>123</v>
      </c>
      <c r="G162" s="66" t="s">
        <v>124</v>
      </c>
      <c r="H162" s="34"/>
      <c r="I162" s="107" t="s">
        <v>176</v>
      </c>
      <c r="J162" s="109">
        <f t="shared" si="32"/>
        <v>35</v>
      </c>
      <c r="K162" s="35"/>
      <c r="L162" s="99">
        <v>46388</v>
      </c>
      <c r="M162" s="99">
        <v>46752</v>
      </c>
      <c r="N162" s="57" t="s">
        <v>72</v>
      </c>
      <c r="O162" s="1"/>
      <c r="P162" s="2"/>
      <c r="Q162" s="2"/>
      <c r="R162" s="2">
        <v>35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5"/>
      <c r="B163" s="30"/>
      <c r="C163" s="131" t="s">
        <v>251</v>
      </c>
      <c r="D163" s="169" t="s">
        <v>244</v>
      </c>
      <c r="E163" s="66" t="s">
        <v>122</v>
      </c>
      <c r="F163" s="66" t="s">
        <v>123</v>
      </c>
      <c r="G163" s="66" t="s">
        <v>124</v>
      </c>
      <c r="H163" s="34"/>
      <c r="I163" s="107" t="s">
        <v>176</v>
      </c>
      <c r="J163" s="109">
        <f t="shared" si="32"/>
        <v>35</v>
      </c>
      <c r="K163" s="35"/>
      <c r="L163" s="99">
        <v>46388</v>
      </c>
      <c r="M163" s="99">
        <v>46752</v>
      </c>
      <c r="N163" s="57" t="s">
        <v>72</v>
      </c>
      <c r="O163" s="1"/>
      <c r="P163" s="2"/>
      <c r="Q163" s="2"/>
      <c r="R163" s="2">
        <v>35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5"/>
      <c r="B164" s="30"/>
      <c r="C164" s="131" t="s">
        <v>252</v>
      </c>
      <c r="D164" s="169" t="s">
        <v>244</v>
      </c>
      <c r="E164" s="66" t="s">
        <v>122</v>
      </c>
      <c r="F164" s="66" t="s">
        <v>123</v>
      </c>
      <c r="G164" s="66" t="s">
        <v>124</v>
      </c>
      <c r="H164" s="34"/>
      <c r="I164" s="107" t="s">
        <v>176</v>
      </c>
      <c r="J164" s="109">
        <f t="shared" si="32"/>
        <v>35</v>
      </c>
      <c r="K164" s="35"/>
      <c r="L164" s="99">
        <v>46388</v>
      </c>
      <c r="M164" s="99">
        <v>46752</v>
      </c>
      <c r="N164" s="57" t="s">
        <v>72</v>
      </c>
      <c r="O164" s="1"/>
      <c r="P164" s="2"/>
      <c r="Q164" s="2"/>
      <c r="R164" s="2">
        <v>35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24"/>
      <c r="AD164" s="27"/>
    </row>
    <row r="165" spans="1:30" s="62" customFormat="1" ht="60" x14ac:dyDescent="0.25">
      <c r="A165" s="175"/>
      <c r="B165" s="30"/>
      <c r="C165" s="131" t="s">
        <v>253</v>
      </c>
      <c r="D165" s="169" t="s">
        <v>244</v>
      </c>
      <c r="E165" s="66" t="s">
        <v>122</v>
      </c>
      <c r="F165" s="66" t="s">
        <v>123</v>
      </c>
      <c r="G165" s="66" t="s">
        <v>124</v>
      </c>
      <c r="H165" s="34"/>
      <c r="I165" s="107" t="s">
        <v>176</v>
      </c>
      <c r="J165" s="109">
        <f t="shared" si="32"/>
        <v>35</v>
      </c>
      <c r="K165" s="35"/>
      <c r="L165" s="99">
        <v>46388</v>
      </c>
      <c r="M165" s="99">
        <v>46752</v>
      </c>
      <c r="N165" s="57" t="s">
        <v>72</v>
      </c>
      <c r="O165" s="1"/>
      <c r="P165" s="2"/>
      <c r="Q165" s="2"/>
      <c r="R165" s="2">
        <v>35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5"/>
      <c r="B166" s="30"/>
      <c r="C166" s="131" t="s">
        <v>254</v>
      </c>
      <c r="D166" s="169" t="s">
        <v>244</v>
      </c>
      <c r="E166" s="66" t="s">
        <v>122</v>
      </c>
      <c r="F166" s="66" t="s">
        <v>123</v>
      </c>
      <c r="G166" s="66" t="s">
        <v>124</v>
      </c>
      <c r="H166" s="34"/>
      <c r="I166" s="107" t="s">
        <v>176</v>
      </c>
      <c r="J166" s="109">
        <f t="shared" si="32"/>
        <v>35</v>
      </c>
      <c r="K166" s="35"/>
      <c r="L166" s="99">
        <v>46388</v>
      </c>
      <c r="M166" s="99">
        <v>46752</v>
      </c>
      <c r="N166" s="57" t="s">
        <v>72</v>
      </c>
      <c r="O166" s="1"/>
      <c r="P166" s="2"/>
      <c r="Q166" s="2"/>
      <c r="R166" s="2">
        <v>35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5"/>
      <c r="B167" s="30"/>
      <c r="C167" s="131" t="s">
        <v>255</v>
      </c>
      <c r="D167" s="169" t="s">
        <v>244</v>
      </c>
      <c r="E167" s="66" t="s">
        <v>122</v>
      </c>
      <c r="F167" s="66" t="s">
        <v>123</v>
      </c>
      <c r="G167" s="66" t="s">
        <v>124</v>
      </c>
      <c r="H167" s="34"/>
      <c r="I167" s="107" t="s">
        <v>176</v>
      </c>
      <c r="J167" s="109">
        <f t="shared" si="32"/>
        <v>35</v>
      </c>
      <c r="K167" s="35"/>
      <c r="L167" s="99">
        <v>46388</v>
      </c>
      <c r="M167" s="99">
        <v>46752</v>
      </c>
      <c r="N167" s="57" t="s">
        <v>72</v>
      </c>
      <c r="O167" s="1"/>
      <c r="P167" s="2"/>
      <c r="Q167" s="2"/>
      <c r="R167" s="2">
        <v>35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5"/>
      <c r="B168" s="30"/>
      <c r="C168" s="131" t="s">
        <v>256</v>
      </c>
      <c r="D168" s="169" t="s">
        <v>244</v>
      </c>
      <c r="E168" s="66" t="s">
        <v>122</v>
      </c>
      <c r="F168" s="66" t="s">
        <v>123</v>
      </c>
      <c r="G168" s="66" t="s">
        <v>124</v>
      </c>
      <c r="H168" s="34"/>
      <c r="I168" s="107" t="s">
        <v>176</v>
      </c>
      <c r="J168" s="109">
        <f t="shared" si="32"/>
        <v>35</v>
      </c>
      <c r="K168" s="34"/>
      <c r="L168" s="99">
        <v>46388</v>
      </c>
      <c r="M168" s="99">
        <v>46752</v>
      </c>
      <c r="N168" s="57" t="s">
        <v>72</v>
      </c>
      <c r="O168" s="21"/>
      <c r="P168" s="2"/>
      <c r="Q168" s="2"/>
      <c r="R168" s="2">
        <v>35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5"/>
      <c r="B169" s="30"/>
      <c r="C169" s="131" t="s">
        <v>257</v>
      </c>
      <c r="D169" s="169" t="s">
        <v>244</v>
      </c>
      <c r="E169" s="66" t="s">
        <v>122</v>
      </c>
      <c r="F169" s="66" t="s">
        <v>123</v>
      </c>
      <c r="G169" s="66" t="s">
        <v>124</v>
      </c>
      <c r="H169" s="34"/>
      <c r="I169" s="107" t="s">
        <v>176</v>
      </c>
      <c r="J169" s="109">
        <f t="shared" si="32"/>
        <v>35</v>
      </c>
      <c r="K169" s="35"/>
      <c r="L169" s="99">
        <v>46388</v>
      </c>
      <c r="M169" s="99">
        <v>46752</v>
      </c>
      <c r="N169" s="57" t="s">
        <v>72</v>
      </c>
      <c r="O169" s="1"/>
      <c r="P169" s="2"/>
      <c r="Q169" s="2"/>
      <c r="R169" s="2">
        <v>35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5"/>
      <c r="B170" s="30"/>
      <c r="C170" s="131" t="s">
        <v>258</v>
      </c>
      <c r="D170" s="169" t="s">
        <v>244</v>
      </c>
      <c r="E170" s="66" t="s">
        <v>122</v>
      </c>
      <c r="F170" s="66" t="s">
        <v>123</v>
      </c>
      <c r="G170" s="66" t="s">
        <v>124</v>
      </c>
      <c r="H170" s="34"/>
      <c r="I170" s="107" t="s">
        <v>176</v>
      </c>
      <c r="J170" s="109">
        <f t="shared" si="32"/>
        <v>35</v>
      </c>
      <c r="K170" s="34"/>
      <c r="L170" s="99">
        <v>46388</v>
      </c>
      <c r="M170" s="99">
        <v>46752</v>
      </c>
      <c r="N170" s="57" t="s">
        <v>72</v>
      </c>
      <c r="O170" s="21"/>
      <c r="P170" s="2"/>
      <c r="Q170" s="2"/>
      <c r="R170" s="2">
        <v>35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5"/>
      <c r="B171" s="30"/>
      <c r="C171" s="131" t="s">
        <v>259</v>
      </c>
      <c r="D171" s="169" t="s">
        <v>244</v>
      </c>
      <c r="E171" s="66" t="s">
        <v>122</v>
      </c>
      <c r="F171" s="66" t="s">
        <v>123</v>
      </c>
      <c r="G171" s="66" t="s">
        <v>124</v>
      </c>
      <c r="H171" s="34"/>
      <c r="I171" s="107" t="s">
        <v>176</v>
      </c>
      <c r="J171" s="109">
        <f t="shared" si="32"/>
        <v>35</v>
      </c>
      <c r="K171" s="34"/>
      <c r="L171" s="99">
        <v>46388</v>
      </c>
      <c r="M171" s="99">
        <v>46752</v>
      </c>
      <c r="N171" s="57" t="s">
        <v>72</v>
      </c>
      <c r="O171" s="21"/>
      <c r="P171" s="2"/>
      <c r="Q171" s="2"/>
      <c r="R171" s="2">
        <v>35</v>
      </c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5"/>
      <c r="B172" s="30"/>
      <c r="C172" s="131" t="s">
        <v>260</v>
      </c>
      <c r="D172" s="169" t="s">
        <v>244</v>
      </c>
      <c r="E172" s="66" t="s">
        <v>122</v>
      </c>
      <c r="F172" s="66" t="s">
        <v>123</v>
      </c>
      <c r="G172" s="66" t="s">
        <v>124</v>
      </c>
      <c r="H172" s="34"/>
      <c r="I172" s="107" t="s">
        <v>176</v>
      </c>
      <c r="J172" s="109">
        <f t="shared" si="32"/>
        <v>35</v>
      </c>
      <c r="K172" s="34"/>
      <c r="L172" s="99">
        <v>46388</v>
      </c>
      <c r="M172" s="99">
        <v>46752</v>
      </c>
      <c r="N172" s="57" t="s">
        <v>72</v>
      </c>
      <c r="O172" s="21"/>
      <c r="P172" s="2"/>
      <c r="Q172" s="2"/>
      <c r="R172" s="2">
        <v>35</v>
      </c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5"/>
      <c r="B173" s="30"/>
      <c r="C173" s="131" t="s">
        <v>261</v>
      </c>
      <c r="D173" s="169" t="s">
        <v>244</v>
      </c>
      <c r="E173" s="66" t="s">
        <v>122</v>
      </c>
      <c r="F173" s="66" t="s">
        <v>123</v>
      </c>
      <c r="G173" s="66" t="s">
        <v>124</v>
      </c>
      <c r="H173" s="34"/>
      <c r="I173" s="107" t="s">
        <v>176</v>
      </c>
      <c r="J173" s="109">
        <f t="shared" si="32"/>
        <v>35</v>
      </c>
      <c r="K173" s="34"/>
      <c r="L173" s="99">
        <v>46388</v>
      </c>
      <c r="M173" s="99">
        <v>46752</v>
      </c>
      <c r="N173" s="57" t="s">
        <v>72</v>
      </c>
      <c r="O173" s="21"/>
      <c r="P173" s="2"/>
      <c r="Q173" s="2"/>
      <c r="R173" s="2">
        <v>35</v>
      </c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5"/>
      <c r="B174" s="30"/>
      <c r="C174" s="131" t="s">
        <v>262</v>
      </c>
      <c r="D174" s="169" t="s">
        <v>244</v>
      </c>
      <c r="E174" s="66" t="s">
        <v>122</v>
      </c>
      <c r="F174" s="66" t="s">
        <v>123</v>
      </c>
      <c r="G174" s="66" t="s">
        <v>124</v>
      </c>
      <c r="H174" s="34"/>
      <c r="I174" s="107" t="s">
        <v>176</v>
      </c>
      <c r="J174" s="109">
        <f t="shared" si="32"/>
        <v>35</v>
      </c>
      <c r="K174" s="34"/>
      <c r="L174" s="99">
        <v>46388</v>
      </c>
      <c r="M174" s="99">
        <v>46752</v>
      </c>
      <c r="N174" s="57" t="s">
        <v>72</v>
      </c>
      <c r="O174" s="21"/>
      <c r="P174" s="2"/>
      <c r="Q174" s="2"/>
      <c r="R174" s="2">
        <v>35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5"/>
      <c r="B175" s="30"/>
      <c r="C175" s="131" t="s">
        <v>239</v>
      </c>
      <c r="D175" s="169" t="s">
        <v>244</v>
      </c>
      <c r="E175" s="66" t="s">
        <v>122</v>
      </c>
      <c r="F175" s="66" t="s">
        <v>123</v>
      </c>
      <c r="G175" s="66" t="s">
        <v>124</v>
      </c>
      <c r="H175" s="34"/>
      <c r="I175" s="107" t="s">
        <v>176</v>
      </c>
      <c r="J175" s="109">
        <f t="shared" si="32"/>
        <v>35</v>
      </c>
      <c r="K175" s="34"/>
      <c r="L175" s="99">
        <v>46388</v>
      </c>
      <c r="M175" s="99">
        <v>46752</v>
      </c>
      <c r="N175" s="57" t="s">
        <v>72</v>
      </c>
      <c r="O175" s="21"/>
      <c r="P175" s="2"/>
      <c r="Q175" s="2"/>
      <c r="R175" s="2">
        <v>35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5"/>
      <c r="B176" s="30"/>
      <c r="C176" s="131" t="s">
        <v>201</v>
      </c>
      <c r="D176" s="169" t="s">
        <v>148</v>
      </c>
      <c r="E176" s="66" t="s">
        <v>122</v>
      </c>
      <c r="F176" s="66" t="s">
        <v>123</v>
      </c>
      <c r="G176" s="66" t="s">
        <v>124</v>
      </c>
      <c r="H176" s="34"/>
      <c r="I176" s="107" t="s">
        <v>176</v>
      </c>
      <c r="J176" s="109">
        <f t="shared" ref="J176:J180" si="33">SUM(O176:AC176)</f>
        <v>214</v>
      </c>
      <c r="K176" s="35"/>
      <c r="L176" s="99">
        <v>46388</v>
      </c>
      <c r="M176" s="99">
        <v>46752</v>
      </c>
      <c r="N176" s="54" t="s">
        <v>72</v>
      </c>
      <c r="O176" s="21"/>
      <c r="P176" s="2"/>
      <c r="Q176" s="2"/>
      <c r="R176" s="2">
        <v>214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5"/>
      <c r="B177" s="30"/>
      <c r="C177" s="131" t="s">
        <v>203</v>
      </c>
      <c r="D177" s="169" t="s">
        <v>148</v>
      </c>
      <c r="E177" s="66" t="s">
        <v>122</v>
      </c>
      <c r="F177" s="66" t="s">
        <v>123</v>
      </c>
      <c r="G177" s="66" t="s">
        <v>124</v>
      </c>
      <c r="H177" s="34"/>
      <c r="I177" s="107" t="s">
        <v>176</v>
      </c>
      <c r="J177" s="109">
        <f t="shared" si="33"/>
        <v>214</v>
      </c>
      <c r="K177" s="34"/>
      <c r="L177" s="99">
        <v>46388</v>
      </c>
      <c r="M177" s="99">
        <v>46752</v>
      </c>
      <c r="N177" s="54" t="s">
        <v>72</v>
      </c>
      <c r="O177" s="21"/>
      <c r="P177" s="2"/>
      <c r="Q177" s="2"/>
      <c r="R177" s="2">
        <v>214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5"/>
      <c r="B178" s="30"/>
      <c r="C178" s="131" t="s">
        <v>209</v>
      </c>
      <c r="D178" s="169" t="s">
        <v>148</v>
      </c>
      <c r="E178" s="66" t="s">
        <v>122</v>
      </c>
      <c r="F178" s="66" t="s">
        <v>123</v>
      </c>
      <c r="G178" s="66" t="s">
        <v>124</v>
      </c>
      <c r="H178" s="34"/>
      <c r="I178" s="107" t="s">
        <v>176</v>
      </c>
      <c r="J178" s="109">
        <f t="shared" si="33"/>
        <v>214</v>
      </c>
      <c r="K178" s="34"/>
      <c r="L178" s="99">
        <v>46388</v>
      </c>
      <c r="M178" s="99">
        <v>46752</v>
      </c>
      <c r="N178" s="54" t="s">
        <v>72</v>
      </c>
      <c r="O178" s="21"/>
      <c r="P178" s="2"/>
      <c r="Q178" s="2"/>
      <c r="R178" s="2">
        <v>214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5"/>
      <c r="B179" s="30"/>
      <c r="C179" s="131" t="s">
        <v>210</v>
      </c>
      <c r="D179" s="169" t="s">
        <v>148</v>
      </c>
      <c r="E179" s="66" t="s">
        <v>122</v>
      </c>
      <c r="F179" s="66" t="s">
        <v>123</v>
      </c>
      <c r="G179" s="66" t="s">
        <v>124</v>
      </c>
      <c r="H179" s="34"/>
      <c r="I179" s="107" t="s">
        <v>176</v>
      </c>
      <c r="J179" s="109">
        <f t="shared" si="33"/>
        <v>214</v>
      </c>
      <c r="K179" s="34"/>
      <c r="L179" s="99">
        <v>46388</v>
      </c>
      <c r="M179" s="99">
        <v>46752</v>
      </c>
      <c r="N179" s="54" t="s">
        <v>72</v>
      </c>
      <c r="O179" s="21"/>
      <c r="P179" s="2"/>
      <c r="Q179" s="2"/>
      <c r="R179" s="2">
        <v>214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5"/>
      <c r="B180" s="30"/>
      <c r="C180" s="131" t="s">
        <v>211</v>
      </c>
      <c r="D180" s="65" t="s">
        <v>148</v>
      </c>
      <c r="E180" s="66" t="s">
        <v>122</v>
      </c>
      <c r="F180" s="66" t="s">
        <v>123</v>
      </c>
      <c r="G180" s="66" t="s">
        <v>124</v>
      </c>
      <c r="H180" s="34"/>
      <c r="I180" s="107" t="s">
        <v>176</v>
      </c>
      <c r="J180" s="109">
        <f t="shared" si="33"/>
        <v>214</v>
      </c>
      <c r="K180" s="34"/>
      <c r="L180" s="99">
        <v>46388</v>
      </c>
      <c r="M180" s="99">
        <v>46752</v>
      </c>
      <c r="N180" s="54" t="s">
        <v>72</v>
      </c>
      <c r="O180" s="21"/>
      <c r="P180" s="2"/>
      <c r="Q180" s="2"/>
      <c r="R180" s="2">
        <v>214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5"/>
      <c r="B181" s="30"/>
      <c r="C181" s="64" t="s">
        <v>204</v>
      </c>
      <c r="D181" s="65" t="s">
        <v>148</v>
      </c>
      <c r="E181" s="66" t="s">
        <v>122</v>
      </c>
      <c r="F181" s="66" t="s">
        <v>123</v>
      </c>
      <c r="G181" s="66" t="s">
        <v>124</v>
      </c>
      <c r="H181" s="34"/>
      <c r="I181" s="107" t="s">
        <v>176</v>
      </c>
      <c r="J181" s="109">
        <f>SUM(O181:AC181)</f>
        <v>214</v>
      </c>
      <c r="K181" s="34"/>
      <c r="L181" s="99">
        <v>46388</v>
      </c>
      <c r="M181" s="99">
        <v>46752</v>
      </c>
      <c r="N181" s="54" t="s">
        <v>72</v>
      </c>
      <c r="O181" s="21"/>
      <c r="P181" s="2"/>
      <c r="Q181" s="2"/>
      <c r="R181" s="2">
        <v>214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5"/>
      <c r="B182" s="30"/>
      <c r="C182" s="64" t="s">
        <v>95</v>
      </c>
      <c r="D182" s="65" t="s">
        <v>185</v>
      </c>
      <c r="E182" s="66" t="s">
        <v>122</v>
      </c>
      <c r="F182" s="66" t="s">
        <v>123</v>
      </c>
      <c r="G182" s="66" t="s">
        <v>124</v>
      </c>
      <c r="H182" s="34"/>
      <c r="I182" s="107" t="s">
        <v>176</v>
      </c>
      <c r="J182" s="109">
        <f t="shared" ref="J182:J200" si="34">SUM(O182:AC182)</f>
        <v>63</v>
      </c>
      <c r="K182" s="34"/>
      <c r="L182" s="99">
        <v>46388</v>
      </c>
      <c r="M182" s="99">
        <v>46752</v>
      </c>
      <c r="N182" s="57" t="s">
        <v>72</v>
      </c>
      <c r="O182" s="1"/>
      <c r="P182" s="2"/>
      <c r="Q182" s="2"/>
      <c r="R182" s="2">
        <v>63</v>
      </c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5"/>
      <c r="B183" s="30"/>
      <c r="C183" s="64" t="s">
        <v>96</v>
      </c>
      <c r="D183" s="65" t="s">
        <v>185</v>
      </c>
      <c r="E183" s="66" t="s">
        <v>122</v>
      </c>
      <c r="F183" s="66" t="s">
        <v>123</v>
      </c>
      <c r="G183" s="66" t="s">
        <v>124</v>
      </c>
      <c r="H183" s="34"/>
      <c r="I183" s="107" t="s">
        <v>176</v>
      </c>
      <c r="J183" s="109">
        <f t="shared" si="34"/>
        <v>63</v>
      </c>
      <c r="K183" s="34"/>
      <c r="L183" s="99">
        <v>46753</v>
      </c>
      <c r="M183" s="99">
        <v>47118</v>
      </c>
      <c r="N183" s="57" t="s">
        <v>72</v>
      </c>
      <c r="O183" s="1"/>
      <c r="P183" s="2"/>
      <c r="Q183" s="2"/>
      <c r="R183" s="2"/>
      <c r="S183" s="2">
        <v>63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5"/>
      <c r="B184" s="30"/>
      <c r="C184" s="64" t="s">
        <v>80</v>
      </c>
      <c r="D184" s="65" t="s">
        <v>185</v>
      </c>
      <c r="E184" s="66" t="s">
        <v>122</v>
      </c>
      <c r="F184" s="66" t="s">
        <v>123</v>
      </c>
      <c r="G184" s="66" t="s">
        <v>124</v>
      </c>
      <c r="H184" s="34"/>
      <c r="I184" s="107" t="s">
        <v>176</v>
      </c>
      <c r="J184" s="109">
        <f t="shared" si="34"/>
        <v>63</v>
      </c>
      <c r="K184" s="34"/>
      <c r="L184" s="99">
        <v>46753</v>
      </c>
      <c r="M184" s="99">
        <v>47118</v>
      </c>
      <c r="N184" s="57" t="s">
        <v>72</v>
      </c>
      <c r="O184" s="1"/>
      <c r="P184" s="2"/>
      <c r="Q184" s="2"/>
      <c r="R184" s="2"/>
      <c r="S184" s="2">
        <v>63</v>
      </c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5"/>
      <c r="B185" s="30"/>
      <c r="C185" s="64" t="s">
        <v>97</v>
      </c>
      <c r="D185" s="65" t="s">
        <v>185</v>
      </c>
      <c r="E185" s="66" t="s">
        <v>122</v>
      </c>
      <c r="F185" s="66" t="s">
        <v>123</v>
      </c>
      <c r="G185" s="66" t="s">
        <v>124</v>
      </c>
      <c r="H185" s="34"/>
      <c r="I185" s="107" t="s">
        <v>176</v>
      </c>
      <c r="J185" s="109">
        <f t="shared" si="34"/>
        <v>63</v>
      </c>
      <c r="K185" s="34"/>
      <c r="L185" s="99">
        <v>46753</v>
      </c>
      <c r="M185" s="99">
        <v>47118</v>
      </c>
      <c r="N185" s="57" t="s">
        <v>49</v>
      </c>
      <c r="O185" s="1"/>
      <c r="P185" s="2"/>
      <c r="Q185" s="2"/>
      <c r="R185" s="2"/>
      <c r="S185" s="2"/>
      <c r="T185" s="3">
        <v>63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5"/>
      <c r="B186" s="30"/>
      <c r="C186" s="64" t="s">
        <v>85</v>
      </c>
      <c r="D186" s="65" t="s">
        <v>185</v>
      </c>
      <c r="E186" s="66" t="s">
        <v>122</v>
      </c>
      <c r="F186" s="66" t="s">
        <v>123</v>
      </c>
      <c r="G186" s="66" t="s">
        <v>124</v>
      </c>
      <c r="H186" s="34"/>
      <c r="I186" s="107" t="s">
        <v>176</v>
      </c>
      <c r="J186" s="109">
        <f t="shared" si="34"/>
        <v>63</v>
      </c>
      <c r="K186" s="34"/>
      <c r="L186" s="99">
        <v>47119</v>
      </c>
      <c r="M186" s="99">
        <v>47483</v>
      </c>
      <c r="N186" s="57" t="s">
        <v>49</v>
      </c>
      <c r="O186" s="1"/>
      <c r="P186" s="2"/>
      <c r="Q186" s="2"/>
      <c r="R186" s="2"/>
      <c r="S186" s="2"/>
      <c r="T186" s="3">
        <v>63</v>
      </c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5"/>
      <c r="B187" s="30"/>
      <c r="C187" s="64" t="s">
        <v>66</v>
      </c>
      <c r="D187" s="65" t="s">
        <v>185</v>
      </c>
      <c r="E187" s="66" t="s">
        <v>122</v>
      </c>
      <c r="F187" s="66" t="s">
        <v>123</v>
      </c>
      <c r="G187" s="66" t="s">
        <v>124</v>
      </c>
      <c r="H187" s="34"/>
      <c r="I187" s="107" t="s">
        <v>176</v>
      </c>
      <c r="J187" s="109">
        <f>SUM(O187:AC187)</f>
        <v>300</v>
      </c>
      <c r="K187" s="35"/>
      <c r="L187" s="99">
        <v>47119</v>
      </c>
      <c r="M187" s="99">
        <v>50770</v>
      </c>
      <c r="N187" s="36" t="s">
        <v>49</v>
      </c>
      <c r="O187" s="1"/>
      <c r="P187" s="2"/>
      <c r="Q187" s="2"/>
      <c r="R187" s="2"/>
      <c r="S187" s="2"/>
      <c r="T187" s="3">
        <v>30</v>
      </c>
      <c r="U187" s="3">
        <v>30</v>
      </c>
      <c r="V187" s="3">
        <v>30</v>
      </c>
      <c r="W187" s="3">
        <v>30</v>
      </c>
      <c r="X187" s="3">
        <v>30</v>
      </c>
      <c r="Y187" s="3">
        <v>30</v>
      </c>
      <c r="Z187" s="3">
        <v>30</v>
      </c>
      <c r="AA187" s="3">
        <v>30</v>
      </c>
      <c r="AB187" s="3">
        <v>30</v>
      </c>
      <c r="AC187" s="4">
        <v>30</v>
      </c>
      <c r="AD187" s="27"/>
    </row>
    <row r="188" spans="1:30" s="62" customFormat="1" ht="60" x14ac:dyDescent="0.25">
      <c r="A188" s="175"/>
      <c r="B188" s="30"/>
      <c r="C188" s="64" t="s">
        <v>67</v>
      </c>
      <c r="D188" s="65" t="s">
        <v>185</v>
      </c>
      <c r="E188" s="66" t="s">
        <v>122</v>
      </c>
      <c r="F188" s="66" t="s">
        <v>123</v>
      </c>
      <c r="G188" s="66" t="s">
        <v>124</v>
      </c>
      <c r="H188" s="34"/>
      <c r="I188" s="107" t="s">
        <v>176</v>
      </c>
      <c r="J188" s="109">
        <f>SUM(O188:AC188)</f>
        <v>670</v>
      </c>
      <c r="K188" s="35"/>
      <c r="L188" s="99">
        <v>47119</v>
      </c>
      <c r="M188" s="99">
        <v>50770</v>
      </c>
      <c r="N188" s="36" t="s">
        <v>49</v>
      </c>
      <c r="O188" s="1"/>
      <c r="P188" s="2"/>
      <c r="Q188" s="2"/>
      <c r="R188" s="2"/>
      <c r="S188" s="2"/>
      <c r="T188" s="3">
        <v>67</v>
      </c>
      <c r="U188" s="3">
        <v>67</v>
      </c>
      <c r="V188" s="3">
        <v>67</v>
      </c>
      <c r="W188" s="3">
        <v>67</v>
      </c>
      <c r="X188" s="3">
        <v>67</v>
      </c>
      <c r="Y188" s="3">
        <v>67</v>
      </c>
      <c r="Z188" s="3">
        <v>67</v>
      </c>
      <c r="AA188" s="3">
        <v>67</v>
      </c>
      <c r="AB188" s="3">
        <v>67</v>
      </c>
      <c r="AC188" s="4">
        <v>67</v>
      </c>
      <c r="AD188" s="27"/>
    </row>
    <row r="189" spans="1:30" s="62" customFormat="1" ht="60" x14ac:dyDescent="0.25">
      <c r="A189" s="175"/>
      <c r="B189" s="30"/>
      <c r="C189" s="64" t="s">
        <v>68</v>
      </c>
      <c r="D189" s="65" t="s">
        <v>185</v>
      </c>
      <c r="E189" s="66" t="s">
        <v>122</v>
      </c>
      <c r="F189" s="66" t="s">
        <v>123</v>
      </c>
      <c r="G189" s="66" t="s">
        <v>124</v>
      </c>
      <c r="H189" s="34"/>
      <c r="I189" s="107" t="s">
        <v>176</v>
      </c>
      <c r="J189" s="109">
        <f>SUM(O189:AC189)</f>
        <v>590</v>
      </c>
      <c r="K189" s="35"/>
      <c r="L189" s="99">
        <v>47119</v>
      </c>
      <c r="M189" s="99">
        <v>50770</v>
      </c>
      <c r="N189" s="36" t="s">
        <v>49</v>
      </c>
      <c r="O189" s="1"/>
      <c r="P189" s="2"/>
      <c r="Q189" s="2"/>
      <c r="R189" s="2"/>
      <c r="S189" s="2"/>
      <c r="T189" s="3">
        <v>59</v>
      </c>
      <c r="U189" s="3">
        <v>59</v>
      </c>
      <c r="V189" s="3">
        <v>59</v>
      </c>
      <c r="W189" s="3">
        <v>59</v>
      </c>
      <c r="X189" s="3">
        <v>59</v>
      </c>
      <c r="Y189" s="3">
        <v>59</v>
      </c>
      <c r="Z189" s="3">
        <v>59</v>
      </c>
      <c r="AA189" s="3">
        <v>59</v>
      </c>
      <c r="AB189" s="3">
        <v>59</v>
      </c>
      <c r="AC189" s="4">
        <v>59</v>
      </c>
      <c r="AD189" s="27"/>
    </row>
    <row r="190" spans="1:30" s="62" customFormat="1" ht="60" x14ac:dyDescent="0.25">
      <c r="A190" s="175"/>
      <c r="B190" s="30"/>
      <c r="C190" s="64" t="s">
        <v>65</v>
      </c>
      <c r="D190" s="65" t="s">
        <v>185</v>
      </c>
      <c r="E190" s="66" t="s">
        <v>122</v>
      </c>
      <c r="F190" s="66" t="s">
        <v>123</v>
      </c>
      <c r="G190" s="66" t="s">
        <v>124</v>
      </c>
      <c r="H190" s="34"/>
      <c r="I190" s="107" t="s">
        <v>176</v>
      </c>
      <c r="J190" s="109">
        <f>SUM(O190:AC190)</f>
        <v>1690</v>
      </c>
      <c r="K190" s="35"/>
      <c r="L190" s="99">
        <v>47119</v>
      </c>
      <c r="M190" s="99">
        <v>50770</v>
      </c>
      <c r="N190" s="36" t="s">
        <v>49</v>
      </c>
      <c r="O190" s="1"/>
      <c r="P190" s="2"/>
      <c r="Q190" s="2"/>
      <c r="R190" s="2"/>
      <c r="S190" s="2"/>
      <c r="T190" s="3">
        <v>169</v>
      </c>
      <c r="U190" s="3">
        <v>169</v>
      </c>
      <c r="V190" s="3">
        <v>169</v>
      </c>
      <c r="W190" s="3">
        <v>169</v>
      </c>
      <c r="X190" s="3">
        <v>169</v>
      </c>
      <c r="Y190" s="3">
        <v>169</v>
      </c>
      <c r="Z190" s="3">
        <v>169</v>
      </c>
      <c r="AA190" s="3">
        <v>169</v>
      </c>
      <c r="AB190" s="3">
        <v>169</v>
      </c>
      <c r="AC190" s="4">
        <v>169</v>
      </c>
      <c r="AD190" s="27"/>
    </row>
    <row r="191" spans="1:30" s="62" customFormat="1" ht="60.75" thickBot="1" x14ac:dyDescent="0.3">
      <c r="A191" s="176"/>
      <c r="B191" s="30"/>
      <c r="C191" s="64" t="s">
        <v>69</v>
      </c>
      <c r="D191" s="65" t="s">
        <v>185</v>
      </c>
      <c r="E191" s="66" t="s">
        <v>122</v>
      </c>
      <c r="F191" s="66" t="s">
        <v>123</v>
      </c>
      <c r="G191" s="66" t="s">
        <v>124</v>
      </c>
      <c r="H191" s="34"/>
      <c r="I191" s="107" t="s">
        <v>176</v>
      </c>
      <c r="J191" s="109">
        <f>SUM(O191:AC191)</f>
        <v>340</v>
      </c>
      <c r="K191" s="35"/>
      <c r="L191" s="99">
        <v>47119</v>
      </c>
      <c r="M191" s="99">
        <v>50770</v>
      </c>
      <c r="N191" s="36" t="s">
        <v>49</v>
      </c>
      <c r="O191" s="1"/>
      <c r="P191" s="2"/>
      <c r="Q191" s="2"/>
      <c r="R191" s="2"/>
      <c r="S191" s="2"/>
      <c r="T191" s="3">
        <v>34</v>
      </c>
      <c r="U191" s="3">
        <v>34</v>
      </c>
      <c r="V191" s="3">
        <v>34</v>
      </c>
      <c r="W191" s="3">
        <v>34</v>
      </c>
      <c r="X191" s="3">
        <v>34</v>
      </c>
      <c r="Y191" s="3">
        <v>34</v>
      </c>
      <c r="Z191" s="3">
        <v>34</v>
      </c>
      <c r="AA191" s="3">
        <v>34</v>
      </c>
      <c r="AB191" s="3">
        <v>34</v>
      </c>
      <c r="AC191" s="17">
        <v>34</v>
      </c>
      <c r="AD191" s="27"/>
    </row>
    <row r="192" spans="1:30" s="62" customFormat="1" ht="60" x14ac:dyDescent="0.25">
      <c r="A192" s="175"/>
      <c r="B192" s="30"/>
      <c r="C192" s="64" t="s">
        <v>98</v>
      </c>
      <c r="D192" s="65" t="s">
        <v>185</v>
      </c>
      <c r="E192" s="66" t="s">
        <v>122</v>
      </c>
      <c r="F192" s="66" t="s">
        <v>123</v>
      </c>
      <c r="G192" s="66" t="s">
        <v>124</v>
      </c>
      <c r="H192" s="34"/>
      <c r="I192" s="107" t="s">
        <v>176</v>
      </c>
      <c r="J192" s="109">
        <f t="shared" si="34"/>
        <v>63</v>
      </c>
      <c r="K192" s="34"/>
      <c r="L192" s="99">
        <v>47484</v>
      </c>
      <c r="M192" s="99">
        <v>47848</v>
      </c>
      <c r="N192" s="57" t="s">
        <v>49</v>
      </c>
      <c r="O192" s="1"/>
      <c r="P192" s="2"/>
      <c r="Q192" s="2"/>
      <c r="R192" s="2"/>
      <c r="S192" s="2"/>
      <c r="T192" s="3"/>
      <c r="U192" s="3">
        <v>63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5"/>
      <c r="B193" s="30"/>
      <c r="C193" s="64" t="s">
        <v>99</v>
      </c>
      <c r="D193" s="65" t="s">
        <v>185</v>
      </c>
      <c r="E193" s="66" t="s">
        <v>122</v>
      </c>
      <c r="F193" s="66" t="s">
        <v>123</v>
      </c>
      <c r="G193" s="66" t="s">
        <v>124</v>
      </c>
      <c r="H193" s="34"/>
      <c r="I193" s="107" t="s">
        <v>176</v>
      </c>
      <c r="J193" s="109">
        <f t="shared" si="34"/>
        <v>63</v>
      </c>
      <c r="K193" s="34"/>
      <c r="L193" s="99">
        <v>47484</v>
      </c>
      <c r="M193" s="99">
        <v>47848</v>
      </c>
      <c r="N193" s="57" t="s">
        <v>49</v>
      </c>
      <c r="O193" s="1"/>
      <c r="P193" s="2"/>
      <c r="Q193" s="2"/>
      <c r="R193" s="2"/>
      <c r="S193" s="2"/>
      <c r="T193" s="3"/>
      <c r="U193" s="3">
        <v>63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5"/>
      <c r="B194" s="30"/>
      <c r="C194" s="64" t="s">
        <v>100</v>
      </c>
      <c r="D194" s="65" t="s">
        <v>185</v>
      </c>
      <c r="E194" s="66" t="s">
        <v>122</v>
      </c>
      <c r="F194" s="66" t="s">
        <v>123</v>
      </c>
      <c r="G194" s="66" t="s">
        <v>124</v>
      </c>
      <c r="H194" s="34"/>
      <c r="I194" s="107" t="s">
        <v>176</v>
      </c>
      <c r="J194" s="109">
        <f t="shared" si="34"/>
        <v>63</v>
      </c>
      <c r="K194" s="34"/>
      <c r="L194" s="99">
        <v>47484</v>
      </c>
      <c r="M194" s="99">
        <v>47848</v>
      </c>
      <c r="N194" s="57" t="s">
        <v>49</v>
      </c>
      <c r="O194" s="1"/>
      <c r="P194" s="2"/>
      <c r="Q194" s="2"/>
      <c r="R194" s="2"/>
      <c r="S194" s="2"/>
      <c r="T194" s="3"/>
      <c r="U194" s="3">
        <v>63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5"/>
      <c r="B195" s="30"/>
      <c r="C195" s="64" t="s">
        <v>101</v>
      </c>
      <c r="D195" s="65" t="s">
        <v>185</v>
      </c>
      <c r="E195" s="66" t="s">
        <v>122</v>
      </c>
      <c r="F195" s="66" t="s">
        <v>123</v>
      </c>
      <c r="G195" s="66" t="s">
        <v>124</v>
      </c>
      <c r="H195" s="34"/>
      <c r="I195" s="107" t="s">
        <v>176</v>
      </c>
      <c r="J195" s="109">
        <f t="shared" si="34"/>
        <v>63</v>
      </c>
      <c r="K195" s="34"/>
      <c r="L195" s="99">
        <v>47484</v>
      </c>
      <c r="M195" s="99">
        <v>47848</v>
      </c>
      <c r="N195" s="57" t="s">
        <v>49</v>
      </c>
      <c r="O195" s="1"/>
      <c r="P195" s="2"/>
      <c r="Q195" s="2"/>
      <c r="R195" s="2"/>
      <c r="S195" s="2"/>
      <c r="T195" s="3"/>
      <c r="U195" s="3">
        <v>63</v>
      </c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/>
      <c r="B196" s="30"/>
      <c r="C196" s="64" t="s">
        <v>103</v>
      </c>
      <c r="D196" s="65" t="s">
        <v>185</v>
      </c>
      <c r="E196" s="66" t="s">
        <v>122</v>
      </c>
      <c r="F196" s="66" t="s">
        <v>123</v>
      </c>
      <c r="G196" s="66" t="s">
        <v>124</v>
      </c>
      <c r="H196" s="34"/>
      <c r="I196" s="107" t="s">
        <v>176</v>
      </c>
      <c r="J196" s="109">
        <f t="shared" ref="J196:J198" si="35">SUM(O196:AB196)</f>
        <v>186</v>
      </c>
      <c r="K196" s="34"/>
      <c r="L196" s="99">
        <v>47849</v>
      </c>
      <c r="M196" s="99">
        <v>48213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186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5"/>
      <c r="B197" s="30"/>
      <c r="C197" s="64" t="s">
        <v>91</v>
      </c>
      <c r="D197" s="65" t="s">
        <v>185</v>
      </c>
      <c r="E197" s="66" t="s">
        <v>122</v>
      </c>
      <c r="F197" s="66" t="s">
        <v>123</v>
      </c>
      <c r="G197" s="66" t="s">
        <v>124</v>
      </c>
      <c r="H197" s="34"/>
      <c r="I197" s="107" t="s">
        <v>176</v>
      </c>
      <c r="J197" s="109">
        <f t="shared" si="35"/>
        <v>186</v>
      </c>
      <c r="K197" s="34"/>
      <c r="L197" s="99">
        <v>47849</v>
      </c>
      <c r="M197" s="99">
        <v>48213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>
        <v>186</v>
      </c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5"/>
      <c r="B198" s="30"/>
      <c r="C198" s="64" t="s">
        <v>104</v>
      </c>
      <c r="D198" s="65" t="s">
        <v>185</v>
      </c>
      <c r="E198" s="66" t="s">
        <v>122</v>
      </c>
      <c r="F198" s="66" t="s">
        <v>123</v>
      </c>
      <c r="G198" s="66" t="s">
        <v>124</v>
      </c>
      <c r="H198" s="34"/>
      <c r="I198" s="107" t="s">
        <v>176</v>
      </c>
      <c r="J198" s="109">
        <f t="shared" si="35"/>
        <v>186</v>
      </c>
      <c r="K198" s="34"/>
      <c r="L198" s="99">
        <v>48580</v>
      </c>
      <c r="M198" s="99">
        <v>48944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>
        <v>186</v>
      </c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5"/>
      <c r="B199" s="30"/>
      <c r="C199" s="64" t="s">
        <v>105</v>
      </c>
      <c r="D199" s="65" t="s">
        <v>185</v>
      </c>
      <c r="E199" s="66" t="s">
        <v>122</v>
      </c>
      <c r="F199" s="66" t="s">
        <v>123</v>
      </c>
      <c r="G199" s="66" t="s">
        <v>124</v>
      </c>
      <c r="H199" s="34"/>
      <c r="I199" s="107" t="s">
        <v>176</v>
      </c>
      <c r="J199" s="109">
        <f t="shared" si="34"/>
        <v>63</v>
      </c>
      <c r="K199" s="34"/>
      <c r="L199" s="99">
        <v>48945</v>
      </c>
      <c r="M199" s="99">
        <v>49309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>
        <v>63</v>
      </c>
      <c r="Z199" s="3"/>
      <c r="AA199" s="3"/>
      <c r="AB199" s="3"/>
      <c r="AC199" s="4"/>
      <c r="AD199" s="27"/>
    </row>
    <row r="200" spans="1:30" s="62" customFormat="1" ht="60.75" thickBot="1" x14ac:dyDescent="0.3">
      <c r="A200" s="175"/>
      <c r="B200" s="30"/>
      <c r="C200" s="64" t="s">
        <v>106</v>
      </c>
      <c r="D200" s="65" t="s">
        <v>185</v>
      </c>
      <c r="E200" s="66" t="s">
        <v>122</v>
      </c>
      <c r="F200" s="66" t="s">
        <v>123</v>
      </c>
      <c r="G200" s="66" t="s">
        <v>124</v>
      </c>
      <c r="H200" s="34"/>
      <c r="I200" s="107" t="s">
        <v>176</v>
      </c>
      <c r="J200" s="109">
        <f t="shared" si="34"/>
        <v>372</v>
      </c>
      <c r="K200" s="34"/>
      <c r="L200" s="99">
        <v>49310</v>
      </c>
      <c r="M200" s="99">
        <v>50040</v>
      </c>
      <c r="N200" s="57" t="s">
        <v>49</v>
      </c>
      <c r="O200" s="1"/>
      <c r="P200" s="2"/>
      <c r="Q200" s="2"/>
      <c r="R200" s="2"/>
      <c r="S200" s="2"/>
      <c r="T200" s="3"/>
      <c r="U200" s="3"/>
      <c r="V200" s="3"/>
      <c r="W200" s="3"/>
      <c r="X200" s="3"/>
      <c r="Y200" s="3"/>
      <c r="Z200" s="3">
        <v>186</v>
      </c>
      <c r="AA200" s="3">
        <v>186</v>
      </c>
      <c r="AB200" s="3"/>
      <c r="AC200" s="4"/>
      <c r="AD200" s="27"/>
    </row>
    <row r="201" spans="1:30" s="91" customFormat="1" ht="15.75" thickBot="1" x14ac:dyDescent="0.3">
      <c r="A201" s="88"/>
      <c r="B201" s="89" t="s">
        <v>0</v>
      </c>
      <c r="C201" s="89"/>
      <c r="D201" s="89"/>
      <c r="E201" s="89"/>
      <c r="F201" s="89"/>
      <c r="G201" s="89"/>
      <c r="H201" s="89"/>
      <c r="I201" s="119"/>
      <c r="J201" s="119">
        <f>SUM(J12:J200)</f>
        <v>46068.6</v>
      </c>
      <c r="K201" s="121">
        <f>C205+C206</f>
        <v>826</v>
      </c>
      <c r="L201" s="89"/>
      <c r="M201" s="89"/>
      <c r="N201" s="90"/>
      <c r="O201" s="13">
        <f t="shared" ref="O201:AC201" si="36">SUM(O12:O200)</f>
        <v>826</v>
      </c>
      <c r="P201" s="14">
        <f t="shared" si="36"/>
        <v>5018.8999999999996</v>
      </c>
      <c r="Q201" s="14">
        <f t="shared" si="36"/>
        <v>4964.8999999999996</v>
      </c>
      <c r="R201" s="14">
        <f t="shared" si="36"/>
        <v>5507.9</v>
      </c>
      <c r="S201" s="14">
        <f t="shared" si="36"/>
        <v>2416.9</v>
      </c>
      <c r="T201" s="15">
        <f t="shared" si="36"/>
        <v>2203.9</v>
      </c>
      <c r="U201" s="15">
        <f t="shared" si="36"/>
        <v>2171.9</v>
      </c>
      <c r="V201" s="15">
        <f t="shared" si="36"/>
        <v>2291.9</v>
      </c>
      <c r="W201" s="15">
        <f t="shared" si="36"/>
        <v>2979.9</v>
      </c>
      <c r="X201" s="15">
        <f t="shared" si="36"/>
        <v>4096.8999999999996</v>
      </c>
      <c r="Y201" s="15">
        <f t="shared" si="36"/>
        <v>4178.8999999999996</v>
      </c>
      <c r="Z201" s="15">
        <f t="shared" si="36"/>
        <v>3464.9</v>
      </c>
      <c r="AA201" s="15">
        <f t="shared" si="36"/>
        <v>2105.9</v>
      </c>
      <c r="AB201" s="15">
        <f t="shared" si="36"/>
        <v>1919.9</v>
      </c>
      <c r="AC201" s="16">
        <f t="shared" si="36"/>
        <v>1919.9</v>
      </c>
    </row>
    <row r="202" spans="1:30" ht="15.75" x14ac:dyDescent="0.25">
      <c r="A202" s="117"/>
      <c r="B202" s="67"/>
      <c r="C202" s="67"/>
      <c r="D202" s="67"/>
      <c r="E202" s="67"/>
      <c r="F202" s="67"/>
      <c r="G202" s="67"/>
      <c r="H202" s="67"/>
      <c r="I202" s="68"/>
      <c r="K202" s="92" t="s">
        <v>265</v>
      </c>
    </row>
    <row r="203" spans="1:30" s="28" customFormat="1" ht="15.75" x14ac:dyDescent="0.25">
      <c r="K203" s="93"/>
    </row>
    <row r="204" spans="1:30" s="28" customFormat="1" ht="60" x14ac:dyDescent="0.25">
      <c r="A204" s="5"/>
      <c r="B204" s="6" t="s">
        <v>186</v>
      </c>
      <c r="C204" s="6" t="s">
        <v>55</v>
      </c>
      <c r="D204" s="187" t="s">
        <v>187</v>
      </c>
      <c r="K204" s="93"/>
    </row>
    <row r="205" spans="1:30" s="28" customFormat="1" ht="15.75" x14ac:dyDescent="0.25">
      <c r="A205" s="339" t="s">
        <v>56</v>
      </c>
      <c r="B205" s="341">
        <f>O201</f>
        <v>826</v>
      </c>
      <c r="C205" s="8">
        <v>658</v>
      </c>
      <c r="D205" s="171" t="s">
        <v>266</v>
      </c>
      <c r="K205" s="93"/>
    </row>
    <row r="206" spans="1:30" s="28" customFormat="1" ht="30" x14ac:dyDescent="0.25">
      <c r="A206" s="340"/>
      <c r="B206" s="342"/>
      <c r="C206" s="205">
        <v>168</v>
      </c>
      <c r="D206" s="178" t="s">
        <v>288</v>
      </c>
      <c r="K206" s="93"/>
    </row>
    <row r="207" spans="1:30" s="28" customFormat="1" ht="15.75" x14ac:dyDescent="0.25">
      <c r="A207" s="7" t="s">
        <v>57</v>
      </c>
      <c r="B207" s="8">
        <f>SUM(P201:S201)</f>
        <v>17908.599999999999</v>
      </c>
      <c r="C207" s="8">
        <f>C205*4</f>
        <v>2632</v>
      </c>
      <c r="D207" s="171" t="s">
        <v>267</v>
      </c>
      <c r="K207" s="93"/>
    </row>
    <row r="208" spans="1:30" s="28" customFormat="1" ht="15.75" thickBot="1" x14ac:dyDescent="0.3">
      <c r="A208" s="9" t="s">
        <v>58</v>
      </c>
      <c r="B208" s="10">
        <f>SUM(T201:AC201)</f>
        <v>27334.000000000007</v>
      </c>
      <c r="C208" s="10">
        <f>C205*10</f>
        <v>6580</v>
      </c>
      <c r="D208" s="172" t="s">
        <v>268</v>
      </c>
    </row>
    <row r="209" spans="1:3" s="28" customFormat="1" x14ac:dyDescent="0.25">
      <c r="A209" s="11"/>
      <c r="B209" s="12"/>
      <c r="C209" s="12"/>
    </row>
    <row r="211" spans="1:3" ht="30" x14ac:dyDescent="0.25">
      <c r="B211" s="94" t="s">
        <v>16</v>
      </c>
    </row>
    <row r="212" spans="1:3" ht="75" x14ac:dyDescent="0.25">
      <c r="B212" s="95" t="s">
        <v>15</v>
      </c>
    </row>
    <row r="213" spans="1:3" ht="60" x14ac:dyDescent="0.25">
      <c r="B213" s="95" t="s">
        <v>19</v>
      </c>
    </row>
    <row r="214" spans="1:3" ht="45" x14ac:dyDescent="0.25">
      <c r="B214" s="95" t="s">
        <v>17</v>
      </c>
    </row>
    <row r="215" spans="1:3" ht="30" x14ac:dyDescent="0.25">
      <c r="B215" s="95" t="s">
        <v>18</v>
      </c>
    </row>
    <row r="217" spans="1:3" x14ac:dyDescent="0.25">
      <c r="B217" s="96" t="s">
        <v>168</v>
      </c>
    </row>
    <row r="218" spans="1:3" x14ac:dyDescent="0.25">
      <c r="B218" s="27" t="s">
        <v>24</v>
      </c>
    </row>
    <row r="219" spans="1:3" x14ac:dyDescent="0.25">
      <c r="B219" s="27" t="s">
        <v>25</v>
      </c>
    </row>
    <row r="220" spans="1:3" x14ac:dyDescent="0.25">
      <c r="B220" s="27" t="s">
        <v>26</v>
      </c>
    </row>
    <row r="221" spans="1:3" x14ac:dyDescent="0.25">
      <c r="B221" s="27" t="s">
        <v>27</v>
      </c>
    </row>
    <row r="222" spans="1:3" x14ac:dyDescent="0.25">
      <c r="B222" s="27" t="s">
        <v>28</v>
      </c>
    </row>
    <row r="223" spans="1:3" x14ac:dyDescent="0.25">
      <c r="B223" s="27" t="s">
        <v>29</v>
      </c>
    </row>
    <row r="225" spans="2:2" x14ac:dyDescent="0.25">
      <c r="B225" s="96" t="s">
        <v>169</v>
      </c>
    </row>
    <row r="226" spans="2:2" x14ac:dyDescent="0.25">
      <c r="B226" s="27" t="s">
        <v>21</v>
      </c>
    </row>
    <row r="227" spans="2:2" x14ac:dyDescent="0.25">
      <c r="B227" s="27" t="s">
        <v>22</v>
      </c>
    </row>
    <row r="228" spans="2:2" x14ac:dyDescent="0.25">
      <c r="B228" s="27" t="s">
        <v>23</v>
      </c>
    </row>
  </sheetData>
  <mergeCells count="50"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A4:J4"/>
    <mergeCell ref="K4:Q4"/>
    <mergeCell ref="R4:AC4"/>
    <mergeCell ref="A5:J5"/>
    <mergeCell ref="K5:Q5"/>
    <mergeCell ref="R5:AC5"/>
    <mergeCell ref="A1:AC1"/>
    <mergeCell ref="A2:AC2"/>
    <mergeCell ref="A3:J3"/>
    <mergeCell ref="K3:Q3"/>
    <mergeCell ref="R3:AC3"/>
    <mergeCell ref="T10:T11"/>
    <mergeCell ref="U10:U11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A205:A206"/>
    <mergeCell ref="B205:B206"/>
    <mergeCell ref="N10:N11"/>
    <mergeCell ref="O10:O11"/>
    <mergeCell ref="S10:S11"/>
    <mergeCell ref="L10:L11"/>
    <mergeCell ref="M10:M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zoomScale="60" zoomScaleNormal="60" workbookViewId="0">
      <selection activeCell="K7" sqref="K7:Q7"/>
    </sheetView>
  </sheetViews>
  <sheetFormatPr defaultRowHeight="15" x14ac:dyDescent="0.25"/>
  <cols>
    <col min="1" max="1" width="8.7109375" style="27" customWidth="1"/>
    <col min="2" max="2" width="28.28515625" style="27" customWidth="1"/>
    <col min="3" max="3" width="28.7109375" style="27" customWidth="1"/>
    <col min="4" max="4" width="30.85546875" style="95" customWidth="1"/>
    <col min="5" max="5" width="40" style="95" customWidth="1"/>
    <col min="6" max="6" width="38.5703125" style="95" customWidth="1"/>
    <col min="7" max="7" width="35.140625" style="95" customWidth="1"/>
    <col min="8" max="8" width="15.5703125" style="27" customWidth="1"/>
    <col min="9" max="9" width="14.28515625" style="27" customWidth="1"/>
    <col min="10" max="10" width="14" style="27" bestFit="1" customWidth="1"/>
    <col min="11" max="11" width="13.140625" style="27" customWidth="1"/>
    <col min="12" max="13" width="14" style="27" bestFit="1" customWidth="1"/>
    <col min="14" max="14" width="9.140625" style="27"/>
    <col min="15" max="15" width="11.7109375" style="27" bestFit="1" customWidth="1"/>
    <col min="16" max="16" width="9.5703125" style="27" bestFit="1" customWidth="1"/>
    <col min="17" max="16384" width="9.140625" style="27"/>
  </cols>
  <sheetData>
    <row r="1" spans="1:29" x14ac:dyDescent="0.25">
      <c r="A1" s="368" t="s">
        <v>263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70"/>
    </row>
    <row r="2" spans="1:29" x14ac:dyDescent="0.25">
      <c r="A2" s="371" t="s">
        <v>46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3"/>
    </row>
    <row r="3" spans="1:29" x14ac:dyDescent="0.25">
      <c r="A3" s="343" t="s">
        <v>30</v>
      </c>
      <c r="B3" s="344"/>
      <c r="C3" s="344"/>
      <c r="D3" s="344"/>
      <c r="E3" s="344"/>
      <c r="F3" s="344"/>
      <c r="G3" s="344"/>
      <c r="H3" s="344"/>
      <c r="I3" s="344"/>
      <c r="J3" s="344"/>
      <c r="K3" s="374" t="s">
        <v>283</v>
      </c>
      <c r="L3" s="374"/>
      <c r="M3" s="374"/>
      <c r="N3" s="374"/>
      <c r="O3" s="374"/>
      <c r="P3" s="374"/>
      <c r="Q3" s="374"/>
      <c r="R3" s="374" t="s">
        <v>171</v>
      </c>
      <c r="S3" s="374"/>
      <c r="T3" s="374"/>
      <c r="U3" s="374"/>
      <c r="V3" s="374"/>
      <c r="W3" s="374"/>
      <c r="X3" s="374"/>
      <c r="Y3" s="374"/>
      <c r="Z3" s="374"/>
      <c r="AA3" s="374"/>
      <c r="AB3" s="374"/>
      <c r="AC3" s="375"/>
    </row>
    <row r="4" spans="1:29" ht="15" customHeight="1" x14ac:dyDescent="0.25">
      <c r="A4" s="343" t="s">
        <v>31</v>
      </c>
      <c r="B4" s="344"/>
      <c r="C4" s="344"/>
      <c r="D4" s="344"/>
      <c r="E4" s="344"/>
      <c r="F4" s="344"/>
      <c r="G4" s="344"/>
      <c r="H4" s="344"/>
      <c r="I4" s="344"/>
      <c r="J4" s="344"/>
      <c r="K4" s="381" t="s">
        <v>47</v>
      </c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5"/>
    </row>
    <row r="5" spans="1:29" x14ac:dyDescent="0.25">
      <c r="A5" s="343" t="s">
        <v>45</v>
      </c>
      <c r="B5" s="344"/>
      <c r="C5" s="344"/>
      <c r="D5" s="344"/>
      <c r="E5" s="344"/>
      <c r="F5" s="344"/>
      <c r="G5" s="344"/>
      <c r="H5" s="344"/>
      <c r="I5" s="344"/>
      <c r="J5" s="344"/>
      <c r="K5" s="374" t="s">
        <v>48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5"/>
    </row>
    <row r="6" spans="1:29" x14ac:dyDescent="0.25">
      <c r="A6" s="343" t="s">
        <v>32</v>
      </c>
      <c r="B6" s="344"/>
      <c r="C6" s="344"/>
      <c r="D6" s="344"/>
      <c r="E6" s="344"/>
      <c r="F6" s="344"/>
      <c r="G6" s="344"/>
      <c r="H6" s="344"/>
      <c r="I6" s="344"/>
      <c r="J6" s="34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5"/>
    </row>
    <row r="7" spans="1:29" x14ac:dyDescent="0.25">
      <c r="A7" s="343" t="s">
        <v>33</v>
      </c>
      <c r="B7" s="344"/>
      <c r="C7" s="344"/>
      <c r="D7" s="344"/>
      <c r="E7" s="344"/>
      <c r="F7" s="344"/>
      <c r="G7" s="344"/>
      <c r="H7" s="344"/>
      <c r="I7" s="344"/>
      <c r="J7" s="344"/>
      <c r="K7" s="374"/>
      <c r="L7" s="374"/>
      <c r="M7" s="374"/>
      <c r="N7" s="374"/>
      <c r="O7" s="374"/>
      <c r="P7" s="374"/>
      <c r="Q7" s="374"/>
      <c r="R7" s="385" t="s">
        <v>60</v>
      </c>
      <c r="S7" s="386"/>
      <c r="T7" s="386"/>
      <c r="U7" s="386"/>
      <c r="V7" s="386"/>
      <c r="W7" s="386"/>
      <c r="X7" s="386"/>
      <c r="Y7" s="386"/>
      <c r="Z7" s="386"/>
      <c r="AA7" s="386"/>
      <c r="AB7" s="386"/>
      <c r="AC7" s="387"/>
    </row>
    <row r="8" spans="1:29" x14ac:dyDescent="0.25">
      <c r="A8" s="343" t="s">
        <v>6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76"/>
    </row>
    <row r="9" spans="1:29" s="28" customFormat="1" ht="30" customHeight="1" x14ac:dyDescent="0.25">
      <c r="A9" s="347" t="s">
        <v>34</v>
      </c>
      <c r="B9" s="360" t="s">
        <v>50</v>
      </c>
      <c r="C9" s="361"/>
      <c r="D9" s="347"/>
      <c r="E9" s="364" t="s">
        <v>51</v>
      </c>
      <c r="F9" s="365"/>
      <c r="G9" s="366"/>
      <c r="H9" s="352" t="s">
        <v>35</v>
      </c>
      <c r="I9" s="352" t="s">
        <v>36</v>
      </c>
      <c r="J9" s="303" t="s">
        <v>37</v>
      </c>
      <c r="K9" s="352" t="s">
        <v>264</v>
      </c>
      <c r="L9" s="352" t="s">
        <v>38</v>
      </c>
      <c r="M9" s="352"/>
      <c r="N9" s="303" t="s">
        <v>39</v>
      </c>
      <c r="O9" s="352" t="s">
        <v>40</v>
      </c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82"/>
    </row>
    <row r="10" spans="1:29" s="28" customFormat="1" ht="30" customHeight="1" x14ac:dyDescent="0.25">
      <c r="A10" s="348"/>
      <c r="B10" s="362"/>
      <c r="C10" s="363"/>
      <c r="D10" s="348"/>
      <c r="E10" s="364" t="s">
        <v>52</v>
      </c>
      <c r="F10" s="364" t="s">
        <v>53</v>
      </c>
      <c r="G10" s="364" t="s">
        <v>54</v>
      </c>
      <c r="H10" s="352"/>
      <c r="I10" s="352"/>
      <c r="J10" s="356" t="s">
        <v>41</v>
      </c>
      <c r="K10" s="352"/>
      <c r="L10" s="358" t="s">
        <v>42</v>
      </c>
      <c r="M10" s="358" t="s">
        <v>43</v>
      </c>
      <c r="N10" s="350" t="s">
        <v>44</v>
      </c>
      <c r="O10" s="345">
        <v>1</v>
      </c>
      <c r="P10" s="379">
        <v>2</v>
      </c>
      <c r="Q10" s="379">
        <v>3</v>
      </c>
      <c r="R10" s="379">
        <v>4</v>
      </c>
      <c r="S10" s="379">
        <v>5</v>
      </c>
      <c r="T10" s="377">
        <v>6</v>
      </c>
      <c r="U10" s="377">
        <v>7</v>
      </c>
      <c r="V10" s="377">
        <v>8</v>
      </c>
      <c r="W10" s="377">
        <v>9</v>
      </c>
      <c r="X10" s="377">
        <v>10</v>
      </c>
      <c r="Y10" s="377">
        <v>11</v>
      </c>
      <c r="Z10" s="377">
        <v>12</v>
      </c>
      <c r="AA10" s="377">
        <v>13</v>
      </c>
      <c r="AB10" s="377">
        <v>14</v>
      </c>
      <c r="AC10" s="383">
        <v>15</v>
      </c>
    </row>
    <row r="11" spans="1:29" s="28" customFormat="1" ht="15.75" customHeight="1" thickBot="1" x14ac:dyDescent="0.3">
      <c r="A11" s="349"/>
      <c r="B11" s="207" t="s">
        <v>12</v>
      </c>
      <c r="C11" s="207" t="s">
        <v>20</v>
      </c>
      <c r="D11" s="208" t="s">
        <v>13</v>
      </c>
      <c r="E11" s="388"/>
      <c r="F11" s="388"/>
      <c r="G11" s="388"/>
      <c r="H11" s="395"/>
      <c r="I11" s="395"/>
      <c r="J11" s="393"/>
      <c r="K11" s="395"/>
      <c r="L11" s="392"/>
      <c r="M11" s="392"/>
      <c r="N11" s="396"/>
      <c r="O11" s="397"/>
      <c r="P11" s="394"/>
      <c r="Q11" s="394"/>
      <c r="R11" s="394"/>
      <c r="S11" s="394"/>
      <c r="T11" s="390"/>
      <c r="U11" s="390"/>
      <c r="V11" s="390"/>
      <c r="W11" s="390"/>
      <c r="X11" s="390"/>
      <c r="Y11" s="390"/>
      <c r="Z11" s="390"/>
      <c r="AA11" s="390"/>
      <c r="AB11" s="390"/>
      <c r="AC11" s="389"/>
    </row>
    <row r="12" spans="1:29" s="224" customFormat="1" ht="60" x14ac:dyDescent="0.25">
      <c r="A12" s="305">
        <v>1</v>
      </c>
      <c r="B12" s="306"/>
      <c r="C12" s="307" t="s">
        <v>284</v>
      </c>
      <c r="D12" s="308" t="s">
        <v>140</v>
      </c>
      <c r="E12" s="309" t="s">
        <v>107</v>
      </c>
      <c r="F12" s="310" t="s">
        <v>108</v>
      </c>
      <c r="G12" s="311" t="s">
        <v>286</v>
      </c>
      <c r="H12" s="312"/>
      <c r="I12" s="313" t="s">
        <v>284</v>
      </c>
      <c r="J12" s="307">
        <f>SUM(O12:AC12)</f>
        <v>0</v>
      </c>
      <c r="K12" s="312"/>
      <c r="L12" s="314">
        <v>45292</v>
      </c>
      <c r="M12" s="314">
        <v>50770</v>
      </c>
      <c r="N12" s="219"/>
      <c r="O12" s="315">
        <v>0</v>
      </c>
      <c r="P12" s="193">
        <v>0</v>
      </c>
      <c r="Q12" s="193">
        <v>0</v>
      </c>
      <c r="R12" s="336">
        <v>0</v>
      </c>
      <c r="S12" s="193">
        <v>0</v>
      </c>
      <c r="T12" s="194">
        <v>0</v>
      </c>
      <c r="U12" s="194">
        <v>0</v>
      </c>
      <c r="V12" s="194">
        <v>0</v>
      </c>
      <c r="W12" s="194">
        <v>0</v>
      </c>
      <c r="X12" s="194">
        <v>0</v>
      </c>
      <c r="Y12" s="194">
        <v>0</v>
      </c>
      <c r="Z12" s="194">
        <v>0</v>
      </c>
      <c r="AA12" s="194">
        <v>0</v>
      </c>
      <c r="AB12" s="194">
        <v>0</v>
      </c>
      <c r="AC12" s="195">
        <v>0</v>
      </c>
    </row>
    <row r="13" spans="1:29" s="224" customFormat="1" x14ac:dyDescent="0.25">
      <c r="A13" s="38"/>
      <c r="B13" s="39" t="s">
        <v>4</v>
      </c>
      <c r="C13" s="40"/>
      <c r="D13" s="180"/>
      <c r="E13" s="41"/>
      <c r="F13" s="41"/>
      <c r="G13" s="41"/>
      <c r="H13" s="41"/>
      <c r="I13" s="76"/>
      <c r="J13" s="41"/>
      <c r="K13" s="76"/>
      <c r="L13" s="225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226"/>
    </row>
    <row r="14" spans="1:29" s="224" customFormat="1" ht="15" customHeight="1" x14ac:dyDescent="0.25">
      <c r="A14" s="38"/>
      <c r="B14" s="227" t="s">
        <v>1</v>
      </c>
      <c r="C14" s="76"/>
      <c r="D14" s="181"/>
      <c r="E14" s="41"/>
      <c r="F14" s="41"/>
      <c r="G14" s="41"/>
      <c r="H14" s="41"/>
      <c r="I14" s="120"/>
      <c r="J14" s="41"/>
      <c r="K14" s="120"/>
      <c r="L14" s="225"/>
      <c r="M14" s="76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228"/>
    </row>
    <row r="15" spans="1:29" s="224" customFormat="1" x14ac:dyDescent="0.25">
      <c r="A15" s="38"/>
      <c r="B15" s="120" t="s">
        <v>14</v>
      </c>
      <c r="C15" s="76"/>
      <c r="D15" s="181"/>
      <c r="E15" s="229"/>
      <c r="F15" s="229"/>
      <c r="G15" s="229"/>
      <c r="H15" s="120"/>
      <c r="I15" s="120"/>
      <c r="J15" s="230"/>
      <c r="K15" s="120"/>
      <c r="L15" s="76"/>
      <c r="M15" s="76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228"/>
    </row>
    <row r="16" spans="1:29" s="224" customFormat="1" x14ac:dyDescent="0.25">
      <c r="A16" s="38"/>
      <c r="B16" s="227" t="s">
        <v>1</v>
      </c>
      <c r="C16" s="76"/>
      <c r="D16" s="181"/>
      <c r="E16" s="229"/>
      <c r="F16" s="229"/>
      <c r="G16" s="229"/>
      <c r="H16" s="120"/>
      <c r="I16" s="120"/>
      <c r="J16" s="230"/>
      <c r="K16" s="120"/>
      <c r="L16" s="76"/>
      <c r="M16" s="76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228"/>
    </row>
    <row r="17" spans="1:29" s="224" customFormat="1" x14ac:dyDescent="0.25">
      <c r="A17" s="29"/>
      <c r="B17" s="316"/>
      <c r="C17" s="31"/>
      <c r="D17" s="32"/>
      <c r="E17" s="131"/>
      <c r="F17" s="128"/>
      <c r="G17" s="131"/>
      <c r="H17" s="35"/>
      <c r="I17" s="231"/>
      <c r="J17" s="175"/>
      <c r="K17" s="35"/>
      <c r="L17" s="100"/>
      <c r="M17" s="101"/>
      <c r="N17" s="36"/>
      <c r="O17" s="1"/>
      <c r="P17" s="2"/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s="224" customFormat="1" x14ac:dyDescent="0.25">
      <c r="A18" s="38"/>
      <c r="B18" s="120" t="s">
        <v>5</v>
      </c>
      <c r="C18" s="76"/>
      <c r="D18" s="181"/>
      <c r="E18" s="229"/>
      <c r="F18" s="229"/>
      <c r="G18" s="229"/>
      <c r="H18" s="120"/>
      <c r="I18" s="120"/>
      <c r="J18" s="230"/>
      <c r="K18" s="120"/>
      <c r="L18" s="76"/>
      <c r="M18" s="76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228"/>
    </row>
    <row r="19" spans="1:29" s="224" customFormat="1" x14ac:dyDescent="0.25">
      <c r="A19" s="38"/>
      <c r="B19" s="227" t="s">
        <v>1</v>
      </c>
      <c r="C19" s="76"/>
      <c r="D19" s="181"/>
      <c r="E19" s="229"/>
      <c r="F19" s="229"/>
      <c r="G19" s="229"/>
      <c r="H19" s="120"/>
      <c r="I19" s="120"/>
      <c r="J19" s="230"/>
      <c r="K19" s="120"/>
      <c r="L19" s="76"/>
      <c r="M19" s="76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228"/>
    </row>
    <row r="20" spans="1:29" s="224" customFormat="1" x14ac:dyDescent="0.25">
      <c r="A20" s="29"/>
      <c r="B20" s="316"/>
      <c r="C20" s="64"/>
      <c r="D20" s="131"/>
      <c r="E20" s="51"/>
      <c r="F20" s="128"/>
      <c r="G20" s="50"/>
      <c r="H20" s="35"/>
      <c r="I20" s="29"/>
      <c r="J20" s="175"/>
      <c r="K20" s="35"/>
      <c r="L20" s="99"/>
      <c r="M20" s="99"/>
      <c r="N20" s="36"/>
      <c r="O20" s="1"/>
      <c r="P20" s="2"/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s="224" customFormat="1" x14ac:dyDescent="0.25">
      <c r="A21" s="38"/>
      <c r="B21" s="227" t="s">
        <v>2</v>
      </c>
      <c r="C21" s="76"/>
      <c r="D21" s="181"/>
      <c r="E21" s="229"/>
      <c r="F21" s="229"/>
      <c r="G21" s="229"/>
      <c r="H21" s="120"/>
      <c r="I21" s="120"/>
      <c r="J21" s="230"/>
      <c r="K21" s="120"/>
      <c r="L21" s="76"/>
      <c r="M21" s="76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20"/>
      <c r="AC21" s="228"/>
    </row>
    <row r="22" spans="1:29" s="224" customFormat="1" x14ac:dyDescent="0.25">
      <c r="A22" s="29"/>
      <c r="B22" s="316"/>
      <c r="C22" s="64"/>
      <c r="D22" s="51"/>
      <c r="E22" s="51"/>
      <c r="F22" s="128"/>
      <c r="G22" s="131"/>
      <c r="H22" s="35"/>
      <c r="I22" s="29"/>
      <c r="J22" s="175"/>
      <c r="K22" s="35"/>
      <c r="L22" s="99"/>
      <c r="M22" s="99"/>
      <c r="N22" s="57"/>
      <c r="O22" s="1"/>
      <c r="P22" s="2"/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s="224" customFormat="1" x14ac:dyDescent="0.25">
      <c r="A23" s="38"/>
      <c r="B23" s="227" t="s">
        <v>3</v>
      </c>
      <c r="C23" s="76"/>
      <c r="D23" s="181"/>
      <c r="E23" s="229"/>
      <c r="F23" s="229"/>
      <c r="G23" s="229"/>
      <c r="H23" s="120"/>
      <c r="I23" s="120"/>
      <c r="J23" s="230"/>
      <c r="K23" s="120"/>
      <c r="L23" s="76"/>
      <c r="M23" s="76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228"/>
    </row>
    <row r="24" spans="1:29" s="56" customFormat="1" ht="15.75" thickBot="1" x14ac:dyDescent="0.3">
      <c r="A24" s="29"/>
      <c r="B24" s="316"/>
      <c r="C24" s="64"/>
      <c r="D24" s="169"/>
      <c r="E24" s="131"/>
      <c r="F24" s="72"/>
      <c r="G24" s="131"/>
      <c r="H24" s="35"/>
      <c r="I24" s="29"/>
      <c r="J24" s="175"/>
      <c r="K24" s="35"/>
      <c r="L24" s="99"/>
      <c r="M24" s="99"/>
      <c r="N24" s="57"/>
      <c r="O24" s="1"/>
      <c r="P24" s="2"/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s="224" customFormat="1" ht="15.75" thickBot="1" x14ac:dyDescent="0.3">
      <c r="A25" s="258"/>
      <c r="B25" s="259" t="s">
        <v>0</v>
      </c>
      <c r="C25" s="259"/>
      <c r="D25" s="260"/>
      <c r="E25" s="260"/>
      <c r="F25" s="260"/>
      <c r="G25" s="260"/>
      <c r="H25" s="259"/>
      <c r="I25" s="259"/>
      <c r="J25" s="121">
        <f>SUM(J12:J24)</f>
        <v>0</v>
      </c>
      <c r="K25" s="259"/>
      <c r="L25" s="261"/>
      <c r="M25" s="261"/>
      <c r="N25" s="262"/>
      <c r="O25" s="319"/>
      <c r="P25" s="320"/>
      <c r="Q25" s="320"/>
      <c r="R25" s="320"/>
      <c r="S25" s="320"/>
      <c r="T25" s="321"/>
      <c r="U25" s="321"/>
      <c r="V25" s="321"/>
      <c r="W25" s="321"/>
      <c r="X25" s="321"/>
      <c r="Y25" s="321"/>
      <c r="Z25" s="321"/>
      <c r="AA25" s="321"/>
      <c r="AB25" s="321"/>
      <c r="AC25" s="322"/>
    </row>
    <row r="26" spans="1:29" s="224" customFormat="1" x14ac:dyDescent="0.25">
      <c r="A26" s="391" t="s">
        <v>7</v>
      </c>
      <c r="B26" s="391"/>
      <c r="C26" s="391"/>
      <c r="D26" s="267"/>
      <c r="E26" s="267"/>
      <c r="F26" s="267"/>
      <c r="G26" s="267"/>
      <c r="H26" s="268"/>
      <c r="I26" s="269"/>
      <c r="J26" s="270"/>
      <c r="K26" s="270"/>
      <c r="L26" s="270"/>
      <c r="M26" s="270"/>
      <c r="N26" s="270"/>
      <c r="O26" s="167"/>
      <c r="P26" s="323"/>
      <c r="Q26" s="323"/>
      <c r="R26" s="323"/>
      <c r="S26" s="32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</row>
    <row r="27" spans="1:29" s="224" customFormat="1" x14ac:dyDescent="0.25">
      <c r="A27" s="38"/>
      <c r="B27" s="39" t="s">
        <v>8</v>
      </c>
      <c r="C27" s="40"/>
      <c r="D27" s="180"/>
      <c r="E27" s="41"/>
      <c r="F27" s="41"/>
      <c r="G27" s="41"/>
      <c r="H27" s="41"/>
      <c r="I27" s="76"/>
      <c r="J27" s="41"/>
      <c r="K27" s="76"/>
      <c r="L27" s="225"/>
      <c r="M27" s="76"/>
      <c r="N27" s="76"/>
      <c r="O27" s="274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228"/>
    </row>
    <row r="28" spans="1:29" s="224" customFormat="1" x14ac:dyDescent="0.25">
      <c r="A28" s="38"/>
      <c r="B28" s="227" t="s">
        <v>1</v>
      </c>
      <c r="C28" s="76"/>
      <c r="D28" s="181"/>
      <c r="E28" s="41"/>
      <c r="F28" s="41"/>
      <c r="G28" s="41"/>
      <c r="H28" s="41"/>
      <c r="I28" s="120"/>
      <c r="J28" s="41"/>
      <c r="K28" s="120"/>
      <c r="L28" s="225"/>
      <c r="M28" s="76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228"/>
    </row>
    <row r="29" spans="1:29" s="224" customFormat="1" x14ac:dyDescent="0.25">
      <c r="A29" s="29"/>
      <c r="B29" s="316"/>
      <c r="C29" s="70"/>
      <c r="D29" s="50"/>
      <c r="E29" s="131"/>
      <c r="F29" s="72"/>
      <c r="G29" s="131"/>
      <c r="H29" s="52"/>
      <c r="I29" s="29"/>
      <c r="J29" s="175"/>
      <c r="K29" s="35"/>
      <c r="L29" s="99"/>
      <c r="M29" s="99"/>
      <c r="N29" s="57"/>
      <c r="O29" s="1"/>
      <c r="P29" s="2"/>
      <c r="Q29" s="2"/>
      <c r="R29" s="2"/>
      <c r="S29" s="2"/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s="224" customFormat="1" x14ac:dyDescent="0.25">
      <c r="A30" s="38"/>
      <c r="B30" s="227" t="s">
        <v>2</v>
      </c>
      <c r="C30" s="76"/>
      <c r="D30" s="181"/>
      <c r="E30" s="229"/>
      <c r="F30" s="229"/>
      <c r="G30" s="229"/>
      <c r="H30" s="120"/>
      <c r="I30" s="120"/>
      <c r="J30" s="230"/>
      <c r="K30" s="120"/>
      <c r="L30" s="76"/>
      <c r="M30" s="76"/>
      <c r="N30" s="120"/>
      <c r="O30" s="120"/>
      <c r="P30" s="120"/>
      <c r="Q30" s="120"/>
      <c r="R30" s="120"/>
      <c r="S30" s="120"/>
      <c r="T30" s="120"/>
      <c r="U30" s="120"/>
      <c r="V30" s="120"/>
      <c r="W30" s="120"/>
      <c r="X30" s="120"/>
      <c r="Y30" s="120"/>
      <c r="Z30" s="120"/>
      <c r="AA30" s="120"/>
      <c r="AB30" s="120"/>
      <c r="AC30" s="228"/>
    </row>
    <row r="31" spans="1:29" s="224" customFormat="1" x14ac:dyDescent="0.25">
      <c r="A31" s="29"/>
      <c r="B31" s="316"/>
      <c r="C31" s="70"/>
      <c r="D31" s="50"/>
      <c r="E31" s="131"/>
      <c r="F31" s="72"/>
      <c r="G31" s="131"/>
      <c r="H31" s="35"/>
      <c r="I31" s="29"/>
      <c r="J31" s="175"/>
      <c r="K31" s="29"/>
      <c r="L31" s="99"/>
      <c r="M31" s="99"/>
      <c r="N31" s="36"/>
      <c r="O31" s="1"/>
      <c r="P31" s="2"/>
      <c r="Q31" s="2"/>
      <c r="R31" s="2"/>
      <c r="S31" s="2"/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s="224" customFormat="1" x14ac:dyDescent="0.25">
      <c r="A32" s="38"/>
      <c r="B32" s="227" t="s">
        <v>3</v>
      </c>
      <c r="C32" s="76"/>
      <c r="D32" s="181"/>
      <c r="E32" s="229"/>
      <c r="F32" s="229"/>
      <c r="G32" s="229"/>
      <c r="H32" s="120"/>
      <c r="I32" s="120"/>
      <c r="J32" s="120"/>
      <c r="K32" s="120"/>
      <c r="L32" s="76"/>
      <c r="M32" s="76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228"/>
    </row>
    <row r="33" spans="1:29" s="224" customFormat="1" x14ac:dyDescent="0.25">
      <c r="A33" s="29"/>
      <c r="B33" s="37"/>
      <c r="C33" s="70"/>
      <c r="D33" s="50"/>
      <c r="E33" s="131"/>
      <c r="F33" s="72"/>
      <c r="G33" s="131"/>
      <c r="H33" s="35"/>
      <c r="I33" s="29"/>
      <c r="J33" s="175"/>
      <c r="K33" s="35"/>
      <c r="L33" s="99"/>
      <c r="M33" s="99"/>
      <c r="N33" s="36"/>
      <c r="O33" s="1"/>
      <c r="P33" s="2"/>
      <c r="Q33" s="2"/>
      <c r="R33" s="2"/>
      <c r="S33" s="2"/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s="224" customFormat="1" x14ac:dyDescent="0.25">
      <c r="A34" s="38"/>
      <c r="B34" s="120" t="s">
        <v>9</v>
      </c>
      <c r="C34" s="76"/>
      <c r="D34" s="181"/>
      <c r="E34" s="229"/>
      <c r="F34" s="229"/>
      <c r="G34" s="229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228"/>
    </row>
    <row r="35" spans="1:29" s="224" customFormat="1" x14ac:dyDescent="0.25">
      <c r="A35" s="38"/>
      <c r="B35" s="120" t="s">
        <v>1</v>
      </c>
      <c r="C35" s="76"/>
      <c r="D35" s="181"/>
      <c r="E35" s="229"/>
      <c r="F35" s="229"/>
      <c r="G35" s="229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228"/>
    </row>
    <row r="36" spans="1:29" s="224" customFormat="1" x14ac:dyDescent="0.25">
      <c r="A36" s="29"/>
      <c r="B36" s="316"/>
      <c r="C36" s="31"/>
      <c r="D36" s="50"/>
      <c r="E36" s="324"/>
      <c r="F36" s="324"/>
      <c r="G36" s="324"/>
      <c r="H36" s="35"/>
      <c r="I36" s="35"/>
      <c r="J36" s="35"/>
      <c r="K36" s="35"/>
      <c r="L36" s="35"/>
      <c r="M36" s="35"/>
      <c r="N36" s="37"/>
      <c r="O36" s="1"/>
      <c r="P36" s="2"/>
      <c r="Q36" s="2"/>
      <c r="R36" s="2"/>
      <c r="S36" s="2"/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s="224" customFormat="1" x14ac:dyDescent="0.25">
      <c r="A37" s="38"/>
      <c r="B37" s="120" t="s">
        <v>2</v>
      </c>
      <c r="C37" s="76"/>
      <c r="D37" s="181"/>
      <c r="E37" s="229"/>
      <c r="F37" s="229"/>
      <c r="G37" s="229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228"/>
    </row>
    <row r="38" spans="1:29" s="224" customFormat="1" x14ac:dyDescent="0.25">
      <c r="A38" s="29"/>
      <c r="B38" s="316"/>
      <c r="C38" s="31"/>
      <c r="D38" s="50"/>
      <c r="E38" s="324"/>
      <c r="F38" s="324"/>
      <c r="G38" s="324"/>
      <c r="H38" s="35"/>
      <c r="I38" s="35"/>
      <c r="J38" s="35"/>
      <c r="K38" s="35"/>
      <c r="L38" s="35"/>
      <c r="M38" s="35"/>
      <c r="N38" s="37"/>
      <c r="O38" s="1"/>
      <c r="P38" s="2"/>
      <c r="Q38" s="2"/>
      <c r="R38" s="2"/>
      <c r="S38" s="2"/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s="224" customFormat="1" x14ac:dyDescent="0.25">
      <c r="A39" s="38"/>
      <c r="B39" s="120" t="s">
        <v>3</v>
      </c>
      <c r="C39" s="76"/>
      <c r="D39" s="181"/>
      <c r="E39" s="229"/>
      <c r="F39" s="229"/>
      <c r="G39" s="229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228"/>
    </row>
    <row r="40" spans="1:29" s="224" customFormat="1" x14ac:dyDescent="0.25">
      <c r="A40" s="29"/>
      <c r="B40" s="316"/>
      <c r="C40" s="31"/>
      <c r="D40" s="50"/>
      <c r="E40" s="324"/>
      <c r="F40" s="324"/>
      <c r="G40" s="324"/>
      <c r="H40" s="35"/>
      <c r="I40" s="35"/>
      <c r="J40" s="35"/>
      <c r="K40" s="35"/>
      <c r="L40" s="35"/>
      <c r="M40" s="35"/>
      <c r="N40" s="37"/>
      <c r="O40" s="1"/>
      <c r="P40" s="2"/>
      <c r="Q40" s="2"/>
      <c r="R40" s="2"/>
      <c r="S40" s="2"/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s="224" customFormat="1" x14ac:dyDescent="0.25">
      <c r="A41" s="38"/>
      <c r="B41" s="120" t="s">
        <v>10</v>
      </c>
      <c r="C41" s="76"/>
      <c r="D41" s="181"/>
      <c r="E41" s="229"/>
      <c r="F41" s="229"/>
      <c r="G41" s="229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228"/>
    </row>
    <row r="42" spans="1:29" s="224" customFormat="1" x14ac:dyDescent="0.25">
      <c r="A42" s="38"/>
      <c r="B42" s="120" t="s">
        <v>1</v>
      </c>
      <c r="C42" s="76"/>
      <c r="D42" s="181"/>
      <c r="E42" s="229"/>
      <c r="F42" s="229"/>
      <c r="G42" s="229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228"/>
    </row>
    <row r="43" spans="1:29" s="224" customFormat="1" x14ac:dyDescent="0.25">
      <c r="A43" s="29"/>
      <c r="B43" s="316"/>
      <c r="C43" s="31"/>
      <c r="D43" s="50"/>
      <c r="E43" s="324"/>
      <c r="F43" s="324"/>
      <c r="G43" s="324"/>
      <c r="H43" s="35"/>
      <c r="I43" s="35"/>
      <c r="J43" s="35"/>
      <c r="K43" s="35"/>
      <c r="L43" s="35"/>
      <c r="M43" s="35"/>
      <c r="N43" s="37"/>
      <c r="O43" s="1"/>
      <c r="P43" s="2"/>
      <c r="Q43" s="2"/>
      <c r="R43" s="2"/>
      <c r="S43" s="2"/>
      <c r="T43" s="3"/>
      <c r="U43" s="3"/>
      <c r="V43" s="3"/>
      <c r="W43" s="3"/>
      <c r="X43" s="3"/>
      <c r="Y43" s="3"/>
      <c r="Z43" s="3"/>
      <c r="AA43" s="3"/>
      <c r="AB43" s="3"/>
      <c r="AC43" s="4"/>
    </row>
    <row r="44" spans="1:29" s="224" customFormat="1" x14ac:dyDescent="0.25">
      <c r="A44" s="38"/>
      <c r="B44" s="120" t="s">
        <v>2</v>
      </c>
      <c r="C44" s="76"/>
      <c r="D44" s="181"/>
      <c r="E44" s="229"/>
      <c r="F44" s="229"/>
      <c r="G44" s="229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228"/>
    </row>
    <row r="45" spans="1:29" s="224" customFormat="1" x14ac:dyDescent="0.25">
      <c r="A45" s="29"/>
      <c r="B45" s="316"/>
      <c r="C45" s="31"/>
      <c r="D45" s="50"/>
      <c r="E45" s="324"/>
      <c r="F45" s="324"/>
      <c r="G45" s="324"/>
      <c r="H45" s="35"/>
      <c r="I45" s="35"/>
      <c r="J45" s="35"/>
      <c r="K45" s="35"/>
      <c r="L45" s="35"/>
      <c r="M45" s="35"/>
      <c r="N45" s="37"/>
      <c r="O45" s="1"/>
      <c r="P45" s="2"/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s="224" customFormat="1" x14ac:dyDescent="0.25">
      <c r="A46" s="38"/>
      <c r="B46" s="120" t="s">
        <v>3</v>
      </c>
      <c r="C46" s="76"/>
      <c r="D46" s="181"/>
      <c r="E46" s="229"/>
      <c r="F46" s="229"/>
      <c r="G46" s="229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228"/>
    </row>
    <row r="47" spans="1:29" s="224" customFormat="1" x14ac:dyDescent="0.25">
      <c r="A47" s="29"/>
      <c r="B47" s="316"/>
      <c r="C47" s="31"/>
      <c r="D47" s="50"/>
      <c r="E47" s="324"/>
      <c r="F47" s="324"/>
      <c r="G47" s="324"/>
      <c r="H47" s="35"/>
      <c r="I47" s="35"/>
      <c r="J47" s="37"/>
      <c r="K47" s="37"/>
      <c r="L47" s="37"/>
      <c r="M47" s="37"/>
      <c r="N47" s="37"/>
      <c r="O47" s="1"/>
      <c r="P47" s="2"/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s="224" customFormat="1" x14ac:dyDescent="0.25">
      <c r="A48" s="38"/>
      <c r="B48" s="120" t="s">
        <v>11</v>
      </c>
      <c r="C48" s="76"/>
      <c r="D48" s="181"/>
      <c r="E48" s="229"/>
      <c r="F48" s="229"/>
      <c r="G48" s="229"/>
      <c r="H48" s="120"/>
      <c r="I48" s="120"/>
      <c r="J48" s="277"/>
      <c r="K48" s="277"/>
      <c r="L48" s="277"/>
      <c r="M48" s="277"/>
      <c r="N48" s="277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228"/>
    </row>
    <row r="49" spans="1:29" s="224" customFormat="1" x14ac:dyDescent="0.25">
      <c r="A49" s="38"/>
      <c r="B49" s="120" t="s">
        <v>1</v>
      </c>
      <c r="C49" s="76"/>
      <c r="D49" s="181"/>
      <c r="E49" s="229"/>
      <c r="F49" s="229"/>
      <c r="G49" s="229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228"/>
    </row>
    <row r="50" spans="1:29" s="224" customFormat="1" x14ac:dyDescent="0.25">
      <c r="A50" s="29"/>
      <c r="B50" s="316"/>
      <c r="C50" s="31"/>
      <c r="D50" s="50"/>
      <c r="E50" s="324"/>
      <c r="F50" s="324"/>
      <c r="G50" s="324"/>
      <c r="H50" s="35"/>
      <c r="I50" s="35"/>
      <c r="J50" s="37"/>
      <c r="K50" s="37"/>
      <c r="L50" s="37"/>
      <c r="M50" s="37"/>
      <c r="N50" s="37"/>
      <c r="O50" s="1"/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s="224" customFormat="1" x14ac:dyDescent="0.25">
      <c r="A51" s="38"/>
      <c r="B51" s="120" t="s">
        <v>2</v>
      </c>
      <c r="C51" s="76"/>
      <c r="D51" s="181"/>
      <c r="E51" s="229"/>
      <c r="F51" s="229"/>
      <c r="G51" s="229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228"/>
    </row>
    <row r="52" spans="1:29" s="224" customFormat="1" x14ac:dyDescent="0.25">
      <c r="A52" s="29"/>
      <c r="B52" s="316"/>
      <c r="C52" s="31"/>
      <c r="D52" s="50"/>
      <c r="E52" s="324"/>
      <c r="F52" s="324"/>
      <c r="G52" s="324"/>
      <c r="H52" s="35"/>
      <c r="I52" s="35"/>
      <c r="J52" s="37"/>
      <c r="K52" s="37"/>
      <c r="L52" s="37"/>
      <c r="M52" s="37"/>
      <c r="N52" s="37"/>
      <c r="O52" s="1"/>
      <c r="P52" s="2"/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s="224" customFormat="1" x14ac:dyDescent="0.25">
      <c r="A53" s="38"/>
      <c r="B53" s="120" t="s">
        <v>3</v>
      </c>
      <c r="C53" s="76"/>
      <c r="D53" s="181"/>
      <c r="E53" s="229"/>
      <c r="F53" s="229"/>
      <c r="G53" s="229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228"/>
    </row>
    <row r="54" spans="1:29" s="224" customFormat="1" ht="15.75" thickBot="1" x14ac:dyDescent="0.3">
      <c r="A54" s="317"/>
      <c r="B54" s="318"/>
      <c r="C54" s="325"/>
      <c r="D54" s="326"/>
      <c r="E54" s="327"/>
      <c r="F54" s="327"/>
      <c r="G54" s="327"/>
      <c r="H54" s="152"/>
      <c r="I54" s="152"/>
      <c r="J54" s="281"/>
      <c r="K54" s="281"/>
      <c r="L54" s="281"/>
      <c r="M54" s="281"/>
      <c r="N54" s="281"/>
      <c r="O54" s="153"/>
      <c r="P54" s="154"/>
      <c r="Q54" s="154"/>
      <c r="R54" s="154"/>
      <c r="S54" s="154"/>
      <c r="T54" s="155"/>
      <c r="U54" s="155"/>
      <c r="V54" s="155"/>
      <c r="W54" s="155"/>
      <c r="X54" s="155"/>
      <c r="Y54" s="155"/>
      <c r="Z54" s="155"/>
      <c r="AA54" s="155"/>
      <c r="AB54" s="155"/>
      <c r="AC54" s="163"/>
    </row>
    <row r="55" spans="1:29" s="288" customFormat="1" ht="15.75" thickBot="1" x14ac:dyDescent="0.3">
      <c r="A55" s="282"/>
      <c r="B55" s="259" t="s">
        <v>0</v>
      </c>
      <c r="C55" s="259"/>
      <c r="D55" s="260"/>
      <c r="E55" s="260"/>
      <c r="F55" s="260"/>
      <c r="G55" s="260"/>
      <c r="H55" s="259"/>
      <c r="I55" s="259"/>
      <c r="J55" s="259">
        <f>SUM(J25:J54)</f>
        <v>0</v>
      </c>
      <c r="K55" s="328">
        <v>0</v>
      </c>
      <c r="L55" s="259"/>
      <c r="M55" s="259"/>
      <c r="N55" s="283"/>
      <c r="O55" s="329">
        <f t="shared" ref="O55:AC55" si="0">SUM(O12:O54)</f>
        <v>0</v>
      </c>
      <c r="P55" s="330">
        <f t="shared" si="0"/>
        <v>0</v>
      </c>
      <c r="Q55" s="330">
        <f t="shared" si="0"/>
        <v>0</v>
      </c>
      <c r="R55" s="330">
        <f t="shared" si="0"/>
        <v>0</v>
      </c>
      <c r="S55" s="330">
        <f t="shared" si="0"/>
        <v>0</v>
      </c>
      <c r="T55" s="331">
        <f t="shared" si="0"/>
        <v>0</v>
      </c>
      <c r="U55" s="331">
        <f t="shared" si="0"/>
        <v>0</v>
      </c>
      <c r="V55" s="331">
        <f t="shared" si="0"/>
        <v>0</v>
      </c>
      <c r="W55" s="331">
        <f t="shared" si="0"/>
        <v>0</v>
      </c>
      <c r="X55" s="331">
        <f t="shared" si="0"/>
        <v>0</v>
      </c>
      <c r="Y55" s="331">
        <f t="shared" si="0"/>
        <v>0</v>
      </c>
      <c r="Z55" s="331">
        <f t="shared" si="0"/>
        <v>0</v>
      </c>
      <c r="AA55" s="331">
        <f t="shared" si="0"/>
        <v>0</v>
      </c>
      <c r="AB55" s="331">
        <f t="shared" si="0"/>
        <v>0</v>
      </c>
      <c r="AC55" s="332">
        <f t="shared" si="0"/>
        <v>0</v>
      </c>
    </row>
    <row r="56" spans="1:29" ht="15.75" x14ac:dyDescent="0.25">
      <c r="K56" s="92" t="s">
        <v>285</v>
      </c>
    </row>
    <row r="57" spans="1:29" s="28" customFormat="1" ht="15.75" x14ac:dyDescent="0.25">
      <c r="D57" s="185"/>
      <c r="E57" s="185"/>
      <c r="F57" s="185"/>
      <c r="G57" s="185"/>
      <c r="K57" s="93"/>
    </row>
    <row r="58" spans="1:29" s="28" customFormat="1" ht="45" customHeight="1" x14ac:dyDescent="0.25">
      <c r="A58" s="5"/>
      <c r="B58" s="6" t="s">
        <v>186</v>
      </c>
      <c r="C58" s="6" t="s">
        <v>55</v>
      </c>
      <c r="D58" s="303" t="s">
        <v>187</v>
      </c>
      <c r="E58" s="185"/>
      <c r="F58" s="185"/>
      <c r="G58" s="185"/>
      <c r="K58" s="93"/>
    </row>
    <row r="59" spans="1:29" s="28" customFormat="1" ht="15.75" x14ac:dyDescent="0.25">
      <c r="A59" s="204" t="s">
        <v>56</v>
      </c>
      <c r="B59" s="205">
        <f>O55</f>
        <v>0</v>
      </c>
      <c r="C59" s="19">
        <f>K55</f>
        <v>0</v>
      </c>
      <c r="D59" s="178" t="s">
        <v>266</v>
      </c>
      <c r="E59" s="185"/>
      <c r="F59" s="185"/>
      <c r="G59" s="185"/>
      <c r="K59" s="93"/>
    </row>
    <row r="60" spans="1:29" s="28" customFormat="1" ht="15.75" x14ac:dyDescent="0.25">
      <c r="A60" s="204" t="s">
        <v>57</v>
      </c>
      <c r="B60" s="205">
        <f>SUM(P55:S55)</f>
        <v>0</v>
      </c>
      <c r="C60" s="19">
        <f>C59*4</f>
        <v>0</v>
      </c>
      <c r="D60" s="178" t="s">
        <v>267</v>
      </c>
      <c r="E60" s="185"/>
      <c r="F60" s="185"/>
      <c r="G60" s="185"/>
      <c r="K60" s="93"/>
    </row>
    <row r="61" spans="1:29" s="28" customFormat="1" ht="15.75" thickBot="1" x14ac:dyDescent="0.3">
      <c r="A61" s="9" t="s">
        <v>58</v>
      </c>
      <c r="B61" s="10">
        <f>SUM(T55:AC55)</f>
        <v>0</v>
      </c>
      <c r="C61" s="333">
        <f>C59*10</f>
        <v>0</v>
      </c>
      <c r="D61" s="186" t="s">
        <v>268</v>
      </c>
      <c r="E61" s="185"/>
      <c r="F61" s="185"/>
      <c r="G61" s="185"/>
    </row>
    <row r="62" spans="1:29" s="28" customFormat="1" x14ac:dyDescent="0.25">
      <c r="A62" s="11"/>
      <c r="B62" s="12"/>
      <c r="C62" s="334"/>
      <c r="D62" s="185"/>
      <c r="E62" s="185"/>
      <c r="F62" s="185"/>
      <c r="G62" s="185"/>
    </row>
    <row r="64" spans="1:29" ht="30" x14ac:dyDescent="0.25">
      <c r="B64" s="94" t="s">
        <v>16</v>
      </c>
    </row>
    <row r="65" spans="2:2" ht="75" x14ac:dyDescent="0.25">
      <c r="B65" s="95" t="s">
        <v>15</v>
      </c>
    </row>
    <row r="66" spans="2:2" ht="60" x14ac:dyDescent="0.25">
      <c r="B66" s="95" t="s">
        <v>19</v>
      </c>
    </row>
    <row r="67" spans="2:2" ht="60" x14ac:dyDescent="0.25">
      <c r="B67" s="95" t="s">
        <v>17</v>
      </c>
    </row>
    <row r="68" spans="2:2" ht="45" x14ac:dyDescent="0.25">
      <c r="B68" s="95" t="s">
        <v>18</v>
      </c>
    </row>
    <row r="70" spans="2:2" x14ac:dyDescent="0.25">
      <c r="B70" s="96" t="s">
        <v>168</v>
      </c>
    </row>
    <row r="71" spans="2:2" x14ac:dyDescent="0.25">
      <c r="B71" s="27" t="s">
        <v>24</v>
      </c>
    </row>
    <row r="72" spans="2:2" x14ac:dyDescent="0.25">
      <c r="B72" s="27" t="s">
        <v>25</v>
      </c>
    </row>
    <row r="73" spans="2:2" x14ac:dyDescent="0.25">
      <c r="B73" s="27" t="s">
        <v>26</v>
      </c>
    </row>
    <row r="74" spans="2:2" x14ac:dyDescent="0.25">
      <c r="B74" s="27" t="s">
        <v>27</v>
      </c>
    </row>
    <row r="75" spans="2:2" x14ac:dyDescent="0.25">
      <c r="B75" s="27" t="s">
        <v>28</v>
      </c>
    </row>
    <row r="76" spans="2:2" x14ac:dyDescent="0.25">
      <c r="B76" s="27" t="s">
        <v>29</v>
      </c>
    </row>
    <row r="78" spans="2:2" x14ac:dyDescent="0.25">
      <c r="B78" s="96" t="s">
        <v>169</v>
      </c>
    </row>
    <row r="79" spans="2:2" x14ac:dyDescent="0.25">
      <c r="B79" s="27" t="s">
        <v>21</v>
      </c>
    </row>
    <row r="80" spans="2:2" x14ac:dyDescent="0.25">
      <c r="B80" s="27" t="s">
        <v>22</v>
      </c>
    </row>
    <row r="81" spans="2:2" x14ac:dyDescent="0.25">
      <c r="B81" s="27" t="s">
        <v>23</v>
      </c>
    </row>
  </sheetData>
  <mergeCells count="49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E10:E11"/>
    <mergeCell ref="AC10:AC11"/>
    <mergeCell ref="Z10:Z11"/>
    <mergeCell ref="A26:C26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9"/>
  <sheetViews>
    <sheetView topLeftCell="A40" zoomScale="60" zoomScaleNormal="60" workbookViewId="0">
      <selection activeCell="K72" sqref="K72"/>
    </sheetView>
  </sheetViews>
  <sheetFormatPr defaultRowHeight="15" x14ac:dyDescent="0.25"/>
  <cols>
    <col min="1" max="1" width="8.7109375" style="27" customWidth="1"/>
    <col min="2" max="2" width="28.28515625" style="27" customWidth="1"/>
    <col min="3" max="3" width="28.7109375" style="27" customWidth="1"/>
    <col min="4" max="4" width="30.85546875" style="95" customWidth="1"/>
    <col min="5" max="5" width="40" style="95" customWidth="1"/>
    <col min="6" max="6" width="38.5703125" style="95" customWidth="1"/>
    <col min="7" max="7" width="35.140625" style="95" customWidth="1"/>
    <col min="8" max="8" width="15.5703125" style="27" customWidth="1"/>
    <col min="9" max="9" width="14.28515625" style="27" customWidth="1"/>
    <col min="10" max="10" width="14" style="27" bestFit="1" customWidth="1"/>
    <col min="11" max="11" width="13.140625" style="27" customWidth="1"/>
    <col min="12" max="13" width="14" style="27" bestFit="1" customWidth="1"/>
    <col min="14" max="14" width="9.140625" style="27"/>
    <col min="15" max="15" width="11.7109375" style="27" bestFit="1" customWidth="1"/>
    <col min="16" max="16" width="9.5703125" style="27" bestFit="1" customWidth="1"/>
    <col min="17" max="16384" width="9.140625" style="27"/>
  </cols>
  <sheetData>
    <row r="1" spans="1:29" x14ac:dyDescent="0.25">
      <c r="A1" s="404" t="s">
        <v>263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  <c r="P1" s="405"/>
      <c r="Q1" s="405"/>
      <c r="R1" s="405"/>
      <c r="S1" s="405"/>
      <c r="T1" s="405"/>
      <c r="U1" s="405"/>
      <c r="V1" s="405"/>
      <c r="W1" s="405"/>
      <c r="X1" s="405"/>
      <c r="Y1" s="405"/>
      <c r="Z1" s="405"/>
      <c r="AA1" s="405"/>
      <c r="AB1" s="405"/>
      <c r="AC1" s="406"/>
    </row>
    <row r="2" spans="1:29" x14ac:dyDescent="0.25">
      <c r="A2" s="371" t="s">
        <v>46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3"/>
    </row>
    <row r="3" spans="1:29" x14ac:dyDescent="0.25">
      <c r="A3" s="400" t="s">
        <v>30</v>
      </c>
      <c r="B3" s="401"/>
      <c r="C3" s="401"/>
      <c r="D3" s="401"/>
      <c r="E3" s="401"/>
      <c r="F3" s="401"/>
      <c r="G3" s="401"/>
      <c r="H3" s="401"/>
      <c r="I3" s="401"/>
      <c r="J3" s="401"/>
      <c r="K3" s="398" t="s">
        <v>269</v>
      </c>
      <c r="L3" s="398"/>
      <c r="M3" s="398"/>
      <c r="N3" s="398"/>
      <c r="O3" s="398"/>
      <c r="P3" s="398"/>
      <c r="Q3" s="398"/>
      <c r="R3" s="398" t="s">
        <v>171</v>
      </c>
      <c r="S3" s="398"/>
      <c r="T3" s="398"/>
      <c r="U3" s="398"/>
      <c r="V3" s="398"/>
      <c r="W3" s="398"/>
      <c r="X3" s="398"/>
      <c r="Y3" s="398"/>
      <c r="Z3" s="398"/>
      <c r="AA3" s="398"/>
      <c r="AB3" s="398"/>
      <c r="AC3" s="399"/>
    </row>
    <row r="4" spans="1:29" x14ac:dyDescent="0.25">
      <c r="A4" s="400" t="s">
        <v>31</v>
      </c>
      <c r="B4" s="401"/>
      <c r="C4" s="401"/>
      <c r="D4" s="401"/>
      <c r="E4" s="401"/>
      <c r="F4" s="401"/>
      <c r="G4" s="401"/>
      <c r="H4" s="401"/>
      <c r="I4" s="401"/>
      <c r="J4" s="401"/>
      <c r="K4" s="407" t="s">
        <v>47</v>
      </c>
      <c r="L4" s="398"/>
      <c r="M4" s="398"/>
      <c r="N4" s="398"/>
      <c r="O4" s="398"/>
      <c r="P4" s="398"/>
      <c r="Q4" s="398"/>
      <c r="R4" s="398"/>
      <c r="S4" s="398"/>
      <c r="T4" s="398"/>
      <c r="U4" s="398"/>
      <c r="V4" s="398"/>
      <c r="W4" s="398"/>
      <c r="X4" s="398"/>
      <c r="Y4" s="398"/>
      <c r="Z4" s="398"/>
      <c r="AA4" s="398"/>
      <c r="AB4" s="398"/>
      <c r="AC4" s="399"/>
    </row>
    <row r="5" spans="1:29" x14ac:dyDescent="0.25">
      <c r="A5" s="400" t="s">
        <v>45</v>
      </c>
      <c r="B5" s="401"/>
      <c r="C5" s="401"/>
      <c r="D5" s="401"/>
      <c r="E5" s="401"/>
      <c r="F5" s="401"/>
      <c r="G5" s="401"/>
      <c r="H5" s="401"/>
      <c r="I5" s="401"/>
      <c r="J5" s="401"/>
      <c r="K5" s="398" t="s">
        <v>48</v>
      </c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8"/>
      <c r="Y5" s="398"/>
      <c r="Z5" s="398"/>
      <c r="AA5" s="398"/>
      <c r="AB5" s="398"/>
      <c r="AC5" s="399"/>
    </row>
    <row r="6" spans="1:29" x14ac:dyDescent="0.25">
      <c r="A6" s="400" t="s">
        <v>32</v>
      </c>
      <c r="B6" s="401"/>
      <c r="C6" s="401"/>
      <c r="D6" s="401"/>
      <c r="E6" s="401"/>
      <c r="F6" s="401"/>
      <c r="G6" s="401"/>
      <c r="H6" s="401"/>
      <c r="I6" s="401"/>
      <c r="J6" s="401"/>
      <c r="K6" s="398"/>
      <c r="L6" s="398"/>
      <c r="M6" s="398"/>
      <c r="N6" s="398"/>
      <c r="O6" s="398"/>
      <c r="P6" s="398"/>
      <c r="Q6" s="398"/>
      <c r="R6" s="398"/>
      <c r="S6" s="398"/>
      <c r="T6" s="398"/>
      <c r="U6" s="398"/>
      <c r="V6" s="398"/>
      <c r="W6" s="398"/>
      <c r="X6" s="398"/>
      <c r="Y6" s="398"/>
      <c r="Z6" s="398"/>
      <c r="AA6" s="398"/>
      <c r="AB6" s="398"/>
      <c r="AC6" s="399"/>
    </row>
    <row r="7" spans="1:29" x14ac:dyDescent="0.25">
      <c r="A7" s="400" t="s">
        <v>33</v>
      </c>
      <c r="B7" s="401"/>
      <c r="C7" s="401"/>
      <c r="D7" s="401"/>
      <c r="E7" s="401"/>
      <c r="F7" s="401"/>
      <c r="G7" s="401"/>
      <c r="H7" s="401"/>
      <c r="I7" s="401"/>
      <c r="J7" s="401"/>
      <c r="K7" s="398"/>
      <c r="L7" s="398"/>
      <c r="M7" s="398"/>
      <c r="N7" s="398"/>
      <c r="O7" s="398"/>
      <c r="P7" s="398"/>
      <c r="Q7" s="398"/>
      <c r="R7" s="398" t="s">
        <v>60</v>
      </c>
      <c r="S7" s="398"/>
      <c r="T7" s="398"/>
      <c r="U7" s="398"/>
      <c r="V7" s="398"/>
      <c r="W7" s="398"/>
      <c r="X7" s="398"/>
      <c r="Y7" s="398"/>
      <c r="Z7" s="398"/>
      <c r="AA7" s="398"/>
      <c r="AB7" s="398"/>
      <c r="AC7" s="399"/>
    </row>
    <row r="8" spans="1:29" x14ac:dyDescent="0.25">
      <c r="A8" s="400" t="s">
        <v>6</v>
      </c>
      <c r="B8" s="401"/>
      <c r="C8" s="401"/>
      <c r="D8" s="401"/>
      <c r="E8" s="401"/>
      <c r="F8" s="401"/>
      <c r="G8" s="401"/>
      <c r="H8" s="401"/>
      <c r="I8" s="401"/>
      <c r="J8" s="401"/>
      <c r="K8" s="401"/>
      <c r="L8" s="401"/>
      <c r="M8" s="401"/>
      <c r="N8" s="401"/>
      <c r="O8" s="401"/>
      <c r="P8" s="401"/>
      <c r="Q8" s="401"/>
      <c r="R8" s="401"/>
      <c r="S8" s="401"/>
      <c r="T8" s="401"/>
      <c r="U8" s="401"/>
      <c r="V8" s="401"/>
      <c r="W8" s="401"/>
      <c r="X8" s="401"/>
      <c r="Y8" s="401"/>
      <c r="Z8" s="401"/>
      <c r="AA8" s="401"/>
      <c r="AB8" s="401"/>
      <c r="AC8" s="402"/>
    </row>
    <row r="9" spans="1:29" s="28" customFormat="1" ht="30" customHeight="1" x14ac:dyDescent="0.25">
      <c r="A9" s="347" t="s">
        <v>34</v>
      </c>
      <c r="B9" s="360" t="s">
        <v>50</v>
      </c>
      <c r="C9" s="361"/>
      <c r="D9" s="347"/>
      <c r="E9" s="364" t="s">
        <v>51</v>
      </c>
      <c r="F9" s="365"/>
      <c r="G9" s="366"/>
      <c r="H9" s="352" t="s">
        <v>35</v>
      </c>
      <c r="I9" s="352" t="s">
        <v>36</v>
      </c>
      <c r="J9" s="206" t="s">
        <v>37</v>
      </c>
      <c r="K9" s="352" t="s">
        <v>264</v>
      </c>
      <c r="L9" s="352" t="s">
        <v>38</v>
      </c>
      <c r="M9" s="352"/>
      <c r="N9" s="206" t="s">
        <v>39</v>
      </c>
      <c r="O9" s="352" t="s">
        <v>40</v>
      </c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82"/>
    </row>
    <row r="10" spans="1:29" s="28" customFormat="1" ht="30" customHeight="1" x14ac:dyDescent="0.25">
      <c r="A10" s="348"/>
      <c r="B10" s="362"/>
      <c r="C10" s="403"/>
      <c r="D10" s="348"/>
      <c r="E10" s="364" t="s">
        <v>52</v>
      </c>
      <c r="F10" s="364" t="s">
        <v>53</v>
      </c>
      <c r="G10" s="364" t="s">
        <v>54</v>
      </c>
      <c r="H10" s="352"/>
      <c r="I10" s="352"/>
      <c r="J10" s="356" t="s">
        <v>41</v>
      </c>
      <c r="K10" s="352"/>
      <c r="L10" s="358" t="s">
        <v>42</v>
      </c>
      <c r="M10" s="358" t="s">
        <v>43</v>
      </c>
      <c r="N10" s="350" t="s">
        <v>44</v>
      </c>
      <c r="O10" s="345">
        <v>1</v>
      </c>
      <c r="P10" s="379">
        <v>2</v>
      </c>
      <c r="Q10" s="379">
        <v>3</v>
      </c>
      <c r="R10" s="379">
        <v>4</v>
      </c>
      <c r="S10" s="379">
        <v>5</v>
      </c>
      <c r="T10" s="377">
        <v>6</v>
      </c>
      <c r="U10" s="377">
        <v>7</v>
      </c>
      <c r="V10" s="377">
        <v>8</v>
      </c>
      <c r="W10" s="377">
        <v>9</v>
      </c>
      <c r="X10" s="377">
        <v>10</v>
      </c>
      <c r="Y10" s="377">
        <v>11</v>
      </c>
      <c r="Z10" s="377">
        <v>12</v>
      </c>
      <c r="AA10" s="377">
        <v>13</v>
      </c>
      <c r="AB10" s="377">
        <v>14</v>
      </c>
      <c r="AC10" s="383">
        <v>15</v>
      </c>
    </row>
    <row r="11" spans="1:29" s="28" customFormat="1" ht="15.75" customHeight="1" thickBot="1" x14ac:dyDescent="0.3">
      <c r="A11" s="349"/>
      <c r="B11" s="207" t="s">
        <v>12</v>
      </c>
      <c r="C11" s="207" t="s">
        <v>20</v>
      </c>
      <c r="D11" s="208" t="s">
        <v>13</v>
      </c>
      <c r="E11" s="388"/>
      <c r="F11" s="388"/>
      <c r="G11" s="388"/>
      <c r="H11" s="395"/>
      <c r="I11" s="395"/>
      <c r="J11" s="393"/>
      <c r="K11" s="395"/>
      <c r="L11" s="392"/>
      <c r="M11" s="392"/>
      <c r="N11" s="396"/>
      <c r="O11" s="397"/>
      <c r="P11" s="394"/>
      <c r="Q11" s="394"/>
      <c r="R11" s="394"/>
      <c r="S11" s="394"/>
      <c r="T11" s="390"/>
      <c r="U11" s="390"/>
      <c r="V11" s="390"/>
      <c r="W11" s="390"/>
      <c r="X11" s="390"/>
      <c r="Y11" s="390"/>
      <c r="Z11" s="390"/>
      <c r="AA11" s="390"/>
      <c r="AB11" s="390"/>
      <c r="AC11" s="389"/>
    </row>
    <row r="12" spans="1:29" s="224" customFormat="1" ht="60" x14ac:dyDescent="0.25">
      <c r="A12" s="209">
        <v>1</v>
      </c>
      <c r="B12" s="210"/>
      <c r="C12" s="211" t="s">
        <v>270</v>
      </c>
      <c r="D12" s="212" t="s">
        <v>140</v>
      </c>
      <c r="E12" s="213" t="s">
        <v>107</v>
      </c>
      <c r="F12" s="214" t="s">
        <v>108</v>
      </c>
      <c r="G12" s="215" t="s">
        <v>286</v>
      </c>
      <c r="H12" s="216"/>
      <c r="I12" s="217" t="s">
        <v>270</v>
      </c>
      <c r="J12" s="211">
        <f>SUM(O12:AC12)</f>
        <v>16350.749999999995</v>
      </c>
      <c r="K12" s="216"/>
      <c r="L12" s="218">
        <v>45292</v>
      </c>
      <c r="M12" s="218">
        <v>50770</v>
      </c>
      <c r="N12" s="219"/>
      <c r="O12" s="220">
        <f>0.15*$C$76</f>
        <v>1090.05</v>
      </c>
      <c r="P12" s="221">
        <f>0.15*$C$76</f>
        <v>1090.05</v>
      </c>
      <c r="Q12" s="221">
        <f t="shared" ref="Q12:S12" si="0">0.15*$C$76</f>
        <v>1090.05</v>
      </c>
      <c r="R12" s="221">
        <f t="shared" si="0"/>
        <v>1090.05</v>
      </c>
      <c r="S12" s="221">
        <f t="shared" si="0"/>
        <v>1090.05</v>
      </c>
      <c r="T12" s="222">
        <f>0.15*$C$76</f>
        <v>1090.05</v>
      </c>
      <c r="U12" s="222">
        <f t="shared" ref="U12:AB12" si="1">0.15*$C$76</f>
        <v>1090.05</v>
      </c>
      <c r="V12" s="222">
        <f t="shared" si="1"/>
        <v>1090.05</v>
      </c>
      <c r="W12" s="222">
        <f t="shared" si="1"/>
        <v>1090.05</v>
      </c>
      <c r="X12" s="222">
        <f t="shared" si="1"/>
        <v>1090.05</v>
      </c>
      <c r="Y12" s="222">
        <f t="shared" si="1"/>
        <v>1090.05</v>
      </c>
      <c r="Z12" s="222">
        <f t="shared" si="1"/>
        <v>1090.05</v>
      </c>
      <c r="AA12" s="222">
        <f t="shared" si="1"/>
        <v>1090.05</v>
      </c>
      <c r="AB12" s="222">
        <f t="shared" si="1"/>
        <v>1090.05</v>
      </c>
      <c r="AC12" s="223">
        <f>0.15*$C$76</f>
        <v>1090.05</v>
      </c>
    </row>
    <row r="13" spans="1:29" s="224" customFormat="1" x14ac:dyDescent="0.25">
      <c r="A13" s="38"/>
      <c r="B13" s="39" t="s">
        <v>4</v>
      </c>
      <c r="C13" s="40"/>
      <c r="D13" s="180"/>
      <c r="E13" s="41"/>
      <c r="F13" s="41"/>
      <c r="G13" s="41"/>
      <c r="H13" s="41"/>
      <c r="I13" s="76"/>
      <c r="J13" s="41"/>
      <c r="K13" s="76"/>
      <c r="L13" s="225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226"/>
    </row>
    <row r="14" spans="1:29" s="224" customFormat="1" ht="15" customHeight="1" x14ac:dyDescent="0.25">
      <c r="A14" s="38"/>
      <c r="B14" s="227" t="s">
        <v>1</v>
      </c>
      <c r="C14" s="76"/>
      <c r="D14" s="181"/>
      <c r="E14" s="41"/>
      <c r="F14" s="41"/>
      <c r="G14" s="41"/>
      <c r="H14" s="41"/>
      <c r="I14" s="120"/>
      <c r="J14" s="41"/>
      <c r="K14" s="120"/>
      <c r="L14" s="225"/>
      <c r="M14" s="76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228"/>
    </row>
    <row r="15" spans="1:29" s="224" customFormat="1" x14ac:dyDescent="0.25">
      <c r="A15" s="38"/>
      <c r="B15" s="120" t="s">
        <v>14</v>
      </c>
      <c r="C15" s="76"/>
      <c r="D15" s="181"/>
      <c r="E15" s="229"/>
      <c r="F15" s="229"/>
      <c r="G15" s="229"/>
      <c r="H15" s="120"/>
      <c r="I15" s="120"/>
      <c r="J15" s="230"/>
      <c r="K15" s="120"/>
      <c r="L15" s="76"/>
      <c r="M15" s="76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228"/>
    </row>
    <row r="16" spans="1:29" s="224" customFormat="1" x14ac:dyDescent="0.25">
      <c r="A16" s="38"/>
      <c r="B16" s="227" t="s">
        <v>1</v>
      </c>
      <c r="C16" s="76"/>
      <c r="D16" s="181"/>
      <c r="E16" s="229"/>
      <c r="F16" s="229"/>
      <c r="G16" s="229"/>
      <c r="H16" s="120"/>
      <c r="I16" s="120"/>
      <c r="J16" s="230"/>
      <c r="K16" s="120"/>
      <c r="L16" s="76"/>
      <c r="M16" s="76"/>
      <c r="N16" s="120"/>
      <c r="O16" s="120"/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228"/>
    </row>
    <row r="17" spans="1:29" s="224" customFormat="1" x14ac:dyDescent="0.25">
      <c r="A17" s="231"/>
      <c r="B17" s="232"/>
      <c r="C17" s="233"/>
      <c r="D17" s="32"/>
      <c r="E17" s="234"/>
      <c r="F17" s="235"/>
      <c r="G17" s="234"/>
      <c r="H17" s="236"/>
      <c r="I17" s="231"/>
      <c r="J17" s="237"/>
      <c r="K17" s="236"/>
      <c r="L17" s="100"/>
      <c r="M17" s="101"/>
      <c r="N17" s="36"/>
      <c r="O17" s="238"/>
      <c r="P17" s="239"/>
      <c r="Q17" s="239"/>
      <c r="R17" s="239"/>
      <c r="S17" s="239"/>
      <c r="T17" s="240"/>
      <c r="U17" s="240"/>
      <c r="V17" s="240"/>
      <c r="W17" s="240"/>
      <c r="X17" s="240"/>
      <c r="Y17" s="240"/>
      <c r="Z17" s="240"/>
      <c r="AA17" s="240"/>
      <c r="AB17" s="240"/>
      <c r="AC17" s="241"/>
    </row>
    <row r="18" spans="1:29" s="224" customFormat="1" x14ac:dyDescent="0.25">
      <c r="A18" s="38"/>
      <c r="B18" s="120" t="s">
        <v>5</v>
      </c>
      <c r="C18" s="76"/>
      <c r="D18" s="181"/>
      <c r="E18" s="229"/>
      <c r="F18" s="229"/>
      <c r="G18" s="229"/>
      <c r="H18" s="120"/>
      <c r="I18" s="120"/>
      <c r="J18" s="230"/>
      <c r="K18" s="120"/>
      <c r="L18" s="76"/>
      <c r="M18" s="76"/>
      <c r="N18" s="120"/>
      <c r="O18" s="120"/>
      <c r="P18" s="120"/>
      <c r="Q18" s="120"/>
      <c r="R18" s="120"/>
      <c r="S18" s="120"/>
      <c r="T18" s="120"/>
      <c r="U18" s="120"/>
      <c r="V18" s="120"/>
      <c r="W18" s="120"/>
      <c r="X18" s="120"/>
      <c r="Y18" s="120"/>
      <c r="Z18" s="120"/>
      <c r="AA18" s="120"/>
      <c r="AB18" s="120"/>
      <c r="AC18" s="228"/>
    </row>
    <row r="19" spans="1:29" s="224" customFormat="1" x14ac:dyDescent="0.25">
      <c r="A19" s="38"/>
      <c r="B19" s="227" t="s">
        <v>1</v>
      </c>
      <c r="C19" s="76"/>
      <c r="D19" s="181"/>
      <c r="E19" s="229"/>
      <c r="F19" s="229"/>
      <c r="G19" s="229"/>
      <c r="H19" s="120"/>
      <c r="I19" s="120"/>
      <c r="J19" s="230"/>
      <c r="K19" s="120"/>
      <c r="L19" s="76"/>
      <c r="M19" s="76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228"/>
    </row>
    <row r="20" spans="1:29" s="224" customFormat="1" ht="105" x14ac:dyDescent="0.25">
      <c r="A20" s="231"/>
      <c r="B20" s="232"/>
      <c r="C20" s="242" t="s">
        <v>270</v>
      </c>
      <c r="D20" s="234" t="s">
        <v>141</v>
      </c>
      <c r="E20" s="243" t="s">
        <v>272</v>
      </c>
      <c r="F20" s="235" t="s">
        <v>273</v>
      </c>
      <c r="G20" s="244" t="s">
        <v>274</v>
      </c>
      <c r="H20" s="236"/>
      <c r="I20" s="231" t="s">
        <v>270</v>
      </c>
      <c r="J20" s="237">
        <f t="shared" ref="J20:J32" si="2">SUM(O20:AC20)</f>
        <v>30000</v>
      </c>
      <c r="K20" s="236"/>
      <c r="L20" s="101">
        <v>45658</v>
      </c>
      <c r="M20" s="101">
        <v>47118</v>
      </c>
      <c r="N20" s="36" t="s">
        <v>72</v>
      </c>
      <c r="O20" s="238"/>
      <c r="P20" s="239">
        <v>7500</v>
      </c>
      <c r="Q20" s="239">
        <v>7500</v>
      </c>
      <c r="R20" s="239">
        <v>7500</v>
      </c>
      <c r="S20" s="239">
        <v>7500</v>
      </c>
      <c r="T20" s="240"/>
      <c r="U20" s="240"/>
      <c r="V20" s="240"/>
      <c r="W20" s="240"/>
      <c r="X20" s="240"/>
      <c r="Y20" s="240"/>
      <c r="Z20" s="240"/>
      <c r="AA20" s="240"/>
      <c r="AB20" s="240"/>
      <c r="AC20" s="241"/>
    </row>
    <row r="21" spans="1:29" s="224" customFormat="1" ht="105" x14ac:dyDescent="0.25">
      <c r="A21" s="231"/>
      <c r="B21" s="232"/>
      <c r="C21" s="242" t="s">
        <v>270</v>
      </c>
      <c r="D21" s="234" t="s">
        <v>141</v>
      </c>
      <c r="E21" s="243" t="s">
        <v>272</v>
      </c>
      <c r="F21" s="235" t="s">
        <v>273</v>
      </c>
      <c r="G21" s="244" t="s">
        <v>274</v>
      </c>
      <c r="H21" s="236"/>
      <c r="I21" s="231" t="s">
        <v>270</v>
      </c>
      <c r="J21" s="237">
        <f t="shared" si="2"/>
        <v>60000</v>
      </c>
      <c r="K21" s="236"/>
      <c r="L21" s="101">
        <v>47119</v>
      </c>
      <c r="M21" s="101">
        <v>50770</v>
      </c>
      <c r="N21" s="36" t="s">
        <v>49</v>
      </c>
      <c r="O21" s="238"/>
      <c r="P21" s="239"/>
      <c r="Q21" s="239"/>
      <c r="R21" s="239"/>
      <c r="S21" s="239"/>
      <c r="T21" s="240">
        <v>6000</v>
      </c>
      <c r="U21" s="240">
        <v>6000</v>
      </c>
      <c r="V21" s="240">
        <v>6000</v>
      </c>
      <c r="W21" s="240">
        <v>6000</v>
      </c>
      <c r="X21" s="240">
        <v>6000</v>
      </c>
      <c r="Y21" s="240">
        <v>6000</v>
      </c>
      <c r="Z21" s="240">
        <v>6000</v>
      </c>
      <c r="AA21" s="240">
        <v>6000</v>
      </c>
      <c r="AB21" s="240">
        <v>6000</v>
      </c>
      <c r="AC21" s="241">
        <v>6000</v>
      </c>
    </row>
    <row r="22" spans="1:29" s="224" customFormat="1" x14ac:dyDescent="0.25">
      <c r="A22" s="38"/>
      <c r="B22" s="227" t="s">
        <v>2</v>
      </c>
      <c r="C22" s="76"/>
      <c r="D22" s="181"/>
      <c r="E22" s="229"/>
      <c r="F22" s="229"/>
      <c r="G22" s="229"/>
      <c r="H22" s="120"/>
      <c r="I22" s="120"/>
      <c r="J22" s="230"/>
      <c r="K22" s="120"/>
      <c r="L22" s="76"/>
      <c r="M22" s="76"/>
      <c r="N22" s="120"/>
      <c r="O22" s="12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228"/>
    </row>
    <row r="23" spans="1:29" s="224" customFormat="1" ht="105" x14ac:dyDescent="0.25">
      <c r="A23" s="231"/>
      <c r="B23" s="232"/>
      <c r="C23" s="242" t="s">
        <v>270</v>
      </c>
      <c r="D23" s="243" t="s">
        <v>152</v>
      </c>
      <c r="E23" s="243" t="s">
        <v>272</v>
      </c>
      <c r="F23" s="235" t="s">
        <v>145</v>
      </c>
      <c r="G23" s="234" t="s">
        <v>275</v>
      </c>
      <c r="H23" s="236"/>
      <c r="I23" s="231" t="s">
        <v>270</v>
      </c>
      <c r="J23" s="237">
        <f t="shared" si="2"/>
        <v>30000</v>
      </c>
      <c r="K23" s="236"/>
      <c r="L23" s="101">
        <v>45658</v>
      </c>
      <c r="M23" s="101">
        <v>47118</v>
      </c>
      <c r="N23" s="57" t="s">
        <v>72</v>
      </c>
      <c r="O23" s="238"/>
      <c r="P23" s="239">
        <v>7500</v>
      </c>
      <c r="Q23" s="239">
        <v>7500</v>
      </c>
      <c r="R23" s="239">
        <v>7500</v>
      </c>
      <c r="S23" s="239">
        <v>7500</v>
      </c>
      <c r="T23" s="240"/>
      <c r="U23" s="240"/>
      <c r="V23" s="240"/>
      <c r="W23" s="240"/>
      <c r="X23" s="240"/>
      <c r="Y23" s="240"/>
      <c r="Z23" s="240"/>
      <c r="AA23" s="240"/>
      <c r="AB23" s="240"/>
      <c r="AC23" s="241"/>
    </row>
    <row r="24" spans="1:29" s="224" customFormat="1" ht="45" x14ac:dyDescent="0.25">
      <c r="A24" s="231"/>
      <c r="B24" s="232"/>
      <c r="C24" s="242" t="s">
        <v>276</v>
      </c>
      <c r="D24" s="243" t="s">
        <v>277</v>
      </c>
      <c r="E24" s="243" t="s">
        <v>118</v>
      </c>
      <c r="F24" s="235" t="s">
        <v>119</v>
      </c>
      <c r="G24" s="234" t="s">
        <v>120</v>
      </c>
      <c r="H24" s="236"/>
      <c r="I24" s="231" t="s">
        <v>270</v>
      </c>
      <c r="J24" s="237">
        <f t="shared" ref="J24:J27" si="3">SUM(O24:AC24)</f>
        <v>1800</v>
      </c>
      <c r="K24" s="236"/>
      <c r="L24" s="101">
        <v>45658</v>
      </c>
      <c r="M24" s="101">
        <v>46022</v>
      </c>
      <c r="N24" s="57" t="s">
        <v>72</v>
      </c>
      <c r="O24" s="238"/>
      <c r="P24" s="239">
        <v>1800</v>
      </c>
      <c r="Q24" s="239"/>
      <c r="R24" s="239"/>
      <c r="S24" s="239"/>
      <c r="T24" s="240"/>
      <c r="U24" s="240"/>
      <c r="V24" s="240"/>
      <c r="W24" s="240"/>
      <c r="X24" s="240"/>
      <c r="Y24" s="240"/>
      <c r="Z24" s="240"/>
      <c r="AA24" s="240"/>
      <c r="AB24" s="240"/>
      <c r="AC24" s="241"/>
    </row>
    <row r="25" spans="1:29" s="224" customFormat="1" ht="45" x14ac:dyDescent="0.25">
      <c r="A25" s="231"/>
      <c r="B25" s="232"/>
      <c r="C25" s="242" t="s">
        <v>278</v>
      </c>
      <c r="D25" s="243" t="s">
        <v>277</v>
      </c>
      <c r="E25" s="243" t="s">
        <v>118</v>
      </c>
      <c r="F25" s="235" t="s">
        <v>119</v>
      </c>
      <c r="G25" s="234" t="s">
        <v>120</v>
      </c>
      <c r="H25" s="236"/>
      <c r="I25" s="231" t="s">
        <v>270</v>
      </c>
      <c r="J25" s="237">
        <f t="shared" si="3"/>
        <v>1800</v>
      </c>
      <c r="K25" s="236"/>
      <c r="L25" s="101">
        <v>46023</v>
      </c>
      <c r="M25" s="101">
        <v>46387</v>
      </c>
      <c r="N25" s="57" t="s">
        <v>72</v>
      </c>
      <c r="O25" s="238"/>
      <c r="P25" s="239"/>
      <c r="Q25" s="239">
        <v>1800</v>
      </c>
      <c r="R25" s="239"/>
      <c r="S25" s="239"/>
      <c r="T25" s="240"/>
      <c r="U25" s="240"/>
      <c r="V25" s="240"/>
      <c r="W25" s="240"/>
      <c r="X25" s="240"/>
      <c r="Y25" s="240"/>
      <c r="Z25" s="240"/>
      <c r="AA25" s="240"/>
      <c r="AB25" s="240"/>
      <c r="AC25" s="241"/>
    </row>
    <row r="26" spans="1:29" s="224" customFormat="1" ht="45" x14ac:dyDescent="0.25">
      <c r="A26" s="231"/>
      <c r="B26" s="232"/>
      <c r="C26" s="242" t="s">
        <v>279</v>
      </c>
      <c r="D26" s="243" t="s">
        <v>277</v>
      </c>
      <c r="E26" s="243" t="s">
        <v>118</v>
      </c>
      <c r="F26" s="235" t="s">
        <v>119</v>
      </c>
      <c r="G26" s="234" t="s">
        <v>120</v>
      </c>
      <c r="H26" s="236"/>
      <c r="I26" s="231" t="s">
        <v>270</v>
      </c>
      <c r="J26" s="237">
        <f t="shared" si="3"/>
        <v>1800</v>
      </c>
      <c r="K26" s="236"/>
      <c r="L26" s="101">
        <v>46388</v>
      </c>
      <c r="M26" s="101">
        <v>46752</v>
      </c>
      <c r="N26" s="57" t="s">
        <v>72</v>
      </c>
      <c r="O26" s="238"/>
      <c r="P26" s="239"/>
      <c r="Q26" s="239"/>
      <c r="R26" s="239">
        <v>1800</v>
      </c>
      <c r="S26" s="239"/>
      <c r="T26" s="240"/>
      <c r="U26" s="240"/>
      <c r="V26" s="240"/>
      <c r="W26" s="240"/>
      <c r="X26" s="240"/>
      <c r="Y26" s="240"/>
      <c r="Z26" s="240"/>
      <c r="AA26" s="240"/>
      <c r="AB26" s="240"/>
      <c r="AC26" s="241"/>
    </row>
    <row r="27" spans="1:29" s="224" customFormat="1" ht="45" x14ac:dyDescent="0.25">
      <c r="A27" s="231"/>
      <c r="B27" s="232"/>
      <c r="C27" s="242" t="s">
        <v>280</v>
      </c>
      <c r="D27" s="243" t="s">
        <v>277</v>
      </c>
      <c r="E27" s="243" t="s">
        <v>118</v>
      </c>
      <c r="F27" s="235" t="s">
        <v>119</v>
      </c>
      <c r="G27" s="234" t="s">
        <v>120</v>
      </c>
      <c r="H27" s="236"/>
      <c r="I27" s="231" t="s">
        <v>270</v>
      </c>
      <c r="J27" s="237">
        <f t="shared" si="3"/>
        <v>1800</v>
      </c>
      <c r="K27" s="236"/>
      <c r="L27" s="101">
        <v>46753</v>
      </c>
      <c r="M27" s="101">
        <v>47118</v>
      </c>
      <c r="N27" s="57" t="s">
        <v>72</v>
      </c>
      <c r="O27" s="238"/>
      <c r="P27" s="239"/>
      <c r="Q27" s="239"/>
      <c r="R27" s="239"/>
      <c r="S27" s="239">
        <v>1800</v>
      </c>
      <c r="T27" s="240"/>
      <c r="U27" s="240"/>
      <c r="V27" s="240"/>
      <c r="W27" s="240"/>
      <c r="X27" s="240"/>
      <c r="Y27" s="240"/>
      <c r="Z27" s="240"/>
      <c r="AA27" s="240"/>
      <c r="AB27" s="240"/>
      <c r="AC27" s="241"/>
    </row>
    <row r="28" spans="1:29" s="224" customFormat="1" ht="105" x14ac:dyDescent="0.25">
      <c r="A28" s="231"/>
      <c r="B28" s="232"/>
      <c r="C28" s="242" t="s">
        <v>270</v>
      </c>
      <c r="D28" s="243" t="s">
        <v>152</v>
      </c>
      <c r="E28" s="243" t="s">
        <v>272</v>
      </c>
      <c r="F28" s="235" t="s">
        <v>145</v>
      </c>
      <c r="G28" s="234" t="s">
        <v>275</v>
      </c>
      <c r="H28" s="236"/>
      <c r="I28" s="231" t="s">
        <v>270</v>
      </c>
      <c r="J28" s="237">
        <f t="shared" si="2"/>
        <v>60000</v>
      </c>
      <c r="K28" s="236"/>
      <c r="L28" s="101">
        <v>47119</v>
      </c>
      <c r="M28" s="101">
        <v>50770</v>
      </c>
      <c r="N28" s="36" t="s">
        <v>49</v>
      </c>
      <c r="O28" s="238"/>
      <c r="P28" s="239"/>
      <c r="Q28" s="239"/>
      <c r="R28" s="239"/>
      <c r="S28" s="239"/>
      <c r="T28" s="240">
        <v>6000</v>
      </c>
      <c r="U28" s="240">
        <v>6000</v>
      </c>
      <c r="V28" s="240">
        <v>6000</v>
      </c>
      <c r="W28" s="240">
        <v>6000</v>
      </c>
      <c r="X28" s="240">
        <v>6000</v>
      </c>
      <c r="Y28" s="240">
        <v>6000</v>
      </c>
      <c r="Z28" s="240">
        <v>6000</v>
      </c>
      <c r="AA28" s="240">
        <v>6000</v>
      </c>
      <c r="AB28" s="240">
        <v>6000</v>
      </c>
      <c r="AC28" s="241">
        <v>6000</v>
      </c>
    </row>
    <row r="29" spans="1:29" s="224" customFormat="1" ht="45" x14ac:dyDescent="0.25">
      <c r="A29" s="231"/>
      <c r="B29" s="232"/>
      <c r="C29" s="242" t="s">
        <v>276</v>
      </c>
      <c r="D29" s="243" t="s">
        <v>277</v>
      </c>
      <c r="E29" s="243" t="s">
        <v>118</v>
      </c>
      <c r="F29" s="235" t="s">
        <v>119</v>
      </c>
      <c r="G29" s="234" t="s">
        <v>120</v>
      </c>
      <c r="H29" s="236"/>
      <c r="I29" s="231" t="s">
        <v>270</v>
      </c>
      <c r="J29" s="237">
        <f t="shared" si="2"/>
        <v>1800</v>
      </c>
      <c r="K29" s="236"/>
      <c r="L29" s="101">
        <v>48214</v>
      </c>
      <c r="M29" s="101">
        <v>48579</v>
      </c>
      <c r="N29" s="36" t="s">
        <v>49</v>
      </c>
      <c r="O29" s="238"/>
      <c r="P29" s="239"/>
      <c r="Q29" s="239"/>
      <c r="R29" s="239"/>
      <c r="S29" s="239"/>
      <c r="T29" s="240"/>
      <c r="U29" s="240"/>
      <c r="V29" s="240"/>
      <c r="W29" s="240">
        <v>1800</v>
      </c>
      <c r="X29" s="240"/>
      <c r="Y29" s="240"/>
      <c r="Z29" s="240"/>
      <c r="AA29" s="240"/>
      <c r="AB29" s="240"/>
      <c r="AC29" s="241"/>
    </row>
    <row r="30" spans="1:29" s="224" customFormat="1" ht="45" x14ac:dyDescent="0.25">
      <c r="A30" s="231"/>
      <c r="B30" s="232"/>
      <c r="C30" s="242" t="s">
        <v>278</v>
      </c>
      <c r="D30" s="243" t="s">
        <v>277</v>
      </c>
      <c r="E30" s="243" t="s">
        <v>118</v>
      </c>
      <c r="F30" s="235" t="s">
        <v>119</v>
      </c>
      <c r="G30" s="234" t="s">
        <v>120</v>
      </c>
      <c r="H30" s="236"/>
      <c r="I30" s="231" t="s">
        <v>270</v>
      </c>
      <c r="J30" s="237">
        <f t="shared" si="2"/>
        <v>1800</v>
      </c>
      <c r="K30" s="236"/>
      <c r="L30" s="101">
        <v>48580</v>
      </c>
      <c r="M30" s="101">
        <v>48944</v>
      </c>
      <c r="N30" s="36" t="s">
        <v>49</v>
      </c>
      <c r="O30" s="238"/>
      <c r="P30" s="239"/>
      <c r="Q30" s="239"/>
      <c r="R30" s="239"/>
      <c r="S30" s="239"/>
      <c r="T30" s="240"/>
      <c r="U30" s="240"/>
      <c r="V30" s="240"/>
      <c r="W30" s="240"/>
      <c r="X30" s="240">
        <v>1800</v>
      </c>
      <c r="Y30" s="240"/>
      <c r="Z30" s="240"/>
      <c r="AA30" s="240"/>
      <c r="AB30" s="240"/>
      <c r="AC30" s="241"/>
    </row>
    <row r="31" spans="1:29" s="224" customFormat="1" ht="45" x14ac:dyDescent="0.25">
      <c r="A31" s="231"/>
      <c r="B31" s="232"/>
      <c r="C31" s="242" t="s">
        <v>279</v>
      </c>
      <c r="D31" s="243" t="s">
        <v>277</v>
      </c>
      <c r="E31" s="243" t="s">
        <v>118</v>
      </c>
      <c r="F31" s="235" t="s">
        <v>119</v>
      </c>
      <c r="G31" s="234" t="s">
        <v>120</v>
      </c>
      <c r="H31" s="236"/>
      <c r="I31" s="231" t="s">
        <v>270</v>
      </c>
      <c r="J31" s="237">
        <f t="shared" si="2"/>
        <v>1800</v>
      </c>
      <c r="K31" s="236"/>
      <c r="L31" s="101">
        <v>48945</v>
      </c>
      <c r="M31" s="101">
        <v>49309</v>
      </c>
      <c r="N31" s="36" t="s">
        <v>49</v>
      </c>
      <c r="O31" s="238"/>
      <c r="P31" s="239"/>
      <c r="Q31" s="239"/>
      <c r="R31" s="239"/>
      <c r="S31" s="239"/>
      <c r="T31" s="240"/>
      <c r="U31" s="240"/>
      <c r="V31" s="240"/>
      <c r="W31" s="240"/>
      <c r="X31" s="240"/>
      <c r="Y31" s="240">
        <v>1800</v>
      </c>
      <c r="Z31" s="240"/>
      <c r="AA31" s="240"/>
      <c r="AB31" s="240"/>
      <c r="AC31" s="241"/>
    </row>
    <row r="32" spans="1:29" s="224" customFormat="1" ht="45" x14ac:dyDescent="0.25">
      <c r="A32" s="231"/>
      <c r="B32" s="232"/>
      <c r="C32" s="242" t="s">
        <v>280</v>
      </c>
      <c r="D32" s="243" t="s">
        <v>277</v>
      </c>
      <c r="E32" s="243" t="s">
        <v>118</v>
      </c>
      <c r="F32" s="235" t="s">
        <v>119</v>
      </c>
      <c r="G32" s="234" t="s">
        <v>120</v>
      </c>
      <c r="H32" s="236"/>
      <c r="I32" s="231" t="s">
        <v>270</v>
      </c>
      <c r="J32" s="237">
        <f t="shared" si="2"/>
        <v>1800</v>
      </c>
      <c r="K32" s="236"/>
      <c r="L32" s="101">
        <v>49310</v>
      </c>
      <c r="M32" s="101">
        <v>49674</v>
      </c>
      <c r="N32" s="36" t="s">
        <v>49</v>
      </c>
      <c r="O32" s="238"/>
      <c r="P32" s="239"/>
      <c r="Q32" s="239"/>
      <c r="R32" s="239"/>
      <c r="S32" s="239"/>
      <c r="T32" s="240"/>
      <c r="U32" s="240"/>
      <c r="V32" s="240"/>
      <c r="W32" s="240"/>
      <c r="X32" s="240"/>
      <c r="Y32" s="240"/>
      <c r="Z32" s="240">
        <v>1800</v>
      </c>
      <c r="AA32" s="240"/>
      <c r="AB32" s="240"/>
      <c r="AC32" s="241"/>
    </row>
    <row r="33" spans="1:29" s="224" customFormat="1" x14ac:dyDescent="0.25">
      <c r="A33" s="38"/>
      <c r="B33" s="227" t="s">
        <v>3</v>
      </c>
      <c r="C33" s="76"/>
      <c r="D33" s="181"/>
      <c r="E33" s="229"/>
      <c r="F33" s="229"/>
      <c r="G33" s="229"/>
      <c r="H33" s="120"/>
      <c r="I33" s="120"/>
      <c r="J33" s="230"/>
      <c r="K33" s="120"/>
      <c r="L33" s="76"/>
      <c r="M33" s="76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228"/>
    </row>
    <row r="34" spans="1:29" s="224" customFormat="1" ht="75" x14ac:dyDescent="0.25">
      <c r="A34" s="231">
        <v>4</v>
      </c>
      <c r="B34" s="232"/>
      <c r="C34" s="242" t="s">
        <v>278</v>
      </c>
      <c r="D34" s="245" t="s">
        <v>289</v>
      </c>
      <c r="E34" s="234" t="s">
        <v>281</v>
      </c>
      <c r="F34" s="72" t="s">
        <v>271</v>
      </c>
      <c r="G34" s="234" t="s">
        <v>274</v>
      </c>
      <c r="H34" s="236"/>
      <c r="I34" s="231" t="s">
        <v>270</v>
      </c>
      <c r="J34" s="237">
        <f t="shared" ref="J34:J35" si="4">SUM(O34:AC34)</f>
        <v>28</v>
      </c>
      <c r="K34" s="236"/>
      <c r="L34" s="101">
        <v>45292</v>
      </c>
      <c r="M34" s="101">
        <v>45657</v>
      </c>
      <c r="N34" s="57" t="s">
        <v>287</v>
      </c>
      <c r="O34" s="238">
        <v>28</v>
      </c>
      <c r="P34" s="239"/>
      <c r="Q34" s="239"/>
      <c r="R34" s="239"/>
      <c r="S34" s="239"/>
      <c r="T34" s="240"/>
      <c r="U34" s="240"/>
      <c r="V34" s="240"/>
      <c r="W34" s="240"/>
      <c r="X34" s="240"/>
      <c r="Y34" s="240"/>
      <c r="Z34" s="240"/>
      <c r="AA34" s="240"/>
      <c r="AB34" s="240"/>
      <c r="AC34" s="241"/>
    </row>
    <row r="35" spans="1:29" s="224" customFormat="1" ht="75" x14ac:dyDescent="0.25">
      <c r="A35" s="231">
        <v>5</v>
      </c>
      <c r="B35" s="232"/>
      <c r="C35" s="242" t="s">
        <v>290</v>
      </c>
      <c r="D35" s="245" t="s">
        <v>291</v>
      </c>
      <c r="E35" s="234" t="s">
        <v>281</v>
      </c>
      <c r="F35" s="72" t="s">
        <v>271</v>
      </c>
      <c r="G35" s="234" t="s">
        <v>274</v>
      </c>
      <c r="H35" s="236"/>
      <c r="I35" s="231" t="s">
        <v>270</v>
      </c>
      <c r="J35" s="237">
        <f t="shared" si="4"/>
        <v>1000</v>
      </c>
      <c r="K35" s="236"/>
      <c r="L35" s="101">
        <v>45292</v>
      </c>
      <c r="M35" s="101">
        <v>45657</v>
      </c>
      <c r="N35" s="57" t="s">
        <v>287</v>
      </c>
      <c r="O35" s="238">
        <v>1000</v>
      </c>
      <c r="P35" s="239"/>
      <c r="Q35" s="239"/>
      <c r="R35" s="239"/>
      <c r="S35" s="239"/>
      <c r="T35" s="240"/>
      <c r="U35" s="240"/>
      <c r="V35" s="240"/>
      <c r="W35" s="240"/>
      <c r="X35" s="240"/>
      <c r="Y35" s="240"/>
      <c r="Z35" s="240"/>
      <c r="AA35" s="240"/>
      <c r="AB35" s="240"/>
      <c r="AC35" s="241"/>
    </row>
    <row r="36" spans="1:29" s="224" customFormat="1" ht="75" x14ac:dyDescent="0.25">
      <c r="A36" s="231"/>
      <c r="B36" s="232"/>
      <c r="C36" s="242" t="s">
        <v>276</v>
      </c>
      <c r="D36" s="245" t="s">
        <v>244</v>
      </c>
      <c r="E36" s="234" t="s">
        <v>281</v>
      </c>
      <c r="F36" s="72" t="s">
        <v>271</v>
      </c>
      <c r="G36" s="234" t="s">
        <v>274</v>
      </c>
      <c r="H36" s="236"/>
      <c r="I36" s="231" t="s">
        <v>270</v>
      </c>
      <c r="J36" s="237">
        <f t="shared" ref="J36:J41" si="5">SUM(O36:AC36)</f>
        <v>635</v>
      </c>
      <c r="K36" s="236"/>
      <c r="L36" s="101">
        <v>45658</v>
      </c>
      <c r="M36" s="101">
        <v>46022</v>
      </c>
      <c r="N36" s="57" t="s">
        <v>72</v>
      </c>
      <c r="O36" s="238"/>
      <c r="P36" s="239">
        <v>635</v>
      </c>
      <c r="Q36" s="239"/>
      <c r="R36" s="239"/>
      <c r="S36" s="239"/>
      <c r="T36" s="240"/>
      <c r="U36" s="240"/>
      <c r="V36" s="240"/>
      <c r="W36" s="240"/>
      <c r="X36" s="240"/>
      <c r="Y36" s="240"/>
      <c r="Z36" s="240"/>
      <c r="AA36" s="240"/>
      <c r="AB36" s="240"/>
      <c r="AC36" s="241"/>
    </row>
    <row r="37" spans="1:29" s="224" customFormat="1" ht="75" x14ac:dyDescent="0.25">
      <c r="A37" s="231"/>
      <c r="B37" s="232"/>
      <c r="C37" s="242" t="s">
        <v>278</v>
      </c>
      <c r="D37" s="245" t="s">
        <v>244</v>
      </c>
      <c r="E37" s="234" t="s">
        <v>281</v>
      </c>
      <c r="F37" s="72" t="s">
        <v>271</v>
      </c>
      <c r="G37" s="234" t="s">
        <v>274</v>
      </c>
      <c r="H37" s="236"/>
      <c r="I37" s="231" t="s">
        <v>270</v>
      </c>
      <c r="J37" s="237">
        <f t="shared" si="5"/>
        <v>635</v>
      </c>
      <c r="K37" s="236"/>
      <c r="L37" s="101">
        <v>45658</v>
      </c>
      <c r="M37" s="101">
        <v>46022</v>
      </c>
      <c r="N37" s="57" t="s">
        <v>72</v>
      </c>
      <c r="O37" s="238"/>
      <c r="P37" s="239">
        <v>635</v>
      </c>
      <c r="Q37" s="239"/>
      <c r="R37" s="239"/>
      <c r="S37" s="239"/>
      <c r="T37" s="240"/>
      <c r="U37" s="240"/>
      <c r="V37" s="240"/>
      <c r="W37" s="240"/>
      <c r="X37" s="240"/>
      <c r="Y37" s="240"/>
      <c r="Z37" s="240"/>
      <c r="AA37" s="240"/>
      <c r="AB37" s="240"/>
      <c r="AC37" s="241"/>
    </row>
    <row r="38" spans="1:29" s="224" customFormat="1" ht="75" x14ac:dyDescent="0.25">
      <c r="A38" s="231"/>
      <c r="B38" s="232"/>
      <c r="C38" s="242" t="s">
        <v>279</v>
      </c>
      <c r="D38" s="245" t="s">
        <v>244</v>
      </c>
      <c r="E38" s="234" t="s">
        <v>281</v>
      </c>
      <c r="F38" s="72" t="s">
        <v>271</v>
      </c>
      <c r="G38" s="234" t="s">
        <v>274</v>
      </c>
      <c r="H38" s="236"/>
      <c r="I38" s="231" t="s">
        <v>270</v>
      </c>
      <c r="J38" s="237">
        <f t="shared" si="5"/>
        <v>635</v>
      </c>
      <c r="K38" s="236"/>
      <c r="L38" s="101">
        <v>45658</v>
      </c>
      <c r="M38" s="101">
        <v>46022</v>
      </c>
      <c r="N38" s="57" t="s">
        <v>72</v>
      </c>
      <c r="O38" s="238"/>
      <c r="P38" s="239">
        <v>635</v>
      </c>
      <c r="Q38" s="239"/>
      <c r="R38" s="239"/>
      <c r="S38" s="239"/>
      <c r="T38" s="240"/>
      <c r="U38" s="240"/>
      <c r="V38" s="240"/>
      <c r="W38" s="240"/>
      <c r="X38" s="240"/>
      <c r="Y38" s="240"/>
      <c r="Z38" s="240"/>
      <c r="AA38" s="240"/>
      <c r="AB38" s="240"/>
      <c r="AC38" s="241"/>
    </row>
    <row r="39" spans="1:29" s="224" customFormat="1" ht="75" x14ac:dyDescent="0.25">
      <c r="A39" s="231"/>
      <c r="B39" s="232"/>
      <c r="C39" s="242" t="s">
        <v>280</v>
      </c>
      <c r="D39" s="245" t="s">
        <v>244</v>
      </c>
      <c r="E39" s="234" t="s">
        <v>281</v>
      </c>
      <c r="F39" s="72" t="s">
        <v>271</v>
      </c>
      <c r="G39" s="234" t="s">
        <v>274</v>
      </c>
      <c r="H39" s="236"/>
      <c r="I39" s="231" t="s">
        <v>270</v>
      </c>
      <c r="J39" s="237">
        <f t="shared" si="5"/>
        <v>635</v>
      </c>
      <c r="K39" s="236"/>
      <c r="L39" s="101">
        <v>45658</v>
      </c>
      <c r="M39" s="101">
        <v>46022</v>
      </c>
      <c r="N39" s="57" t="s">
        <v>72</v>
      </c>
      <c r="O39" s="238"/>
      <c r="P39" s="239">
        <v>635</v>
      </c>
      <c r="Q39" s="239"/>
      <c r="R39" s="239"/>
      <c r="S39" s="239"/>
      <c r="T39" s="240"/>
      <c r="U39" s="240"/>
      <c r="V39" s="240"/>
      <c r="W39" s="240"/>
      <c r="X39" s="240"/>
      <c r="Y39" s="240"/>
      <c r="Z39" s="240"/>
      <c r="AA39" s="240"/>
      <c r="AB39" s="240"/>
      <c r="AC39" s="241"/>
    </row>
    <row r="40" spans="1:29" s="224" customFormat="1" ht="75" x14ac:dyDescent="0.25">
      <c r="A40" s="231"/>
      <c r="B40" s="232"/>
      <c r="C40" s="242" t="s">
        <v>270</v>
      </c>
      <c r="D40" s="245" t="s">
        <v>185</v>
      </c>
      <c r="E40" s="234" t="s">
        <v>281</v>
      </c>
      <c r="F40" s="72" t="s">
        <v>271</v>
      </c>
      <c r="G40" s="234" t="s">
        <v>274</v>
      </c>
      <c r="H40" s="236"/>
      <c r="I40" s="231" t="s">
        <v>270</v>
      </c>
      <c r="J40" s="237">
        <f t="shared" si="5"/>
        <v>15000</v>
      </c>
      <c r="K40" s="236"/>
      <c r="L40" s="101">
        <v>45658</v>
      </c>
      <c r="M40" s="101">
        <v>47118</v>
      </c>
      <c r="N40" s="57" t="s">
        <v>72</v>
      </c>
      <c r="O40" s="238"/>
      <c r="P40" s="239">
        <v>3750</v>
      </c>
      <c r="Q40" s="239">
        <v>3750</v>
      </c>
      <c r="R40" s="239">
        <v>3750</v>
      </c>
      <c r="S40" s="239">
        <v>3750</v>
      </c>
      <c r="T40" s="240"/>
      <c r="U40" s="240"/>
      <c r="V40" s="240"/>
      <c r="W40" s="240"/>
      <c r="X40" s="240"/>
      <c r="Y40" s="240"/>
      <c r="Z40" s="240"/>
      <c r="AA40" s="240"/>
      <c r="AB40" s="240"/>
      <c r="AC40" s="241"/>
    </row>
    <row r="41" spans="1:29" s="224" customFormat="1" ht="75.75" thickBot="1" x14ac:dyDescent="0.3">
      <c r="A41" s="246"/>
      <c r="B41" s="247"/>
      <c r="C41" s="248" t="s">
        <v>270</v>
      </c>
      <c r="D41" s="245" t="s">
        <v>185</v>
      </c>
      <c r="E41" s="249" t="s">
        <v>281</v>
      </c>
      <c r="F41" s="250" t="s">
        <v>271</v>
      </c>
      <c r="G41" s="249" t="s">
        <v>274</v>
      </c>
      <c r="H41" s="251"/>
      <c r="I41" s="246" t="s">
        <v>270</v>
      </c>
      <c r="J41" s="207">
        <f t="shared" si="5"/>
        <v>30000</v>
      </c>
      <c r="K41" s="251"/>
      <c r="L41" s="252">
        <v>47119</v>
      </c>
      <c r="M41" s="252">
        <v>50770</v>
      </c>
      <c r="N41" s="253" t="s">
        <v>49</v>
      </c>
      <c r="O41" s="254"/>
      <c r="P41" s="255"/>
      <c r="Q41" s="255"/>
      <c r="R41" s="255"/>
      <c r="S41" s="255"/>
      <c r="T41" s="256">
        <v>3000</v>
      </c>
      <c r="U41" s="256">
        <v>3000</v>
      </c>
      <c r="V41" s="256">
        <v>3000</v>
      </c>
      <c r="W41" s="256">
        <v>3000</v>
      </c>
      <c r="X41" s="256">
        <v>3000</v>
      </c>
      <c r="Y41" s="256">
        <v>3000</v>
      </c>
      <c r="Z41" s="256">
        <v>3000</v>
      </c>
      <c r="AA41" s="256">
        <v>3000</v>
      </c>
      <c r="AB41" s="256">
        <v>3000</v>
      </c>
      <c r="AC41" s="257">
        <v>3000</v>
      </c>
    </row>
    <row r="42" spans="1:29" s="224" customFormat="1" ht="15.75" thickBot="1" x14ac:dyDescent="0.3">
      <c r="A42" s="258"/>
      <c r="B42" s="259" t="s">
        <v>0</v>
      </c>
      <c r="C42" s="259"/>
      <c r="D42" s="260"/>
      <c r="E42" s="260"/>
      <c r="F42" s="260"/>
      <c r="G42" s="260"/>
      <c r="H42" s="259"/>
      <c r="I42" s="259"/>
      <c r="J42" s="121">
        <f>SUM(J12:J41)</f>
        <v>259318.75</v>
      </c>
      <c r="K42" s="259"/>
      <c r="L42" s="261"/>
      <c r="M42" s="261"/>
      <c r="N42" s="262"/>
      <c r="O42" s="263"/>
      <c r="P42" s="264"/>
      <c r="Q42" s="264"/>
      <c r="R42" s="264"/>
      <c r="S42" s="264"/>
      <c r="T42" s="265"/>
      <c r="U42" s="265"/>
      <c r="V42" s="265"/>
      <c r="W42" s="265"/>
      <c r="X42" s="265"/>
      <c r="Y42" s="265"/>
      <c r="Z42" s="265"/>
      <c r="AA42" s="265"/>
      <c r="AB42" s="265"/>
      <c r="AC42" s="266"/>
    </row>
    <row r="43" spans="1:29" s="224" customFormat="1" x14ac:dyDescent="0.25">
      <c r="A43" s="391" t="s">
        <v>7</v>
      </c>
      <c r="B43" s="391"/>
      <c r="C43" s="391"/>
      <c r="D43" s="267"/>
      <c r="E43" s="267"/>
      <c r="F43" s="267"/>
      <c r="G43" s="267"/>
      <c r="H43" s="268"/>
      <c r="I43" s="269"/>
      <c r="J43" s="270"/>
      <c r="K43" s="270"/>
      <c r="L43" s="270"/>
      <c r="M43" s="270"/>
      <c r="N43" s="270"/>
      <c r="O43" s="271"/>
      <c r="P43" s="272"/>
      <c r="Q43" s="272"/>
      <c r="R43" s="272"/>
      <c r="S43" s="272"/>
      <c r="T43" s="273"/>
      <c r="U43" s="273"/>
      <c r="V43" s="273"/>
      <c r="W43" s="273"/>
      <c r="X43" s="273"/>
      <c r="Y43" s="273"/>
      <c r="Z43" s="273"/>
      <c r="AA43" s="273"/>
      <c r="AB43" s="273"/>
      <c r="AC43" s="273"/>
    </row>
    <row r="44" spans="1:29" s="224" customFormat="1" x14ac:dyDescent="0.25">
      <c r="A44" s="38"/>
      <c r="B44" s="39" t="s">
        <v>8</v>
      </c>
      <c r="C44" s="40"/>
      <c r="D44" s="180"/>
      <c r="E44" s="41"/>
      <c r="F44" s="41"/>
      <c r="G44" s="41"/>
      <c r="H44" s="41"/>
      <c r="I44" s="76"/>
      <c r="J44" s="41"/>
      <c r="K44" s="76"/>
      <c r="L44" s="225"/>
      <c r="M44" s="76"/>
      <c r="N44" s="76"/>
      <c r="O44" s="274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228"/>
    </row>
    <row r="45" spans="1:29" s="224" customFormat="1" x14ac:dyDescent="0.25">
      <c r="A45" s="38"/>
      <c r="B45" s="227" t="s">
        <v>1</v>
      </c>
      <c r="C45" s="76"/>
      <c r="D45" s="181"/>
      <c r="E45" s="41"/>
      <c r="F45" s="41"/>
      <c r="G45" s="41"/>
      <c r="H45" s="41"/>
      <c r="I45" s="120"/>
      <c r="J45" s="41"/>
      <c r="K45" s="120"/>
      <c r="L45" s="225"/>
      <c r="M45" s="76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228"/>
    </row>
    <row r="46" spans="1:29" s="224" customFormat="1" x14ac:dyDescent="0.25">
      <c r="A46" s="231"/>
      <c r="B46" s="232"/>
      <c r="C46" s="275"/>
      <c r="D46" s="244"/>
      <c r="E46" s="234"/>
      <c r="F46" s="72"/>
      <c r="G46" s="234"/>
      <c r="H46" s="52"/>
      <c r="I46" s="231"/>
      <c r="J46" s="237"/>
      <c r="K46" s="236"/>
      <c r="L46" s="101"/>
      <c r="M46" s="101"/>
      <c r="N46" s="57"/>
      <c r="O46" s="238"/>
      <c r="P46" s="239"/>
      <c r="Q46" s="239"/>
      <c r="R46" s="239"/>
      <c r="S46" s="239"/>
      <c r="T46" s="240"/>
      <c r="U46" s="240"/>
      <c r="V46" s="240"/>
      <c r="W46" s="240"/>
      <c r="X46" s="240"/>
      <c r="Y46" s="240"/>
      <c r="Z46" s="240"/>
      <c r="AA46" s="240"/>
      <c r="AB46" s="240"/>
      <c r="AC46" s="241"/>
    </row>
    <row r="47" spans="1:29" s="224" customFormat="1" x14ac:dyDescent="0.25">
      <c r="A47" s="38"/>
      <c r="B47" s="227" t="s">
        <v>2</v>
      </c>
      <c r="C47" s="76"/>
      <c r="D47" s="181"/>
      <c r="E47" s="229"/>
      <c r="F47" s="229"/>
      <c r="G47" s="229"/>
      <c r="H47" s="120"/>
      <c r="I47" s="120"/>
      <c r="J47" s="230"/>
      <c r="K47" s="120"/>
      <c r="L47" s="76"/>
      <c r="M47" s="76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228"/>
    </row>
    <row r="48" spans="1:29" s="224" customFormat="1" x14ac:dyDescent="0.25">
      <c r="A48" s="231"/>
      <c r="B48" s="232"/>
      <c r="C48" s="275"/>
      <c r="D48" s="244"/>
      <c r="E48" s="234"/>
      <c r="F48" s="72"/>
      <c r="G48" s="234"/>
      <c r="H48" s="236"/>
      <c r="I48" s="231"/>
      <c r="J48" s="237"/>
      <c r="K48" s="231"/>
      <c r="L48" s="101"/>
      <c r="M48" s="101"/>
      <c r="N48" s="36"/>
      <c r="O48" s="238"/>
      <c r="P48" s="239"/>
      <c r="Q48" s="239"/>
      <c r="R48" s="239"/>
      <c r="S48" s="239"/>
      <c r="T48" s="240"/>
      <c r="U48" s="240"/>
      <c r="V48" s="240"/>
      <c r="W48" s="240"/>
      <c r="X48" s="240"/>
      <c r="Y48" s="240"/>
      <c r="Z48" s="240"/>
      <c r="AA48" s="240"/>
      <c r="AB48" s="240"/>
      <c r="AC48" s="241"/>
    </row>
    <row r="49" spans="1:29" s="224" customFormat="1" x14ac:dyDescent="0.25">
      <c r="A49" s="38"/>
      <c r="B49" s="227" t="s">
        <v>3</v>
      </c>
      <c r="C49" s="76"/>
      <c r="D49" s="181"/>
      <c r="E49" s="229"/>
      <c r="F49" s="229"/>
      <c r="G49" s="229"/>
      <c r="H49" s="120"/>
      <c r="I49" s="120"/>
      <c r="J49" s="120"/>
      <c r="K49" s="120"/>
      <c r="L49" s="76"/>
      <c r="M49" s="76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228"/>
    </row>
    <row r="50" spans="1:29" s="224" customFormat="1" x14ac:dyDescent="0.25">
      <c r="A50" s="231"/>
      <c r="B50" s="37"/>
      <c r="C50" s="275"/>
      <c r="D50" s="244"/>
      <c r="E50" s="234"/>
      <c r="F50" s="72"/>
      <c r="G50" s="234"/>
      <c r="H50" s="236"/>
      <c r="I50" s="231"/>
      <c r="J50" s="237"/>
      <c r="K50" s="236"/>
      <c r="L50" s="101"/>
      <c r="M50" s="101"/>
      <c r="N50" s="36"/>
      <c r="O50" s="238"/>
      <c r="P50" s="239"/>
      <c r="Q50" s="239"/>
      <c r="R50" s="239"/>
      <c r="S50" s="239"/>
      <c r="T50" s="240"/>
      <c r="U50" s="240"/>
      <c r="V50" s="240"/>
      <c r="W50" s="240"/>
      <c r="X50" s="240"/>
      <c r="Y50" s="240"/>
      <c r="Z50" s="240"/>
      <c r="AA50" s="240"/>
      <c r="AB50" s="240"/>
      <c r="AC50" s="241"/>
    </row>
    <row r="51" spans="1:29" s="224" customFormat="1" x14ac:dyDescent="0.25">
      <c r="A51" s="38"/>
      <c r="B51" s="120" t="s">
        <v>9</v>
      </c>
      <c r="C51" s="76"/>
      <c r="D51" s="181"/>
      <c r="E51" s="229"/>
      <c r="F51" s="229"/>
      <c r="G51" s="229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228"/>
    </row>
    <row r="52" spans="1:29" s="224" customFormat="1" x14ac:dyDescent="0.25">
      <c r="A52" s="38"/>
      <c r="B52" s="120" t="s">
        <v>1</v>
      </c>
      <c r="C52" s="76"/>
      <c r="D52" s="181"/>
      <c r="E52" s="229"/>
      <c r="F52" s="229"/>
      <c r="G52" s="229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228"/>
    </row>
    <row r="53" spans="1:29" s="224" customFormat="1" x14ac:dyDescent="0.25">
      <c r="A53" s="231"/>
      <c r="B53" s="232"/>
      <c r="C53" s="233"/>
      <c r="D53" s="244"/>
      <c r="E53" s="276"/>
      <c r="F53" s="276"/>
      <c r="G53" s="276"/>
      <c r="H53" s="236"/>
      <c r="I53" s="236"/>
      <c r="J53" s="236"/>
      <c r="K53" s="236"/>
      <c r="L53" s="236"/>
      <c r="M53" s="236"/>
      <c r="N53" s="37"/>
      <c r="O53" s="238"/>
      <c r="P53" s="239"/>
      <c r="Q53" s="239"/>
      <c r="R53" s="239"/>
      <c r="S53" s="239"/>
      <c r="T53" s="240"/>
      <c r="U53" s="240"/>
      <c r="V53" s="240"/>
      <c r="W53" s="240"/>
      <c r="X53" s="240"/>
      <c r="Y53" s="240"/>
      <c r="Z53" s="240"/>
      <c r="AA53" s="240"/>
      <c r="AB53" s="240"/>
      <c r="AC53" s="241"/>
    </row>
    <row r="54" spans="1:29" s="224" customFormat="1" x14ac:dyDescent="0.25">
      <c r="A54" s="38"/>
      <c r="B54" s="120" t="s">
        <v>2</v>
      </c>
      <c r="C54" s="76"/>
      <c r="D54" s="181"/>
      <c r="E54" s="229"/>
      <c r="F54" s="229"/>
      <c r="G54" s="229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228"/>
    </row>
    <row r="55" spans="1:29" s="224" customFormat="1" x14ac:dyDescent="0.25">
      <c r="A55" s="231"/>
      <c r="B55" s="232"/>
      <c r="C55" s="233"/>
      <c r="D55" s="244"/>
      <c r="E55" s="276"/>
      <c r="F55" s="276"/>
      <c r="G55" s="276"/>
      <c r="H55" s="236"/>
      <c r="I55" s="236"/>
      <c r="J55" s="236"/>
      <c r="K55" s="236"/>
      <c r="L55" s="236"/>
      <c r="M55" s="236"/>
      <c r="N55" s="37"/>
      <c r="O55" s="238"/>
      <c r="P55" s="239"/>
      <c r="Q55" s="239"/>
      <c r="R55" s="239"/>
      <c r="S55" s="239"/>
      <c r="T55" s="240"/>
      <c r="U55" s="240"/>
      <c r="V55" s="240"/>
      <c r="W55" s="240"/>
      <c r="X55" s="240"/>
      <c r="Y55" s="240"/>
      <c r="Z55" s="240"/>
      <c r="AA55" s="240"/>
      <c r="AB55" s="240"/>
      <c r="AC55" s="241"/>
    </row>
    <row r="56" spans="1:29" s="224" customFormat="1" x14ac:dyDescent="0.25">
      <c r="A56" s="38"/>
      <c r="B56" s="120" t="s">
        <v>3</v>
      </c>
      <c r="C56" s="76"/>
      <c r="D56" s="181"/>
      <c r="E56" s="229"/>
      <c r="F56" s="229"/>
      <c r="G56" s="229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228"/>
    </row>
    <row r="57" spans="1:29" s="224" customFormat="1" x14ac:dyDescent="0.25">
      <c r="A57" s="231"/>
      <c r="B57" s="232"/>
      <c r="C57" s="233"/>
      <c r="D57" s="244"/>
      <c r="E57" s="276"/>
      <c r="F57" s="276"/>
      <c r="G57" s="276"/>
      <c r="H57" s="236"/>
      <c r="I57" s="236"/>
      <c r="J57" s="236"/>
      <c r="K57" s="236"/>
      <c r="L57" s="236"/>
      <c r="M57" s="236"/>
      <c r="N57" s="37"/>
      <c r="O57" s="238"/>
      <c r="P57" s="239"/>
      <c r="Q57" s="239"/>
      <c r="R57" s="239"/>
      <c r="S57" s="239"/>
      <c r="T57" s="240"/>
      <c r="U57" s="240"/>
      <c r="V57" s="240"/>
      <c r="W57" s="240"/>
      <c r="X57" s="240"/>
      <c r="Y57" s="240"/>
      <c r="Z57" s="240"/>
      <c r="AA57" s="240"/>
      <c r="AB57" s="240"/>
      <c r="AC57" s="241"/>
    </row>
    <row r="58" spans="1:29" s="224" customFormat="1" x14ac:dyDescent="0.25">
      <c r="A58" s="38"/>
      <c r="B58" s="120" t="s">
        <v>10</v>
      </c>
      <c r="C58" s="76"/>
      <c r="D58" s="181"/>
      <c r="E58" s="229"/>
      <c r="F58" s="229"/>
      <c r="G58" s="229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228"/>
    </row>
    <row r="59" spans="1:29" s="224" customFormat="1" x14ac:dyDescent="0.25">
      <c r="A59" s="38"/>
      <c r="B59" s="120" t="s">
        <v>1</v>
      </c>
      <c r="C59" s="76"/>
      <c r="D59" s="181"/>
      <c r="E59" s="229"/>
      <c r="F59" s="229"/>
      <c r="G59" s="229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228"/>
    </row>
    <row r="60" spans="1:29" s="224" customFormat="1" x14ac:dyDescent="0.25">
      <c r="A60" s="231"/>
      <c r="B60" s="232"/>
      <c r="C60" s="233"/>
      <c r="D60" s="244"/>
      <c r="E60" s="276"/>
      <c r="F60" s="276"/>
      <c r="G60" s="276"/>
      <c r="H60" s="236"/>
      <c r="I60" s="236"/>
      <c r="J60" s="236"/>
      <c r="K60" s="236"/>
      <c r="L60" s="236"/>
      <c r="M60" s="236"/>
      <c r="N60" s="37"/>
      <c r="O60" s="238"/>
      <c r="P60" s="239"/>
      <c r="Q60" s="239"/>
      <c r="R60" s="239"/>
      <c r="S60" s="239"/>
      <c r="T60" s="240"/>
      <c r="U60" s="240"/>
      <c r="V60" s="240"/>
      <c r="W60" s="240"/>
      <c r="X60" s="240"/>
      <c r="Y60" s="240"/>
      <c r="Z60" s="240"/>
      <c r="AA60" s="240"/>
      <c r="AB60" s="240"/>
      <c r="AC60" s="241"/>
    </row>
    <row r="61" spans="1:29" s="224" customFormat="1" x14ac:dyDescent="0.25">
      <c r="A61" s="38"/>
      <c r="B61" s="120" t="s">
        <v>2</v>
      </c>
      <c r="C61" s="76"/>
      <c r="D61" s="181"/>
      <c r="E61" s="229"/>
      <c r="F61" s="229"/>
      <c r="G61" s="229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228"/>
    </row>
    <row r="62" spans="1:29" s="224" customFormat="1" x14ac:dyDescent="0.25">
      <c r="A62" s="231"/>
      <c r="B62" s="232"/>
      <c r="C62" s="233"/>
      <c r="D62" s="244"/>
      <c r="E62" s="276"/>
      <c r="F62" s="276"/>
      <c r="G62" s="276"/>
      <c r="H62" s="236"/>
      <c r="I62" s="236"/>
      <c r="J62" s="236"/>
      <c r="K62" s="236"/>
      <c r="L62" s="236"/>
      <c r="M62" s="236"/>
      <c r="N62" s="37"/>
      <c r="O62" s="238"/>
      <c r="P62" s="239"/>
      <c r="Q62" s="239"/>
      <c r="R62" s="239"/>
      <c r="S62" s="239"/>
      <c r="T62" s="240"/>
      <c r="U62" s="240"/>
      <c r="V62" s="240"/>
      <c r="W62" s="240"/>
      <c r="X62" s="240"/>
      <c r="Y62" s="240"/>
      <c r="Z62" s="240"/>
      <c r="AA62" s="240"/>
      <c r="AB62" s="240"/>
      <c r="AC62" s="241"/>
    </row>
    <row r="63" spans="1:29" s="224" customFormat="1" x14ac:dyDescent="0.25">
      <c r="A63" s="38"/>
      <c r="B63" s="120" t="s">
        <v>3</v>
      </c>
      <c r="C63" s="76"/>
      <c r="D63" s="181"/>
      <c r="E63" s="229"/>
      <c r="F63" s="229"/>
      <c r="G63" s="229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228"/>
    </row>
    <row r="64" spans="1:29" s="224" customFormat="1" x14ac:dyDescent="0.25">
      <c r="A64" s="231"/>
      <c r="B64" s="232"/>
      <c r="C64" s="233"/>
      <c r="D64" s="244"/>
      <c r="E64" s="276"/>
      <c r="F64" s="276"/>
      <c r="G64" s="276"/>
      <c r="H64" s="236"/>
      <c r="I64" s="236"/>
      <c r="J64" s="37"/>
      <c r="K64" s="37"/>
      <c r="L64" s="37"/>
      <c r="M64" s="37"/>
      <c r="N64" s="37"/>
      <c r="O64" s="238"/>
      <c r="P64" s="239"/>
      <c r="Q64" s="239"/>
      <c r="R64" s="239"/>
      <c r="S64" s="239"/>
      <c r="T64" s="240"/>
      <c r="U64" s="240"/>
      <c r="V64" s="240"/>
      <c r="W64" s="240"/>
      <c r="X64" s="240"/>
      <c r="Y64" s="240"/>
      <c r="Z64" s="240"/>
      <c r="AA64" s="240"/>
      <c r="AB64" s="240"/>
      <c r="AC64" s="241"/>
    </row>
    <row r="65" spans="1:29" s="224" customFormat="1" x14ac:dyDescent="0.25">
      <c r="A65" s="38"/>
      <c r="B65" s="120" t="s">
        <v>11</v>
      </c>
      <c r="C65" s="76"/>
      <c r="D65" s="181"/>
      <c r="E65" s="229"/>
      <c r="F65" s="229"/>
      <c r="G65" s="229"/>
      <c r="H65" s="120"/>
      <c r="I65" s="120"/>
      <c r="J65" s="277"/>
      <c r="K65" s="277"/>
      <c r="L65" s="277"/>
      <c r="M65" s="277"/>
      <c r="N65" s="277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228"/>
    </row>
    <row r="66" spans="1:29" s="224" customFormat="1" x14ac:dyDescent="0.25">
      <c r="A66" s="38"/>
      <c r="B66" s="120" t="s">
        <v>1</v>
      </c>
      <c r="C66" s="76"/>
      <c r="D66" s="181"/>
      <c r="E66" s="229"/>
      <c r="F66" s="229"/>
      <c r="G66" s="229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228"/>
    </row>
    <row r="67" spans="1:29" s="224" customFormat="1" x14ac:dyDescent="0.25">
      <c r="A67" s="231"/>
      <c r="B67" s="232"/>
      <c r="C67" s="233"/>
      <c r="D67" s="244"/>
      <c r="E67" s="276"/>
      <c r="F67" s="276"/>
      <c r="G67" s="276"/>
      <c r="H67" s="236"/>
      <c r="I67" s="236"/>
      <c r="J67" s="37"/>
      <c r="K67" s="37"/>
      <c r="L67" s="37"/>
      <c r="M67" s="37"/>
      <c r="N67" s="37"/>
      <c r="O67" s="238"/>
      <c r="P67" s="239"/>
      <c r="Q67" s="239"/>
      <c r="R67" s="239"/>
      <c r="S67" s="239"/>
      <c r="T67" s="240"/>
      <c r="U67" s="240"/>
      <c r="V67" s="240"/>
      <c r="W67" s="240"/>
      <c r="X67" s="240"/>
      <c r="Y67" s="240"/>
      <c r="Z67" s="240"/>
      <c r="AA67" s="240"/>
      <c r="AB67" s="240"/>
      <c r="AC67" s="241"/>
    </row>
    <row r="68" spans="1:29" s="224" customFormat="1" x14ac:dyDescent="0.25">
      <c r="A68" s="38"/>
      <c r="B68" s="120" t="s">
        <v>2</v>
      </c>
      <c r="C68" s="76"/>
      <c r="D68" s="181"/>
      <c r="E68" s="229"/>
      <c r="F68" s="229"/>
      <c r="G68" s="229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228"/>
    </row>
    <row r="69" spans="1:29" s="224" customFormat="1" x14ac:dyDescent="0.25">
      <c r="A69" s="231"/>
      <c r="B69" s="232"/>
      <c r="C69" s="233"/>
      <c r="D69" s="244"/>
      <c r="E69" s="276"/>
      <c r="F69" s="276"/>
      <c r="G69" s="276"/>
      <c r="H69" s="236"/>
      <c r="I69" s="236"/>
      <c r="J69" s="37"/>
      <c r="K69" s="37"/>
      <c r="L69" s="37"/>
      <c r="M69" s="37"/>
      <c r="N69" s="37"/>
      <c r="O69" s="238"/>
      <c r="P69" s="239"/>
      <c r="Q69" s="239"/>
      <c r="R69" s="239"/>
      <c r="S69" s="239"/>
      <c r="T69" s="240"/>
      <c r="U69" s="240"/>
      <c r="V69" s="240"/>
      <c r="W69" s="240"/>
      <c r="X69" s="240"/>
      <c r="Y69" s="240"/>
      <c r="Z69" s="240"/>
      <c r="AA69" s="240"/>
      <c r="AB69" s="240"/>
      <c r="AC69" s="241"/>
    </row>
    <row r="70" spans="1:29" s="224" customFormat="1" x14ac:dyDescent="0.25">
      <c r="A70" s="38"/>
      <c r="B70" s="120" t="s">
        <v>3</v>
      </c>
      <c r="C70" s="76"/>
      <c r="D70" s="181"/>
      <c r="E70" s="229"/>
      <c r="F70" s="229"/>
      <c r="G70" s="229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  <c r="W70" s="120"/>
      <c r="X70" s="120"/>
      <c r="Y70" s="120"/>
      <c r="Z70" s="120"/>
      <c r="AA70" s="120"/>
      <c r="AB70" s="120"/>
      <c r="AC70" s="228"/>
    </row>
    <row r="71" spans="1:29" s="224" customFormat="1" ht="15.75" thickBot="1" x14ac:dyDescent="0.3">
      <c r="A71" s="246"/>
      <c r="B71" s="247"/>
      <c r="C71" s="278"/>
      <c r="D71" s="279"/>
      <c r="E71" s="280"/>
      <c r="F71" s="280"/>
      <c r="G71" s="280"/>
      <c r="H71" s="251"/>
      <c r="I71" s="251"/>
      <c r="J71" s="281"/>
      <c r="K71" s="281"/>
      <c r="L71" s="281"/>
      <c r="M71" s="281"/>
      <c r="N71" s="281"/>
      <c r="O71" s="254"/>
      <c r="P71" s="255"/>
      <c r="Q71" s="255"/>
      <c r="R71" s="255"/>
      <c r="S71" s="255"/>
      <c r="T71" s="256"/>
      <c r="U71" s="256"/>
      <c r="V71" s="256"/>
      <c r="W71" s="256"/>
      <c r="X71" s="256"/>
      <c r="Y71" s="256"/>
      <c r="Z71" s="256"/>
      <c r="AA71" s="256"/>
      <c r="AB71" s="256"/>
      <c r="AC71" s="257"/>
    </row>
    <row r="72" spans="1:29" s="288" customFormat="1" ht="15.75" thickBot="1" x14ac:dyDescent="0.3">
      <c r="A72" s="282"/>
      <c r="B72" s="259" t="s">
        <v>0</v>
      </c>
      <c r="C72" s="259"/>
      <c r="D72" s="260"/>
      <c r="E72" s="260"/>
      <c r="F72" s="260"/>
      <c r="G72" s="260"/>
      <c r="H72" s="259"/>
      <c r="I72" s="259"/>
      <c r="J72" s="259">
        <f>SUM(J42:J71)</f>
        <v>259318.75</v>
      </c>
      <c r="K72" s="259">
        <f>C76+C77</f>
        <v>8295</v>
      </c>
      <c r="L72" s="259"/>
      <c r="M72" s="259"/>
      <c r="N72" s="283"/>
      <c r="O72" s="284">
        <f t="shared" ref="O72:AC72" si="6">SUM(O12:O71)</f>
        <v>2118.0500000000002</v>
      </c>
      <c r="P72" s="285">
        <f t="shared" si="6"/>
        <v>24180.05</v>
      </c>
      <c r="Q72" s="285">
        <f t="shared" si="6"/>
        <v>21640.05</v>
      </c>
      <c r="R72" s="285">
        <f t="shared" si="6"/>
        <v>21640.05</v>
      </c>
      <c r="S72" s="285">
        <f t="shared" si="6"/>
        <v>21640.05</v>
      </c>
      <c r="T72" s="286">
        <f t="shared" si="6"/>
        <v>16090.05</v>
      </c>
      <c r="U72" s="286">
        <f t="shared" si="6"/>
        <v>16090.05</v>
      </c>
      <c r="V72" s="286">
        <f t="shared" si="6"/>
        <v>16090.05</v>
      </c>
      <c r="W72" s="286">
        <f t="shared" si="6"/>
        <v>17890.05</v>
      </c>
      <c r="X72" s="286">
        <f t="shared" si="6"/>
        <v>17890.05</v>
      </c>
      <c r="Y72" s="286">
        <f t="shared" si="6"/>
        <v>17890.05</v>
      </c>
      <c r="Z72" s="286">
        <f t="shared" si="6"/>
        <v>17890.05</v>
      </c>
      <c r="AA72" s="286">
        <f t="shared" si="6"/>
        <v>16090.05</v>
      </c>
      <c r="AB72" s="286">
        <f t="shared" si="6"/>
        <v>16090.05</v>
      </c>
      <c r="AC72" s="287">
        <f t="shared" si="6"/>
        <v>16090.05</v>
      </c>
    </row>
    <row r="73" spans="1:29" ht="15.75" x14ac:dyDescent="0.25">
      <c r="K73" s="92" t="s">
        <v>265</v>
      </c>
    </row>
    <row r="74" spans="1:29" s="28" customFormat="1" ht="15.75" x14ac:dyDescent="0.25">
      <c r="D74" s="185"/>
      <c r="E74" s="185"/>
      <c r="F74" s="185"/>
      <c r="G74" s="185"/>
      <c r="K74" s="93"/>
    </row>
    <row r="75" spans="1:29" s="28" customFormat="1" ht="45" customHeight="1" x14ac:dyDescent="0.25">
      <c r="A75" s="5"/>
      <c r="B75" s="6" t="s">
        <v>186</v>
      </c>
      <c r="C75" s="6" t="s">
        <v>55</v>
      </c>
      <c r="D75" s="206" t="s">
        <v>187</v>
      </c>
      <c r="E75" s="185"/>
      <c r="F75" s="185"/>
      <c r="G75" s="185"/>
      <c r="K75" s="93"/>
    </row>
    <row r="76" spans="1:29" s="28" customFormat="1" ht="15.75" x14ac:dyDescent="0.25">
      <c r="A76" s="339" t="s">
        <v>56</v>
      </c>
      <c r="B76" s="341">
        <f>O72</f>
        <v>2118.0500000000002</v>
      </c>
      <c r="C76" s="205">
        <v>7267</v>
      </c>
      <c r="D76" s="178" t="s">
        <v>266</v>
      </c>
      <c r="E76" s="185"/>
      <c r="F76" s="185"/>
      <c r="G76" s="185"/>
      <c r="K76" s="93"/>
    </row>
    <row r="77" spans="1:29" s="28" customFormat="1" ht="30" x14ac:dyDescent="0.25">
      <c r="A77" s="340"/>
      <c r="B77" s="342"/>
      <c r="C77" s="337">
        <v>1028</v>
      </c>
      <c r="D77" s="178" t="s">
        <v>288</v>
      </c>
      <c r="E77" s="185"/>
      <c r="F77" s="185"/>
      <c r="G77" s="185"/>
      <c r="K77" s="93"/>
    </row>
    <row r="78" spans="1:29" s="28" customFormat="1" ht="15.75" x14ac:dyDescent="0.25">
      <c r="A78" s="204" t="s">
        <v>57</v>
      </c>
      <c r="B78" s="205">
        <f>SUM(P72:S72)</f>
        <v>89100.2</v>
      </c>
      <c r="C78" s="205">
        <f>C76*4</f>
        <v>29068</v>
      </c>
      <c r="D78" s="178" t="s">
        <v>267</v>
      </c>
      <c r="E78" s="185"/>
      <c r="F78" s="185"/>
      <c r="G78" s="185"/>
      <c r="K78" s="93"/>
    </row>
    <row r="79" spans="1:29" s="28" customFormat="1" ht="15.75" thickBot="1" x14ac:dyDescent="0.3">
      <c r="A79" s="9" t="s">
        <v>58</v>
      </c>
      <c r="B79" s="10">
        <f>SUM(T72:AC72)</f>
        <v>168100.49999999997</v>
      </c>
      <c r="C79" s="10">
        <f>C76*10</f>
        <v>72670</v>
      </c>
      <c r="D79" s="186" t="s">
        <v>268</v>
      </c>
      <c r="E79" s="185"/>
      <c r="F79" s="185"/>
      <c r="G79" s="185"/>
    </row>
    <row r="80" spans="1:29" s="28" customFormat="1" x14ac:dyDescent="0.25">
      <c r="A80" s="289"/>
      <c r="B80" s="290"/>
      <c r="C80" s="291"/>
      <c r="D80" s="185"/>
      <c r="E80" s="185"/>
      <c r="F80" s="185"/>
      <c r="G80" s="185"/>
    </row>
    <row r="82" spans="2:2" ht="30" x14ac:dyDescent="0.25">
      <c r="B82" s="94" t="s">
        <v>16</v>
      </c>
    </row>
    <row r="83" spans="2:2" ht="75" x14ac:dyDescent="0.25">
      <c r="B83" s="95" t="s">
        <v>15</v>
      </c>
    </row>
    <row r="84" spans="2:2" ht="60" x14ac:dyDescent="0.25">
      <c r="B84" s="95" t="s">
        <v>19</v>
      </c>
    </row>
    <row r="85" spans="2:2" ht="60" x14ac:dyDescent="0.25">
      <c r="B85" s="95" t="s">
        <v>17</v>
      </c>
    </row>
    <row r="86" spans="2:2" ht="45" x14ac:dyDescent="0.25">
      <c r="B86" s="95" t="s">
        <v>18</v>
      </c>
    </row>
    <row r="88" spans="2:2" x14ac:dyDescent="0.25">
      <c r="B88" s="96" t="s">
        <v>168</v>
      </c>
    </row>
    <row r="89" spans="2:2" x14ac:dyDescent="0.25">
      <c r="B89" s="27" t="s">
        <v>24</v>
      </c>
    </row>
    <row r="90" spans="2:2" x14ac:dyDescent="0.25">
      <c r="B90" s="27" t="s">
        <v>25</v>
      </c>
    </row>
    <row r="91" spans="2:2" x14ac:dyDescent="0.25">
      <c r="B91" s="27" t="s">
        <v>26</v>
      </c>
    </row>
    <row r="92" spans="2:2" x14ac:dyDescent="0.25">
      <c r="B92" s="27" t="s">
        <v>27</v>
      </c>
    </row>
    <row r="93" spans="2:2" x14ac:dyDescent="0.25">
      <c r="B93" s="27" t="s">
        <v>28</v>
      </c>
    </row>
    <row r="94" spans="2:2" x14ac:dyDescent="0.25">
      <c r="B94" s="27" t="s">
        <v>29</v>
      </c>
    </row>
    <row r="96" spans="2:2" x14ac:dyDescent="0.25">
      <c r="B96" s="96" t="s">
        <v>169</v>
      </c>
    </row>
    <row r="97" spans="2:2" x14ac:dyDescent="0.25">
      <c r="B97" s="27" t="s">
        <v>21</v>
      </c>
    </row>
    <row r="98" spans="2:2" x14ac:dyDescent="0.25">
      <c r="B98" s="27" t="s">
        <v>22</v>
      </c>
    </row>
    <row r="99" spans="2:2" x14ac:dyDescent="0.25">
      <c r="B99" s="27" t="s">
        <v>23</v>
      </c>
    </row>
  </sheetData>
  <mergeCells count="51">
    <mergeCell ref="A76:A77"/>
    <mergeCell ref="B76:B77"/>
    <mergeCell ref="A4:J4"/>
    <mergeCell ref="K4:Q4"/>
    <mergeCell ref="R4:AC4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A1:AC1"/>
    <mergeCell ref="A2:AC2"/>
    <mergeCell ref="A3:J3"/>
    <mergeCell ref="K3:Q3"/>
    <mergeCell ref="R3:AC3"/>
    <mergeCell ref="R7:AC7"/>
    <mergeCell ref="A8:AC8"/>
    <mergeCell ref="A9:A11"/>
    <mergeCell ref="B9:D10"/>
    <mergeCell ref="E9:G9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E10:E11"/>
    <mergeCell ref="AC10:AC11"/>
    <mergeCell ref="AA10:AA11"/>
    <mergeCell ref="P10:P11"/>
    <mergeCell ref="Q10:Q11"/>
    <mergeCell ref="Z10:Z11"/>
    <mergeCell ref="A43:C43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</mergeCells>
  <pageMargins left="0.70866141732283472" right="0.70866141732283472" top="0.74803149606299213" bottom="0.74803149606299213" header="0.31496062992125984" footer="0.31496062992125984"/>
  <pageSetup paperSize="8" scale="39" fitToHeight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0"/>
  <sheetViews>
    <sheetView tabSelected="1" topLeftCell="A265" zoomScale="59" zoomScaleNormal="59" workbookViewId="0">
      <selection activeCell="O292" sqref="O292:AC292"/>
    </sheetView>
  </sheetViews>
  <sheetFormatPr defaultRowHeight="15" x14ac:dyDescent="0.25"/>
  <cols>
    <col min="1" max="1" width="8.7109375" style="27" customWidth="1"/>
    <col min="2" max="2" width="22.7109375" style="27" customWidth="1"/>
    <col min="3" max="3" width="30.140625" style="27" customWidth="1"/>
    <col min="4" max="4" width="35" style="95" customWidth="1"/>
    <col min="5" max="5" width="37.7109375" style="27" customWidth="1"/>
    <col min="6" max="6" width="33.85546875" style="27" customWidth="1"/>
    <col min="7" max="7" width="27.42578125" style="27" customWidth="1"/>
    <col min="8" max="8" width="12.5703125" style="27" customWidth="1"/>
    <col min="9" max="9" width="17.5703125" style="27" customWidth="1"/>
    <col min="10" max="10" width="17" style="27" customWidth="1"/>
    <col min="11" max="11" width="12.42578125" style="27" customWidth="1"/>
    <col min="12" max="12" width="19.5703125" style="27" customWidth="1"/>
    <col min="13" max="13" width="16" style="27" customWidth="1"/>
    <col min="14" max="14" width="14.28515625" style="27" customWidth="1"/>
    <col min="15" max="15" width="15" style="27" customWidth="1"/>
    <col min="16" max="29" width="9.140625" style="27" customWidth="1"/>
    <col min="30" max="16384" width="9.140625" style="27"/>
  </cols>
  <sheetData>
    <row r="1" spans="1:29" x14ac:dyDescent="0.25">
      <c r="A1" s="368" t="s">
        <v>263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369"/>
      <c r="AB1" s="369"/>
      <c r="AC1" s="370"/>
    </row>
    <row r="2" spans="1:29" x14ac:dyDescent="0.25">
      <c r="A2" s="371" t="s">
        <v>46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3"/>
    </row>
    <row r="3" spans="1:29" x14ac:dyDescent="0.25">
      <c r="A3" s="343" t="s">
        <v>30</v>
      </c>
      <c r="B3" s="344"/>
      <c r="C3" s="344"/>
      <c r="D3" s="344"/>
      <c r="E3" s="344"/>
      <c r="F3" s="344"/>
      <c r="G3" s="344"/>
      <c r="H3" s="344"/>
      <c r="I3" s="344"/>
      <c r="J3" s="344"/>
      <c r="K3" s="374" t="s">
        <v>282</v>
      </c>
      <c r="L3" s="374"/>
      <c r="M3" s="374"/>
      <c r="N3" s="374"/>
      <c r="O3" s="374"/>
      <c r="P3" s="374"/>
      <c r="Q3" s="374"/>
      <c r="R3" s="374" t="s">
        <v>170</v>
      </c>
      <c r="S3" s="374"/>
      <c r="T3" s="374"/>
      <c r="U3" s="374"/>
      <c r="V3" s="374"/>
      <c r="W3" s="374"/>
      <c r="X3" s="374"/>
      <c r="Y3" s="374"/>
      <c r="Z3" s="374"/>
      <c r="AA3" s="374"/>
      <c r="AB3" s="374"/>
      <c r="AC3" s="375"/>
    </row>
    <row r="4" spans="1:29" x14ac:dyDescent="0.25">
      <c r="A4" s="343" t="s">
        <v>31</v>
      </c>
      <c r="B4" s="344"/>
      <c r="C4" s="344"/>
      <c r="D4" s="344"/>
      <c r="E4" s="344"/>
      <c r="F4" s="344"/>
      <c r="G4" s="344"/>
      <c r="H4" s="344"/>
      <c r="I4" s="344"/>
      <c r="J4" s="344"/>
      <c r="K4" s="381" t="s">
        <v>47</v>
      </c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5"/>
    </row>
    <row r="5" spans="1:29" x14ac:dyDescent="0.25">
      <c r="A5" s="343" t="s">
        <v>45</v>
      </c>
      <c r="B5" s="344"/>
      <c r="C5" s="344"/>
      <c r="D5" s="344"/>
      <c r="E5" s="344"/>
      <c r="F5" s="344"/>
      <c r="G5" s="344"/>
      <c r="H5" s="344"/>
      <c r="I5" s="344"/>
      <c r="J5" s="344"/>
      <c r="K5" s="374" t="s">
        <v>48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5"/>
    </row>
    <row r="6" spans="1:29" x14ac:dyDescent="0.25">
      <c r="A6" s="343" t="s">
        <v>32</v>
      </c>
      <c r="B6" s="344"/>
      <c r="C6" s="344"/>
      <c r="D6" s="344"/>
      <c r="E6" s="344"/>
      <c r="F6" s="344"/>
      <c r="G6" s="344"/>
      <c r="H6" s="344"/>
      <c r="I6" s="344"/>
      <c r="J6" s="34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5"/>
    </row>
    <row r="7" spans="1:29" x14ac:dyDescent="0.25">
      <c r="A7" s="343" t="s">
        <v>33</v>
      </c>
      <c r="B7" s="344"/>
      <c r="C7" s="344"/>
      <c r="D7" s="344"/>
      <c r="E7" s="344"/>
      <c r="F7" s="344"/>
      <c r="G7" s="344"/>
      <c r="H7" s="344"/>
      <c r="I7" s="344"/>
      <c r="J7" s="344"/>
      <c r="K7" s="374" t="s">
        <v>139</v>
      </c>
      <c r="L7" s="374"/>
      <c r="M7" s="374"/>
      <c r="N7" s="374"/>
      <c r="O7" s="374"/>
      <c r="P7" s="374"/>
      <c r="Q7" s="374"/>
      <c r="R7" s="374" t="s">
        <v>60</v>
      </c>
      <c r="S7" s="374"/>
      <c r="T7" s="374"/>
      <c r="U7" s="374"/>
      <c r="V7" s="374"/>
      <c r="W7" s="374"/>
      <c r="X7" s="374"/>
      <c r="Y7" s="374"/>
      <c r="Z7" s="374"/>
      <c r="AA7" s="374"/>
      <c r="AB7" s="374"/>
      <c r="AC7" s="375"/>
    </row>
    <row r="8" spans="1:29" x14ac:dyDescent="0.25">
      <c r="A8" s="343" t="s">
        <v>6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76"/>
    </row>
    <row r="9" spans="1:29" s="28" customFormat="1" ht="30" x14ac:dyDescent="0.25">
      <c r="A9" s="347" t="s">
        <v>34</v>
      </c>
      <c r="B9" s="360" t="s">
        <v>50</v>
      </c>
      <c r="C9" s="361"/>
      <c r="D9" s="347"/>
      <c r="E9" s="364" t="s">
        <v>51</v>
      </c>
      <c r="F9" s="365"/>
      <c r="G9" s="366"/>
      <c r="H9" s="352" t="s">
        <v>35</v>
      </c>
      <c r="I9" s="352" t="s">
        <v>36</v>
      </c>
      <c r="J9" s="97" t="s">
        <v>37</v>
      </c>
      <c r="K9" s="352" t="s">
        <v>264</v>
      </c>
      <c r="L9" s="352" t="s">
        <v>38</v>
      </c>
      <c r="M9" s="352"/>
      <c r="N9" s="97" t="s">
        <v>39</v>
      </c>
      <c r="O9" s="352" t="s">
        <v>40</v>
      </c>
      <c r="P9" s="352"/>
      <c r="Q9" s="352"/>
      <c r="R9" s="352"/>
      <c r="S9" s="352"/>
      <c r="T9" s="352"/>
      <c r="U9" s="352"/>
      <c r="V9" s="352"/>
      <c r="W9" s="352"/>
      <c r="X9" s="352"/>
      <c r="Y9" s="352"/>
      <c r="Z9" s="352"/>
      <c r="AA9" s="352"/>
      <c r="AB9" s="352"/>
      <c r="AC9" s="382"/>
    </row>
    <row r="10" spans="1:29" s="28" customFormat="1" x14ac:dyDescent="0.25">
      <c r="A10" s="348"/>
      <c r="B10" s="362"/>
      <c r="C10" s="363"/>
      <c r="D10" s="348"/>
      <c r="E10" s="364" t="s">
        <v>52</v>
      </c>
      <c r="F10" s="364" t="s">
        <v>53</v>
      </c>
      <c r="G10" s="354" t="s">
        <v>54</v>
      </c>
      <c r="H10" s="352"/>
      <c r="I10" s="352"/>
      <c r="J10" s="356" t="s">
        <v>41</v>
      </c>
      <c r="K10" s="352"/>
      <c r="L10" s="358" t="s">
        <v>42</v>
      </c>
      <c r="M10" s="358" t="s">
        <v>43</v>
      </c>
      <c r="N10" s="350" t="s">
        <v>44</v>
      </c>
      <c r="O10" s="345">
        <v>1</v>
      </c>
      <c r="P10" s="379">
        <v>2</v>
      </c>
      <c r="Q10" s="379">
        <v>3</v>
      </c>
      <c r="R10" s="379">
        <v>4</v>
      </c>
      <c r="S10" s="379">
        <v>5</v>
      </c>
      <c r="T10" s="377">
        <v>6</v>
      </c>
      <c r="U10" s="377">
        <v>7</v>
      </c>
      <c r="V10" s="377">
        <v>8</v>
      </c>
      <c r="W10" s="377">
        <v>9</v>
      </c>
      <c r="X10" s="377">
        <v>10</v>
      </c>
      <c r="Y10" s="377">
        <v>11</v>
      </c>
      <c r="Z10" s="377">
        <v>12</v>
      </c>
      <c r="AA10" s="377">
        <v>13</v>
      </c>
      <c r="AB10" s="377">
        <v>14</v>
      </c>
      <c r="AC10" s="383">
        <v>15</v>
      </c>
    </row>
    <row r="11" spans="1:29" s="28" customFormat="1" ht="15.75" thickBot="1" x14ac:dyDescent="0.3">
      <c r="A11" s="349"/>
      <c r="B11" s="144" t="s">
        <v>12</v>
      </c>
      <c r="C11" s="144" t="s">
        <v>20</v>
      </c>
      <c r="D11" s="179" t="s">
        <v>13</v>
      </c>
      <c r="E11" s="367"/>
      <c r="F11" s="367"/>
      <c r="G11" s="355"/>
      <c r="H11" s="353"/>
      <c r="I11" s="353"/>
      <c r="J11" s="357"/>
      <c r="K11" s="353"/>
      <c r="L11" s="359"/>
      <c r="M11" s="359"/>
      <c r="N11" s="351"/>
      <c r="O11" s="346"/>
      <c r="P11" s="380"/>
      <c r="Q11" s="380"/>
      <c r="R11" s="380"/>
      <c r="S11" s="380"/>
      <c r="T11" s="378"/>
      <c r="U11" s="378"/>
      <c r="V11" s="378"/>
      <c r="W11" s="378"/>
      <c r="X11" s="378"/>
      <c r="Y11" s="378"/>
      <c r="Z11" s="378"/>
      <c r="AA11" s="378"/>
      <c r="AB11" s="378"/>
      <c r="AC11" s="384"/>
    </row>
    <row r="12" spans="1:29" ht="75" x14ac:dyDescent="0.25">
      <c r="A12" s="175">
        <f>Zalaszentgrót!A12</f>
        <v>1</v>
      </c>
      <c r="B12" s="30"/>
      <c r="C12" s="50" t="str">
        <f>Zalaszentgrót!C12</f>
        <v>Zalaszentgrót</v>
      </c>
      <c r="D12" s="177" t="str">
        <f>Zalaszentgrót!D12</f>
        <v>Rendkívüli helyzetből adódó azonnali feladatok (max. 15%)</v>
      </c>
      <c r="E12" s="32" t="str">
        <f>Zalaszentgrót!E12</f>
        <v>Jelenállapot nem felmérhető.</v>
      </c>
      <c r="F12" s="51" t="str">
        <f>Zalaszentgrót!F12</f>
        <v>Előre nem látható (váratlan) meghíbásodások megszüntetése, tönkrement gépek pótlása, a folyamatos üzem fentatása érdekében.</v>
      </c>
      <c r="G12" s="51" t="str">
        <f>Zalaszentgrót!G12</f>
        <v>A megfelelő műszaki állapot elérve az üzembiztonság érdekében .</v>
      </c>
      <c r="H12" s="52"/>
      <c r="I12" s="106" t="str">
        <f>Zalaszentgrót!I12</f>
        <v>Zalaszentgrót</v>
      </c>
      <c r="J12" s="109">
        <f>Zalaszentgrót!J12</f>
        <v>31819.499999999993</v>
      </c>
      <c r="K12" s="53"/>
      <c r="L12" s="100">
        <f>Zalaszentgrót!L12</f>
        <v>45292</v>
      </c>
      <c r="M12" s="101">
        <f>Zalaszentgrót!M12</f>
        <v>50770</v>
      </c>
      <c r="N12" s="54"/>
      <c r="O12" s="21">
        <f>Zalaszentgrót!O12</f>
        <v>2121.2999999999997</v>
      </c>
      <c r="P12" s="114">
        <f>Zalaszentgrót!P12</f>
        <v>2121.2999999999997</v>
      </c>
      <c r="Q12" s="114">
        <f>Zalaszentgrót!Q12</f>
        <v>2121.2999999999997</v>
      </c>
      <c r="R12" s="114">
        <f>Zalaszentgrót!R12</f>
        <v>2121.2999999999997</v>
      </c>
      <c r="S12" s="114">
        <f>Zalaszentgrót!S12</f>
        <v>2121.2999999999997</v>
      </c>
      <c r="T12" s="3">
        <f>Zalaszentgrót!T12</f>
        <v>2121.2999999999997</v>
      </c>
      <c r="U12" s="3">
        <f>Zalaszentgrót!U12</f>
        <v>2121.2999999999997</v>
      </c>
      <c r="V12" s="3">
        <f>Zalaszentgrót!V12</f>
        <v>2121.2999999999997</v>
      </c>
      <c r="W12" s="3">
        <f>Zalaszentgrót!W12</f>
        <v>2121.2999999999997</v>
      </c>
      <c r="X12" s="3">
        <f>Zalaszentgrót!X12</f>
        <v>2121.2999999999997</v>
      </c>
      <c r="Y12" s="3">
        <f>Zalaszentgrót!Y12</f>
        <v>2121.2999999999997</v>
      </c>
      <c r="Z12" s="3">
        <f>Zalaszentgrót!Z12</f>
        <v>2121.2999999999997</v>
      </c>
      <c r="AA12" s="3">
        <f>Zalaszentgrót!AA12</f>
        <v>2121.2999999999997</v>
      </c>
      <c r="AB12" s="3">
        <f>Zalaszentgrót!AB12</f>
        <v>2121.2999999999997</v>
      </c>
      <c r="AC12" s="4">
        <f>Zalaszentgrót!AC12</f>
        <v>2121.2999999999997</v>
      </c>
    </row>
    <row r="13" spans="1:29" ht="75" x14ac:dyDescent="0.25">
      <c r="A13" s="175">
        <f>Pakod!A12</f>
        <v>1</v>
      </c>
      <c r="B13" s="30"/>
      <c r="C13" s="50" t="str">
        <f>Pakod!C12</f>
        <v>Pakod</v>
      </c>
      <c r="D13" s="170" t="str">
        <f>Pakod!D12</f>
        <v>Rendkívüli helyzetből adódó azonnali feladatok (max. 15%)</v>
      </c>
      <c r="E13" s="32" t="str">
        <f>Pakod!E12</f>
        <v>Jelen állapot nem felmérhető.</v>
      </c>
      <c r="F13" s="51" t="str">
        <f>Pakod!F12</f>
        <v>Előre nem látható (váratlan) meghíbásodások megszüntetése, tönkrement gépek pótlása, a folyamatos üzem fentatása érdekében.</v>
      </c>
      <c r="G13" s="51" t="str">
        <f>Pakod!G12</f>
        <v>A megfelelő műszaki állapot elérve az üzembiztonság érdekében .</v>
      </c>
      <c r="H13" s="52"/>
      <c r="I13" s="106" t="str">
        <f>Pakod!I12</f>
        <v>Pakod</v>
      </c>
      <c r="J13" s="109">
        <f>Pakod!J12</f>
        <v>3584.2499999999991</v>
      </c>
      <c r="K13" s="53"/>
      <c r="L13" s="100">
        <f>Pakod!L12</f>
        <v>45292</v>
      </c>
      <c r="M13" s="101">
        <f>Pakod!M12</f>
        <v>50770</v>
      </c>
      <c r="N13" s="63"/>
      <c r="O13" s="21">
        <f>Pakod!O12</f>
        <v>238.95</v>
      </c>
      <c r="P13" s="114">
        <f>Pakod!P12</f>
        <v>238.95</v>
      </c>
      <c r="Q13" s="114">
        <f>Pakod!Q12</f>
        <v>238.95</v>
      </c>
      <c r="R13" s="114">
        <f>Pakod!R12</f>
        <v>238.95</v>
      </c>
      <c r="S13" s="114">
        <f>Pakod!S12</f>
        <v>238.95</v>
      </c>
      <c r="T13" s="3">
        <f>Pakod!T12</f>
        <v>238.95</v>
      </c>
      <c r="U13" s="3">
        <f>Pakod!U12</f>
        <v>238.95</v>
      </c>
      <c r="V13" s="3">
        <f>Pakod!V12</f>
        <v>238.95</v>
      </c>
      <c r="W13" s="3">
        <f>Pakod!W12</f>
        <v>238.95</v>
      </c>
      <c r="X13" s="3">
        <f>Pakod!X12</f>
        <v>238.95</v>
      </c>
      <c r="Y13" s="3">
        <f>Pakod!Y12</f>
        <v>238.95</v>
      </c>
      <c r="Z13" s="3">
        <f>Pakod!Z12</f>
        <v>238.95</v>
      </c>
      <c r="AA13" s="3">
        <f>Pakod!AA12</f>
        <v>238.95</v>
      </c>
      <c r="AB13" s="3">
        <f>Pakod!AB12</f>
        <v>238.95</v>
      </c>
      <c r="AC13" s="4">
        <f>Pakod!AC12</f>
        <v>238.95</v>
      </c>
    </row>
    <row r="14" spans="1:29" ht="75" x14ac:dyDescent="0.25">
      <c r="A14" s="175">
        <f>Zalabér!A12</f>
        <v>1</v>
      </c>
      <c r="B14" s="30"/>
      <c r="C14" s="50" t="str">
        <f>Zalabér!C12</f>
        <v>Zalabér</v>
      </c>
      <c r="D14" s="177" t="str">
        <f>Zalabér!D12</f>
        <v>Rendkívüli helyzetből adódó azonnali feladatok (max. 15%)</v>
      </c>
      <c r="E14" s="32" t="str">
        <f>Zalabér!E12</f>
        <v>Jelenállapot nem felmérhető.</v>
      </c>
      <c r="F14" s="51" t="str">
        <f>Zalabér!F12</f>
        <v>Előre nem látható (váratlan) meghíbásodások megszüntetése, tönkrement gépek pótlása, a folyamatos üzem fentatása érdekében.</v>
      </c>
      <c r="G14" s="51" t="str">
        <f>Zalabér!G12</f>
        <v>A megfelelő műszaki állapot elérve az üzembiztonság érdekében .</v>
      </c>
      <c r="H14" s="52"/>
      <c r="I14" s="106" t="str">
        <f>Zalabér!I12</f>
        <v>Zalabér</v>
      </c>
      <c r="J14" s="109">
        <f>Zalabér!J12</f>
        <v>2999.2499999999995</v>
      </c>
      <c r="K14" s="53"/>
      <c r="L14" s="100">
        <f>Zalabér!L12</f>
        <v>45292</v>
      </c>
      <c r="M14" s="101">
        <f>Zalabér!M12</f>
        <v>50770</v>
      </c>
      <c r="N14" s="54"/>
      <c r="O14" s="21">
        <f>Zalabér!O12</f>
        <v>199.95</v>
      </c>
      <c r="P14" s="114">
        <f>Zalabér!P12</f>
        <v>199.95</v>
      </c>
      <c r="Q14" s="114">
        <f>Zalabér!Q12</f>
        <v>199.95</v>
      </c>
      <c r="R14" s="114">
        <f>Zalabér!R12</f>
        <v>199.95</v>
      </c>
      <c r="S14" s="114">
        <f>Zalabér!S12</f>
        <v>199.95</v>
      </c>
      <c r="T14" s="3">
        <f>Zalabér!T12</f>
        <v>199.95</v>
      </c>
      <c r="U14" s="3">
        <f>Zalabér!U12</f>
        <v>199.95</v>
      </c>
      <c r="V14" s="3">
        <f>Zalabér!V12</f>
        <v>199.95</v>
      </c>
      <c r="W14" s="3">
        <f>Zalabér!W12</f>
        <v>199.95</v>
      </c>
      <c r="X14" s="3">
        <f>Zalabér!X12</f>
        <v>199.95</v>
      </c>
      <c r="Y14" s="3">
        <f>Zalabér!Y12</f>
        <v>199.95</v>
      </c>
      <c r="Z14" s="3">
        <f>Zalabér!Z12</f>
        <v>199.95</v>
      </c>
      <c r="AA14" s="3">
        <f>Zalabér!AA12</f>
        <v>199.95</v>
      </c>
      <c r="AB14" s="3">
        <f>Zalabér!AB12</f>
        <v>199.95</v>
      </c>
      <c r="AC14" s="4">
        <f>Zalabér!AC12</f>
        <v>199.95</v>
      </c>
    </row>
    <row r="15" spans="1:29" ht="75" x14ac:dyDescent="0.25">
      <c r="A15" s="175">
        <f>Zalavég!A12</f>
        <v>1</v>
      </c>
      <c r="B15" s="30"/>
      <c r="C15" s="50" t="str">
        <f>Zalavég!C12</f>
        <v>Zalavég</v>
      </c>
      <c r="D15" s="177" t="str">
        <f>Zalavég!D12</f>
        <v>Rendkívüli helyzetből adódó azonnali feladatok (max. 15%)</v>
      </c>
      <c r="E15" s="32" t="str">
        <f>Zalavég!E12</f>
        <v>Jelenállapot nem felmérhető.</v>
      </c>
      <c r="F15" s="51" t="str">
        <f>Zalavég!F12</f>
        <v>Előre nem látható (váratlan) meghíbásodások megszüntetése, tönkrement gépek pótlása, a folyamatos üzem fentatása érdekében.</v>
      </c>
      <c r="G15" s="51" t="str">
        <f>Zalavég!G12</f>
        <v>A megfelelő műszaki állapot elérve az üzembiztonság érdekében.</v>
      </c>
      <c r="H15" s="52"/>
      <c r="I15" s="106" t="str">
        <f>Zalavég!I12</f>
        <v>Zalavég</v>
      </c>
      <c r="J15" s="109">
        <f>Zalavég!J12</f>
        <v>2392.6000000000008</v>
      </c>
      <c r="K15" s="53"/>
      <c r="L15" s="100">
        <f>Zalavég!L12</f>
        <v>45292</v>
      </c>
      <c r="M15" s="101">
        <f>Zalavég!M12</f>
        <v>50770</v>
      </c>
      <c r="N15" s="54"/>
      <c r="O15" s="21">
        <f>Zalavég!O12</f>
        <v>658</v>
      </c>
      <c r="P15" s="114">
        <f>Zalavég!P12</f>
        <v>123.89999999999999</v>
      </c>
      <c r="Q15" s="114">
        <f>Zalavég!Q12</f>
        <v>123.89999999999999</v>
      </c>
      <c r="R15" s="114">
        <f>Zalavég!R12</f>
        <v>123.89999999999999</v>
      </c>
      <c r="S15" s="114">
        <f>Zalavég!S12</f>
        <v>123.89999999999999</v>
      </c>
      <c r="T15" s="3">
        <f>Zalavég!T12</f>
        <v>123.89999999999999</v>
      </c>
      <c r="U15" s="3">
        <f>Zalavég!U12</f>
        <v>123.89999999999999</v>
      </c>
      <c r="V15" s="3">
        <f>Zalavég!V12</f>
        <v>123.89999999999999</v>
      </c>
      <c r="W15" s="3">
        <f>Zalavég!W12</f>
        <v>123.89999999999999</v>
      </c>
      <c r="X15" s="3">
        <f>Zalavég!X12</f>
        <v>123.89999999999999</v>
      </c>
      <c r="Y15" s="3">
        <f>Zalavég!Y12</f>
        <v>123.89999999999999</v>
      </c>
      <c r="Z15" s="3">
        <f>Zalavég!Z12</f>
        <v>123.89999999999999</v>
      </c>
      <c r="AA15" s="3">
        <f>Zalavég!AA12</f>
        <v>123.89999999999999</v>
      </c>
      <c r="AB15" s="3">
        <f>Zalavég!AB12</f>
        <v>123.89999999999999</v>
      </c>
      <c r="AC15" s="4">
        <f>Zalavég!AC12</f>
        <v>123.89999999999999</v>
      </c>
    </row>
    <row r="16" spans="1:29" ht="75" x14ac:dyDescent="0.25">
      <c r="A16" s="175">
        <f>Batyk!A12</f>
        <v>1</v>
      </c>
      <c r="B16" s="30"/>
      <c r="C16" s="50" t="str">
        <f>Batyk!C12</f>
        <v>Batyk</v>
      </c>
      <c r="D16" s="177" t="str">
        <f>Batyk!D12</f>
        <v>Rendkívüli helyzetből adódó azonnali feladatok (max. 15%)</v>
      </c>
      <c r="E16" s="32" t="str">
        <f>Batyk!E12</f>
        <v>Jelen állapot nem felmérhető.</v>
      </c>
      <c r="F16" s="51" t="str">
        <f>Batyk!F12</f>
        <v>Előre nem látható (váratlan) meghíbásodások megszüntetése, tönkrement gépek pótlása, a folyamatos üzem fentatása érdekében.</v>
      </c>
      <c r="G16" s="51" t="str">
        <f>Batyk!G12</f>
        <v>A megfelelő műszaki állapot elérve az üzembiztonság érdekében .</v>
      </c>
      <c r="H16" s="52"/>
      <c r="I16" s="106" t="str">
        <f>Batyk!I12</f>
        <v>Batyk</v>
      </c>
      <c r="J16" s="109">
        <f>Batyk!J12</f>
        <v>1937.5</v>
      </c>
      <c r="K16" s="53"/>
      <c r="L16" s="100">
        <f>Batyk!L12</f>
        <v>45292</v>
      </c>
      <c r="M16" s="101">
        <f>Batyk!M12</f>
        <v>50770</v>
      </c>
      <c r="N16" s="54"/>
      <c r="O16" s="335">
        <f>Batyk!O12</f>
        <v>625</v>
      </c>
      <c r="P16" s="114">
        <f>Batyk!P12</f>
        <v>93.75</v>
      </c>
      <c r="Q16" s="114">
        <f>Batyk!Q12</f>
        <v>93.75</v>
      </c>
      <c r="R16" s="114">
        <f>Batyk!R12</f>
        <v>93.75</v>
      </c>
      <c r="S16" s="114">
        <f>Batyk!S12</f>
        <v>93.75</v>
      </c>
      <c r="T16" s="3">
        <f>Batyk!T12</f>
        <v>93.75</v>
      </c>
      <c r="U16" s="3">
        <f>Batyk!U12</f>
        <v>93.75</v>
      </c>
      <c r="V16" s="3">
        <f>Batyk!V12</f>
        <v>93.75</v>
      </c>
      <c r="W16" s="3">
        <f>Batyk!W12</f>
        <v>93.75</v>
      </c>
      <c r="X16" s="3">
        <f>Batyk!X12</f>
        <v>93.75</v>
      </c>
      <c r="Y16" s="3">
        <f>Batyk!Y12</f>
        <v>93.75</v>
      </c>
      <c r="Z16" s="3">
        <f>Batyk!Z12</f>
        <v>93.75</v>
      </c>
      <c r="AA16" s="3">
        <f>Batyk!AA12</f>
        <v>93.75</v>
      </c>
      <c r="AB16" s="3">
        <f>Batyk!AB12</f>
        <v>93.75</v>
      </c>
      <c r="AC16" s="4">
        <f>Batyk!AC12</f>
        <v>93.75</v>
      </c>
    </row>
    <row r="17" spans="1:29" ht="75" x14ac:dyDescent="0.25">
      <c r="A17" s="175">
        <f>Tekenye!A12</f>
        <v>1</v>
      </c>
      <c r="B17" s="30"/>
      <c r="C17" s="50" t="str">
        <f>Tekenye!C12</f>
        <v>Tekenye</v>
      </c>
      <c r="D17" s="177" t="str">
        <f>Tekenye!D12</f>
        <v>Rendkívüli helyzetből adódó azonnali feladatok (max. 15%)</v>
      </c>
      <c r="E17" s="32" t="str">
        <f>Tekenye!E12</f>
        <v>Jelenállapot nem felmérhető.</v>
      </c>
      <c r="F17" s="51" t="str">
        <f>Tekenye!F12</f>
        <v>Előre nem látható (váratlan) meghíbásodások megszüntetése, tönkrement gépek pótlása, a folyamatos üzem fentatása érdekében.</v>
      </c>
      <c r="G17" s="51" t="str">
        <f>Tekenye!G12</f>
        <v>A megfelelő műszaki állapot elérve az üzembiztonság érdekében.</v>
      </c>
      <c r="H17" s="52"/>
      <c r="I17" s="106" t="str">
        <f>Tekenye!I12</f>
        <v>Tekenye</v>
      </c>
      <c r="J17" s="109">
        <f>Tekenye!J12</f>
        <v>0</v>
      </c>
      <c r="K17" s="53"/>
      <c r="L17" s="100">
        <f>Tekenye!L12</f>
        <v>45292</v>
      </c>
      <c r="M17" s="101">
        <f>Tekenye!M12</f>
        <v>50770</v>
      </c>
      <c r="N17" s="54"/>
      <c r="O17" s="335">
        <f>Tekenye!O12</f>
        <v>0</v>
      </c>
      <c r="P17" s="114">
        <f>Tekenye!P12</f>
        <v>0</v>
      </c>
      <c r="Q17" s="114">
        <f>Tekenye!Q12</f>
        <v>0</v>
      </c>
      <c r="R17" s="114">
        <f>Tekenye!R12</f>
        <v>0</v>
      </c>
      <c r="S17" s="114">
        <f>Tekenye!S12</f>
        <v>0</v>
      </c>
      <c r="T17" s="3">
        <f>Tekenye!T12</f>
        <v>0</v>
      </c>
      <c r="U17" s="3">
        <f>Tekenye!U12</f>
        <v>0</v>
      </c>
      <c r="V17" s="3">
        <f>Tekenye!V12</f>
        <v>0</v>
      </c>
      <c r="W17" s="3">
        <f>Tekenye!W12</f>
        <v>0</v>
      </c>
      <c r="X17" s="3">
        <f>Tekenye!X12</f>
        <v>0</v>
      </c>
      <c r="Y17" s="3">
        <f>Tekenye!Y12</f>
        <v>0</v>
      </c>
      <c r="Z17" s="3">
        <f>Tekenye!Z12</f>
        <v>0</v>
      </c>
      <c r="AA17" s="3">
        <f>Tekenye!AA12</f>
        <v>0</v>
      </c>
      <c r="AB17" s="3">
        <f>Tekenye!AB12</f>
        <v>0</v>
      </c>
      <c r="AC17" s="4">
        <f>Tekenye!AC12</f>
        <v>0</v>
      </c>
    </row>
    <row r="18" spans="1:29" ht="75" x14ac:dyDescent="0.25">
      <c r="A18" s="175">
        <f>Türje!A12</f>
        <v>1</v>
      </c>
      <c r="B18" s="30"/>
      <c r="C18" s="50" t="str">
        <f>Türje!C12</f>
        <v>Türje</v>
      </c>
      <c r="D18" s="177" t="str">
        <f>Türje!D12</f>
        <v>Rendkívüli helyzetből adódó azonnali feladatok (max. 15%)</v>
      </c>
      <c r="E18" s="32" t="str">
        <f>Türje!E12</f>
        <v>Jelenállapot nem felmérhető.</v>
      </c>
      <c r="F18" s="51" t="str">
        <f>Türje!F12</f>
        <v>Előre nem látható (váratlan) meghíbásodások megszüntetése, tönkrement gépek pótlása, a folyamatos üzem fentatása érdekében.</v>
      </c>
      <c r="G18" s="51" t="str">
        <f>Türje!G12</f>
        <v>A megfelelő műszaki állapot elérve az üzembiztonság érdekében.</v>
      </c>
      <c r="H18" s="52"/>
      <c r="I18" s="106" t="str">
        <f>Türje!I12</f>
        <v>Türje</v>
      </c>
      <c r="J18" s="109">
        <f>Türje!J12</f>
        <v>16350.749999999995</v>
      </c>
      <c r="K18" s="53"/>
      <c r="L18" s="100">
        <f>Türje!L12</f>
        <v>45292</v>
      </c>
      <c r="M18" s="101">
        <f>Türje!M12</f>
        <v>50770</v>
      </c>
      <c r="N18" s="54"/>
      <c r="O18" s="21">
        <f>Türje!O12</f>
        <v>1090.05</v>
      </c>
      <c r="P18" s="114">
        <f>Türje!P12</f>
        <v>1090.05</v>
      </c>
      <c r="Q18" s="114">
        <f>Türje!Q12</f>
        <v>1090.05</v>
      </c>
      <c r="R18" s="114">
        <f>Türje!R12</f>
        <v>1090.05</v>
      </c>
      <c r="S18" s="114">
        <f>Türje!S12</f>
        <v>1090.05</v>
      </c>
      <c r="T18" s="3">
        <f>Türje!T12</f>
        <v>1090.05</v>
      </c>
      <c r="U18" s="3">
        <f>Türje!U12</f>
        <v>1090.05</v>
      </c>
      <c r="V18" s="3">
        <f>Türje!V12</f>
        <v>1090.05</v>
      </c>
      <c r="W18" s="3">
        <f>Türje!W12</f>
        <v>1090.05</v>
      </c>
      <c r="X18" s="3">
        <f>Türje!X12</f>
        <v>1090.05</v>
      </c>
      <c r="Y18" s="3">
        <f>Türje!Y12</f>
        <v>1090.05</v>
      </c>
      <c r="Z18" s="3">
        <f>Türje!Z12</f>
        <v>1090.05</v>
      </c>
      <c r="AA18" s="3">
        <f>Türje!AA12</f>
        <v>1090.05</v>
      </c>
      <c r="AB18" s="3">
        <f>Türje!AB12</f>
        <v>1090.05</v>
      </c>
      <c r="AC18" s="4">
        <f>Türje!AC12</f>
        <v>1090.05</v>
      </c>
    </row>
    <row r="19" spans="1:29" x14ac:dyDescent="0.25">
      <c r="A19" s="115"/>
      <c r="B19" s="39" t="s">
        <v>4</v>
      </c>
      <c r="C19" s="40"/>
      <c r="D19" s="180"/>
      <c r="E19" s="40"/>
      <c r="F19" s="40"/>
      <c r="G19" s="40"/>
      <c r="H19" s="41"/>
      <c r="I19" s="110"/>
      <c r="J19" s="105"/>
      <c r="K19" s="42"/>
      <c r="L19" s="43"/>
      <c r="M19" s="44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5"/>
    </row>
    <row r="20" spans="1:29" x14ac:dyDescent="0.25">
      <c r="A20" s="104"/>
      <c r="B20" s="47" t="s">
        <v>1</v>
      </c>
      <c r="C20" s="42"/>
      <c r="D20" s="189"/>
      <c r="E20" s="42"/>
      <c r="F20" s="42"/>
      <c r="G20" s="42"/>
      <c r="H20" s="41"/>
      <c r="I20" s="111"/>
      <c r="J20" s="105"/>
      <c r="K20" s="48"/>
      <c r="L20" s="43"/>
      <c r="M20" s="44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ht="75" x14ac:dyDescent="0.25">
      <c r="A21" s="175">
        <f>Zalaszentgrót!A15</f>
        <v>2</v>
      </c>
      <c r="B21" s="30"/>
      <c r="C21" s="131" t="str">
        <f>Zalaszentgrót!C15</f>
        <v>Zalaszentgrót Kinizsi tér (autóbusz pályaudvar)</v>
      </c>
      <c r="D21" s="131" t="str">
        <f>Zalaszentgrót!D15</f>
        <v>csatornahálózat rekonstrukció (125 fm NA200)</v>
      </c>
      <c r="E21" s="33" t="str">
        <f>Zalaszentgrót!E15</f>
        <v>Ezen elemek cseréje a kiépített rendszer működőképességének megóvása, a biztonságos üzemelés biztosítása miatt van szükség a munka elvégzésére.hez elengedhetetlen.</v>
      </c>
      <c r="F21" s="33" t="str">
        <f>Zalaszentgrót!F15</f>
        <v>A kiépített rendszer működőképességének megóvása, a biztonságos üzemelés biztosítása miatt van szükség a munka elvégzésére.</v>
      </c>
      <c r="G21" s="33" t="str">
        <f>Zalaszentgrót!G15</f>
        <v>Az üzembiztonság jelentősen növekszik.</v>
      </c>
      <c r="H21" s="34"/>
      <c r="I21" s="107" t="str">
        <f>Zalaszentgrót!I15</f>
        <v>Zalaszentgrót</v>
      </c>
      <c r="J21" s="109">
        <f>SUM(O21:AC21)</f>
        <v>13000</v>
      </c>
      <c r="K21" s="34"/>
      <c r="L21" s="99">
        <f>Zalaszentgrót!L15</f>
        <v>45292</v>
      </c>
      <c r="M21" s="99">
        <f>Zalaszentgrót!M15</f>
        <v>45657</v>
      </c>
      <c r="N21" s="57" t="str">
        <f>Zalaszentgrót!N15</f>
        <v>rövid</v>
      </c>
      <c r="O21" s="21">
        <f>Zalaszentgrót!O15</f>
        <v>13000</v>
      </c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175">
        <f>Zalaszentgrót!A16</f>
        <v>0</v>
      </c>
      <c r="B22" s="30"/>
      <c r="C22" s="131" t="str">
        <f>Zalaszentgrót!C16</f>
        <v>Zalaszentgrót, Kinizsi u.</v>
      </c>
      <c r="D22" s="131" t="str">
        <f>Zalaszentgrót!D16</f>
        <v>csatornahálózat rekonstrukció tervezés (125fm)</v>
      </c>
      <c r="E22" s="33" t="str">
        <f>Zalaszentgrót!E16</f>
        <v>Ezen elemek cseréje a kiépített rendszer működőképességének megóvása, a biztonságos üzemelés biztosítása miatt van szükség a munka elvégzésére.hez elengedhetetlen.</v>
      </c>
      <c r="F22" s="33" t="str">
        <f>Zalaszentgrót!F16</f>
        <v>A kiépített rendszer működőképességének megóvása, a biztonságos üzemelés biztosítása miatt van szükség a munka elvégzésére.</v>
      </c>
      <c r="G22" s="33" t="str">
        <f>Zalaszentgrót!G16</f>
        <v>Az üzembiztonság jelentősen növekszik.</v>
      </c>
      <c r="H22" s="34"/>
      <c r="I22" s="107" t="str">
        <f>Zalaszentgrót!I16</f>
        <v>Zalaszentgrót</v>
      </c>
      <c r="J22" s="109">
        <f>SUM(O22:AC22)</f>
        <v>600</v>
      </c>
      <c r="K22" s="34"/>
      <c r="L22" s="99">
        <f>Zalaszentgrót!L16</f>
        <v>45658</v>
      </c>
      <c r="M22" s="99">
        <f>Zalaszentgrót!M16</f>
        <v>46022</v>
      </c>
      <c r="N22" s="57" t="str">
        <f>Zalaszentgrót!N16</f>
        <v>közép</v>
      </c>
      <c r="O22" s="21"/>
      <c r="P22" s="2">
        <f>Zalaszentgrót!P16</f>
        <v>600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175">
        <f>Zalaszentgrót!A17</f>
        <v>0</v>
      </c>
      <c r="B23" s="30"/>
      <c r="C23" s="131" t="str">
        <f>Zalaszentgrót!C17</f>
        <v>Zalaszentgrót, Kossuth u. 227/5hrsz. -tól 691 hrsz-ig</v>
      </c>
      <c r="D23" s="131" t="str">
        <f>Zalaszentgrót!D17</f>
        <v>csatornahálózat rekonstrukció tervezés</v>
      </c>
      <c r="E23" s="33" t="str">
        <f>Zalaszentgrót!E17</f>
        <v>Ezen elemek cseréje a kiépített rendszer működőképességének megóvása, a biztonságos üzemelés biztosítása miatt van szükség a munka elvégzésére.hez elengedhetetlen.</v>
      </c>
      <c r="F23" s="33" t="str">
        <f>Zalaszentgrót!F17</f>
        <v>A kiépített rendszer működőképességének megóvása, a biztonságos üzemelés biztosítása miatt van szükség a munka elvégzésére.</v>
      </c>
      <c r="G23" s="33" t="str">
        <f>Zalaszentgrót!G17</f>
        <v>Az üzembiztonság jelentősen növekszik.</v>
      </c>
      <c r="H23" s="34"/>
      <c r="I23" s="107" t="str">
        <f>Zalaszentgrót!I17</f>
        <v>Zalaszentgrót</v>
      </c>
      <c r="J23" s="109">
        <f t="shared" ref="J23:J24" si="0">SUM(O23:AC23)</f>
        <v>5310</v>
      </c>
      <c r="K23" s="34"/>
      <c r="L23" s="99">
        <f>Zalaszentgrót!L17</f>
        <v>45658</v>
      </c>
      <c r="M23" s="99">
        <f>Zalaszentgrót!M17</f>
        <v>46022</v>
      </c>
      <c r="N23" s="57" t="str">
        <f>Zalaszentgrót!N17</f>
        <v>közép</v>
      </c>
      <c r="O23" s="21"/>
      <c r="P23" s="2">
        <f>Zalaszentgrót!P17</f>
        <v>5310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2.75" customHeight="1" x14ac:dyDescent="0.25">
      <c r="A24" s="175">
        <f>Zalaszentgrót!A18</f>
        <v>0</v>
      </c>
      <c r="B24" s="30"/>
      <c r="C24" s="131" t="str">
        <f>Zalaszentgrót!C18</f>
        <v>Zalaszentgrót Batthyány u.</v>
      </c>
      <c r="D24" s="131" t="str">
        <f>Zalaszentgrót!D18</f>
        <v>csatornahálózat rekonstrukció tervezés</v>
      </c>
      <c r="E24" s="33" t="str">
        <f>Zalaszentgrót!E18</f>
        <v>Ezen elemek cseréje a kiépített rendszer működőképességének megóvása, a biztonságos üzemelés biztosítása miatt van szükség a munka elvégzésére.hez elengedhetetlen.</v>
      </c>
      <c r="F24" s="33" t="str">
        <f>Zalaszentgrót!F18</f>
        <v>A kiépített rendszer működőképességének megóvása, a biztonságos üzemelés biztosítása miatt van szükség a munka elvégzésére.</v>
      </c>
      <c r="G24" s="33" t="str">
        <f>Zalaszentgrót!G18</f>
        <v>Az üzembiztonság jelentősen növekszik.</v>
      </c>
      <c r="H24" s="34"/>
      <c r="I24" s="107" t="str">
        <f>Zalaszentgrót!I18</f>
        <v>Zalaszentgrót</v>
      </c>
      <c r="J24" s="109">
        <f t="shared" si="0"/>
        <v>7010</v>
      </c>
      <c r="K24" s="34"/>
      <c r="L24" s="99">
        <f>Zalaszentgrót!L18</f>
        <v>45658</v>
      </c>
      <c r="M24" s="99">
        <f>Zalaszentgrót!M18</f>
        <v>46022</v>
      </c>
      <c r="N24" s="57" t="str">
        <f>Zalaszentgrót!N18</f>
        <v>közép</v>
      </c>
      <c r="O24" s="21"/>
      <c r="P24" s="2">
        <f>Zalaszentgrót!P18</f>
        <v>7010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2.75" customHeight="1" x14ac:dyDescent="0.25">
      <c r="A25" s="175">
        <f>Zalaszentgrót!A19</f>
        <v>0</v>
      </c>
      <c r="B25" s="30"/>
      <c r="C25" s="50" t="str">
        <f>Zalaszentgrót!C19</f>
        <v>Zalaszentgrót Kossuth utca</v>
      </c>
      <c r="D25" s="170" t="str">
        <f>Zalaszentgrót!D19</f>
        <v>csatornahálózat rekonstrukció (210fm) - nyomvonalas helyreáll. Magyar Közút!</v>
      </c>
      <c r="E25" s="32" t="str">
        <f>Zalaszentgrót!E19</f>
        <v>Ezen elemek cseréje a kiépített rendszer működőképességének megóvása, a biztonságos üzemelés biztosítása miatt van szükség a munka elvégzésére.hez elengedhetetlen.</v>
      </c>
      <c r="F25" s="51" t="str">
        <f>Zalaszentgrót!F19</f>
        <v>A kiépített rendszer működőképességének megóvása, a biztonságos üzemelés biztosítása miatt van szükség a munka elvégzésére.</v>
      </c>
      <c r="G25" s="51" t="str">
        <f>Zalaszentgrót!G19</f>
        <v>Az üzembiztonság jelentősen növekszik.</v>
      </c>
      <c r="H25" s="52"/>
      <c r="I25" s="106" t="str">
        <f>Zalaszentgrót!I19</f>
        <v>Zalaszentgrót</v>
      </c>
      <c r="J25" s="109">
        <f>SUM(O25:AC25)</f>
        <v>17000</v>
      </c>
      <c r="K25" s="53"/>
      <c r="L25" s="100">
        <f>Zalaszentgrót!L19</f>
        <v>45658</v>
      </c>
      <c r="M25" s="101">
        <f>Zalaszentgrót!M19</f>
        <v>46022</v>
      </c>
      <c r="N25" s="54" t="str">
        <f>Zalaszentgrót!N19</f>
        <v>közép</v>
      </c>
      <c r="O25" s="21"/>
      <c r="P25" s="114">
        <f>Zalaszentgrót!P19</f>
        <v>17000</v>
      </c>
      <c r="Q25" s="114"/>
      <c r="R25" s="114"/>
      <c r="S25" s="114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2.75" customHeight="1" x14ac:dyDescent="0.25">
      <c r="A26" s="175">
        <f>Zalaszentgrót!A20</f>
        <v>0</v>
      </c>
      <c r="B26" s="30"/>
      <c r="C26" s="50" t="str">
        <f>Zalaszentgrót!C20</f>
        <v>Zalaszentgrót Batthyány u.</v>
      </c>
      <c r="D26" s="170" t="str">
        <f>Zalaszentgrót!D20</f>
        <v xml:space="preserve">csatornahálózat rekonstrukció (350 fm NA 300) - nyomvonalas helyrell. </v>
      </c>
      <c r="E26" s="32" t="str">
        <f>Zalaszentgrót!E20</f>
        <v>Ezen elemek cseréje a kiépített rendszer működőképességének megóvása, a biztonságos üzemelés biztosítása miatt van szükség a munka elvégzésére.hez elengedhetetlen.</v>
      </c>
      <c r="F26" s="51" t="str">
        <f>Zalaszentgrót!F20</f>
        <v>A kiépített rendszer működőképességének megóvása, a biztonságos üzemelés biztosítása miatt van szükség a munka elvégzésére.</v>
      </c>
      <c r="G26" s="51" t="str">
        <f>Zalaszentgrót!G20</f>
        <v>Az üzembiztonság jelentősen növekszik.</v>
      </c>
      <c r="H26" s="52"/>
      <c r="I26" s="106" t="str">
        <f>Zalaszentgrót!I20</f>
        <v>Zalaszentgrót</v>
      </c>
      <c r="J26" s="109">
        <f>SUM(O26:AC26)</f>
        <v>30000</v>
      </c>
      <c r="K26" s="53"/>
      <c r="L26" s="100">
        <f>Zalaszentgrót!L20</f>
        <v>45658</v>
      </c>
      <c r="M26" s="101">
        <f>Zalaszentgrót!M20</f>
        <v>46022</v>
      </c>
      <c r="N26" s="54" t="str">
        <f>Zalaszentgrót!N20</f>
        <v>közép</v>
      </c>
      <c r="O26" s="21"/>
      <c r="P26" s="114">
        <f>Zalaszentgrót!P20</f>
        <v>30000</v>
      </c>
      <c r="Q26" s="114"/>
      <c r="R26" s="114"/>
      <c r="S26" s="114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175">
        <f>Zalaszentgrót!A21</f>
        <v>0</v>
      </c>
      <c r="B27" s="30"/>
      <c r="C27" s="131" t="str">
        <f>Zalaszentgrót!C21</f>
        <v>Zalaszentgrót Tüskeszentpéter Szív - Nyár - Akácfa u.kereszteződésében lévő gravitációs akna</v>
      </c>
      <c r="D27" s="131" t="str">
        <f>Zalaszentgrót!D21</f>
        <v>fogadó akna bélelés</v>
      </c>
      <c r="E27" s="33" t="str">
        <f>Zalaszentgrót!E21</f>
        <v xml:space="preserve">A szennyvíz, és a belőle felszabaduló gázok hatására a felületek elkorrodálnak. A bélelés a biztonságos üzemeltetéshez elengedhetetlen. </v>
      </c>
      <c r="F27" s="33" t="str">
        <f>Zalaszentgrót!F21</f>
        <v>Az akna statikai stabilitás biztosítása, működőképesség megörzése.</v>
      </c>
      <c r="G27" s="33" t="str">
        <f>Zalaszentgrót!G21</f>
        <v>Korróziót okozó anyagoknak ellenálló felület.</v>
      </c>
      <c r="H27" s="34"/>
      <c r="I27" s="107" t="str">
        <f>Zalaszentgrót!I21</f>
        <v>Zalaszentgrót osztatlan közös</v>
      </c>
      <c r="J27" s="109">
        <f t="shared" ref="J27:J45" si="1">SUM(O27:AC27)</f>
        <v>1227</v>
      </c>
      <c r="K27" s="34"/>
      <c r="L27" s="99">
        <f>Zalaszentgrót!L21</f>
        <v>45658</v>
      </c>
      <c r="M27" s="99">
        <f>Zalaszentgrót!M21</f>
        <v>46022</v>
      </c>
      <c r="N27" s="57" t="str">
        <f>Zalaszentgrót!N21</f>
        <v>közép</v>
      </c>
      <c r="O27" s="173"/>
      <c r="P27" s="2">
        <f>Batyk!P15+Pakod!P15+Zalabér!P15+Zalaszentgrót!P21+Zalavég!P15</f>
        <v>1227</v>
      </c>
      <c r="Q27" s="2"/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2.75" customHeight="1" x14ac:dyDescent="0.25">
      <c r="A28" s="175">
        <f>Pakod!A16</f>
        <v>0</v>
      </c>
      <c r="B28" s="30"/>
      <c r="C28" s="50" t="str">
        <f>Pakod!C16</f>
        <v>Pakod</v>
      </c>
      <c r="D28" s="170" t="str">
        <f>Pakod!D16</f>
        <v>8 db fedlap helyreállítás</v>
      </c>
      <c r="E28" s="32" t="str">
        <f>Pakod!E16</f>
        <v>Ezen elemek cseréje a kiépített rendszer működőképességének megóvása, a biztonságos üzemelés biztosítása miatt van szükség a munka elvégzésére.hez elengedhetetlen.</v>
      </c>
      <c r="F28" s="51" t="str">
        <f>Pakod!F16</f>
        <v>A kiépített rendszer működőképességének megóvása, a biztonságos üzemelés biztosítása miatt van szükség a munka elvégzésére.</v>
      </c>
      <c r="G28" s="51" t="str">
        <f>Pakod!G16</f>
        <v>Az üzembiztonság jelentősen növekszik.</v>
      </c>
      <c r="H28" s="52"/>
      <c r="I28" s="106" t="str">
        <f>Pakod!I16</f>
        <v>Zalaszentgrót osztatlan közös</v>
      </c>
      <c r="J28" s="109">
        <f t="shared" si="1"/>
        <v>1289</v>
      </c>
      <c r="K28" s="53"/>
      <c r="L28" s="100">
        <f>Pakod!L16</f>
        <v>45658</v>
      </c>
      <c r="M28" s="101">
        <f>Pakod!M16</f>
        <v>46022</v>
      </c>
      <c r="N28" s="54" t="str">
        <f>Pakod!N16</f>
        <v>közép</v>
      </c>
      <c r="O28" s="21"/>
      <c r="P28" s="114">
        <f>Batyk!P16+Pakod!P16+Zalabér!P16+Zalaszentgrót!P22+Zalavég!P16</f>
        <v>1289</v>
      </c>
      <c r="Q28" s="114"/>
      <c r="R28" s="114"/>
      <c r="S28" s="114"/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2.75" customHeight="1" x14ac:dyDescent="0.25">
      <c r="A29" s="175">
        <f>Batyk!A17</f>
        <v>0</v>
      </c>
      <c r="B29" s="30"/>
      <c r="C29" s="50" t="str">
        <f>Batyk!C17</f>
        <v>Batyk</v>
      </c>
      <c r="D29" s="170" t="str">
        <f>Batyk!D17</f>
        <v>3 db fedlap helyreállítás</v>
      </c>
      <c r="E29" s="32" t="str">
        <f>Batyk!E17</f>
        <v>Ezen elemek cseréje a kiépített rendszer működőképességének megóvása, a biztonságos üzemelés biztosítása miatt van szükség a munka elvégzésére.hez elengedhetetlen.</v>
      </c>
      <c r="F29" s="51" t="str">
        <f>Batyk!F17</f>
        <v>A kiépített rendszer működőképességének megóvása, a biztonságos üzemelés biztosítása miatt van szükség a munka elvégzésére.</v>
      </c>
      <c r="G29" s="51" t="str">
        <f>Batyk!G17</f>
        <v>Az üzembiztonság jelentősen növekszik.</v>
      </c>
      <c r="H29" s="52"/>
      <c r="I29" s="106" t="str">
        <f>Batyk!I17</f>
        <v>Zalaszentgrót osztatlan közös</v>
      </c>
      <c r="J29" s="109">
        <f t="shared" si="1"/>
        <v>484</v>
      </c>
      <c r="K29" s="53"/>
      <c r="L29" s="100">
        <f>Batyk!L17</f>
        <v>45658</v>
      </c>
      <c r="M29" s="101">
        <f>Batyk!M17</f>
        <v>46022</v>
      </c>
      <c r="N29" s="54" t="str">
        <f>Batyk!N17</f>
        <v>közép</v>
      </c>
      <c r="O29" s="21"/>
      <c r="P29" s="114">
        <f>Batyk!P17+Pakod!P17+Zalabér!P17+Zalaszentgrót!P23+Zalavég!P17</f>
        <v>484</v>
      </c>
      <c r="Q29" s="114"/>
      <c r="R29" s="114"/>
      <c r="S29" s="114"/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2.75" customHeight="1" x14ac:dyDescent="0.25">
      <c r="A30" s="175">
        <f>Zalabér!A18</f>
        <v>0</v>
      </c>
      <c r="B30" s="30"/>
      <c r="C30" s="50" t="str">
        <f>Zalabér!C18</f>
        <v>Zalabér</v>
      </c>
      <c r="D30" s="170" t="str">
        <f>Zalabér!D18</f>
        <v>4 db fedlap helyreállítás</v>
      </c>
      <c r="E30" s="32" t="str">
        <f>Zalabér!E18</f>
        <v>Ezen elemek cseréje a kiépített rendszer működőképességének megóvása, a biztonságos üzemelés biztosítása miatt van szükség a munka elvégzésére.hez elengedhetetlen.</v>
      </c>
      <c r="F30" s="51" t="str">
        <f>Zalabér!F18</f>
        <v>A kiépített rendszer működőképességének megóvása, a biztonságos üzemelés biztosítása miatt van szükség a munka elvégzésére.</v>
      </c>
      <c r="G30" s="51" t="str">
        <f>Zalabér!G18</f>
        <v>Az üzembiztonság jelentősen növekszik.</v>
      </c>
      <c r="H30" s="52"/>
      <c r="I30" s="106" t="str">
        <f>Zalabér!I18</f>
        <v>Zalaszentgrót osztatlan közös</v>
      </c>
      <c r="J30" s="109">
        <f t="shared" si="1"/>
        <v>389</v>
      </c>
      <c r="K30" s="53"/>
      <c r="L30" s="100">
        <f>Zalabér!L18</f>
        <v>45658</v>
      </c>
      <c r="M30" s="101">
        <f>Zalabér!M18</f>
        <v>46022</v>
      </c>
      <c r="N30" s="54" t="str">
        <f>Zalabér!N18</f>
        <v>közép</v>
      </c>
      <c r="O30" s="21"/>
      <c r="P30" s="114">
        <f>Batyk!P18+Pakod!P18+Zalabér!P18+Zalaszentgrót!P24+Zalavég!P18</f>
        <v>389</v>
      </c>
      <c r="Q30" s="114"/>
      <c r="R30" s="114"/>
      <c r="S30" s="114"/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175">
        <f>Zalaszentgrót!A25</f>
        <v>0</v>
      </c>
      <c r="B31" s="30"/>
      <c r="C31" s="64" t="str">
        <f>Zalaszentgrót!C25</f>
        <v>Zalaszentgrót</v>
      </c>
      <c r="D31" s="131" t="str">
        <f>Zalaszentgrót!D25</f>
        <v>szv.csatorna rekonstrukció (NA110 KG-PVC)</v>
      </c>
      <c r="E31" s="33" t="str">
        <f>Zalaszentgrót!E25</f>
        <v>Ezen elemek cseréje a kiépített rendszer működőképességének megóvása, a biztonságos üzemelés biztosítása miatt van szükség a munka elvégzésére.hez elengedhetetlen.</v>
      </c>
      <c r="F31" s="33" t="str">
        <f>Zalaszentgrót!F25</f>
        <v>Dugulásveszély, és ebből fakadó szennyvíz elöntés megakadálsozása.</v>
      </c>
      <c r="G31" s="33" t="str">
        <f>Zalaszentgrót!G25</f>
        <v>Gravitációs szennyvízhálózatnak megfelelő kialakítás.</v>
      </c>
      <c r="H31" s="34"/>
      <c r="I31" s="107" t="str">
        <f>Zalaszentgrót!I25</f>
        <v>Zalaszentgrót</v>
      </c>
      <c r="J31" s="109">
        <f t="shared" si="1"/>
        <v>356</v>
      </c>
      <c r="K31" s="34"/>
      <c r="L31" s="99">
        <f>Zalaszentgrót!L25</f>
        <v>45658</v>
      </c>
      <c r="M31" s="99">
        <f>Zalaszentgrót!M25</f>
        <v>47118</v>
      </c>
      <c r="N31" s="57" t="str">
        <f>Zalaszentgrót!N25</f>
        <v>közép</v>
      </c>
      <c r="O31" s="1"/>
      <c r="P31" s="2">
        <f>Zalaszentgrót!P25</f>
        <v>89</v>
      </c>
      <c r="Q31" s="2">
        <f>Zalaszentgrót!Q25</f>
        <v>89</v>
      </c>
      <c r="R31" s="2">
        <f>Zalaszentgrót!R25</f>
        <v>89</v>
      </c>
      <c r="S31" s="2">
        <f>Zalaszentgrót!S25</f>
        <v>89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175">
        <f>Zalaszentgrót!A26</f>
        <v>0</v>
      </c>
      <c r="B32" s="30"/>
      <c r="C32" s="64" t="str">
        <f>Zalaszentgrót!C26</f>
        <v>Zalaszentgrót</v>
      </c>
      <c r="D32" s="131" t="str">
        <f>Zalaszentgrót!D26</f>
        <v>szv.csatorna rekonstrukció (NA150 AC)</v>
      </c>
      <c r="E32" s="33" t="str">
        <f>Zalaszentgrót!E26</f>
        <v>Ezen elemek cseréje a kiépített rendszer működőképességének megóvása, a biztonságos üzemelés biztosítása miatt van szükség a munka elvégzésére.hez elengedhetetlen.</v>
      </c>
      <c r="F32" s="33" t="str">
        <f>Zalaszentgrót!F26</f>
        <v>Dugulásveszély, és ebből fakadó szennyvíz elöntés megakadálsozása.</v>
      </c>
      <c r="G32" s="33" t="str">
        <f>Zalaszentgrót!G26</f>
        <v>Gravitációs szennyvízhálózatnak megfelelő kialakítás.</v>
      </c>
      <c r="H32" s="34"/>
      <c r="I32" s="107" t="str">
        <f>Zalaszentgrót!I26</f>
        <v>Zalaszentgrót</v>
      </c>
      <c r="J32" s="109">
        <f t="shared" si="1"/>
        <v>891</v>
      </c>
      <c r="K32" s="34"/>
      <c r="L32" s="99">
        <f>Zalaszentgrót!L26</f>
        <v>45658</v>
      </c>
      <c r="M32" s="99">
        <f>Zalaszentgrót!M26</f>
        <v>47118</v>
      </c>
      <c r="N32" s="57" t="str">
        <f>Zalaszentgrót!N26</f>
        <v>közép</v>
      </c>
      <c r="O32" s="1"/>
      <c r="P32" s="2">
        <f>Zalaszentgrót!P26</f>
        <v>223</v>
      </c>
      <c r="Q32" s="2">
        <f>Zalaszentgrót!Q26</f>
        <v>222</v>
      </c>
      <c r="R32" s="2">
        <f>Zalaszentgrót!R26</f>
        <v>223</v>
      </c>
      <c r="S32" s="2">
        <f>Zalaszentgrót!S26</f>
        <v>223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175">
        <f>Zalaszentgrót!A27</f>
        <v>0</v>
      </c>
      <c r="B33" s="30"/>
      <c r="C33" s="64" t="str">
        <f>Zalaszentgrót!C27</f>
        <v>Zalaszentgrót</v>
      </c>
      <c r="D33" s="131" t="str">
        <f>Zalaszentgrót!D27</f>
        <v>szv.csatorna rekonstrukció (NA160 KG-PVC)</v>
      </c>
      <c r="E33" s="33" t="str">
        <f>Zalaszentgrót!E27</f>
        <v>Ezen elemek cseréje a kiépített rendszer működőképességének megóvása, a biztonságos üzemelés biztosítása miatt van szükség a munka elvégzésére.hez elengedhetetlen.</v>
      </c>
      <c r="F33" s="33" t="str">
        <f>Zalaszentgrót!F27</f>
        <v>Dugulásveszély, és ebből fakadó szennyvíz elöntés megakadálsozása.</v>
      </c>
      <c r="G33" s="33" t="str">
        <f>Zalaszentgrót!G27</f>
        <v>Gravitációs szennyvízhálózatnak megfelelő kialakítás.</v>
      </c>
      <c r="H33" s="34"/>
      <c r="I33" s="107" t="str">
        <f>Zalaszentgrót!I27</f>
        <v>Zalaszentgrót</v>
      </c>
      <c r="J33" s="109">
        <f t="shared" si="1"/>
        <v>1679</v>
      </c>
      <c r="K33" s="34"/>
      <c r="L33" s="99">
        <f>Zalaszentgrót!L27</f>
        <v>45658</v>
      </c>
      <c r="M33" s="99">
        <f>Zalaszentgrót!M27</f>
        <v>47118</v>
      </c>
      <c r="N33" s="57" t="str">
        <f>Zalaszentgrót!N27</f>
        <v>közép</v>
      </c>
      <c r="O33" s="1"/>
      <c r="P33" s="2">
        <f>Zalaszentgrót!P27</f>
        <v>420</v>
      </c>
      <c r="Q33" s="2">
        <f>Zalaszentgrót!Q27</f>
        <v>420</v>
      </c>
      <c r="R33" s="2">
        <f>Zalaszentgrót!R27</f>
        <v>419</v>
      </c>
      <c r="S33" s="2">
        <f>Zalaszentgrót!S27</f>
        <v>420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175">
        <f>Zalaszentgrót!A28</f>
        <v>0</v>
      </c>
      <c r="B34" s="30"/>
      <c r="C34" s="64" t="str">
        <f>Zalaszentgrót!C28</f>
        <v>Zalaszentgrót</v>
      </c>
      <c r="D34" s="131" t="str">
        <f>Zalaszentgrót!D28</f>
        <v>szv.csatorna rekonstrukció (NA 200 AC)</v>
      </c>
      <c r="E34" s="33" t="str">
        <f>Zalaszentgrót!E28</f>
        <v>Ezen elemek cseréje a kiépített rendszer működőképességének megóvása, a biztonságos üzemelés biztosítása miatt van szükség a munka elvégzésére.hez elengedhetetlen.</v>
      </c>
      <c r="F34" s="33" t="str">
        <f>Zalaszentgrót!F28</f>
        <v>Dugulásveszély, és ebből fakadó szennyvíz elöntés megakadálsozása.</v>
      </c>
      <c r="G34" s="33" t="str">
        <f>Zalaszentgrót!G28</f>
        <v>Gravitációs szennyvízhálózatnak megfelelő kialakítás.</v>
      </c>
      <c r="H34" s="34"/>
      <c r="I34" s="107" t="str">
        <f>Zalaszentgrót!I28</f>
        <v>Zalaszentgrót</v>
      </c>
      <c r="J34" s="109">
        <f t="shared" si="1"/>
        <v>3265</v>
      </c>
      <c r="K34" s="34"/>
      <c r="L34" s="99">
        <f>Zalaszentgrót!L28</f>
        <v>45658</v>
      </c>
      <c r="M34" s="99">
        <f>Zalaszentgrót!M28</f>
        <v>47118</v>
      </c>
      <c r="N34" s="57" t="str">
        <f>Zalaszentgrót!N28</f>
        <v>közép</v>
      </c>
      <c r="O34" s="1"/>
      <c r="P34" s="2">
        <f>Zalaszentgrót!P28</f>
        <v>817</v>
      </c>
      <c r="Q34" s="2">
        <f>Zalaszentgrót!Q28</f>
        <v>816</v>
      </c>
      <c r="R34" s="2">
        <f>Zalaszentgrót!R28</f>
        <v>816</v>
      </c>
      <c r="S34" s="2">
        <f>Zalaszentgrót!S28</f>
        <v>816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175">
        <f>Zalaszentgrót!A29</f>
        <v>0</v>
      </c>
      <c r="B35" s="30"/>
      <c r="C35" s="64" t="str">
        <f>Zalaszentgrót!C29</f>
        <v>Zalaszentgrót</v>
      </c>
      <c r="D35" s="131" t="str">
        <f>Zalaszentgrót!D29</f>
        <v>szv.csatorna rekonstrukció (NA 200 B)</v>
      </c>
      <c r="E35" s="33" t="str">
        <f>Zalaszentgrót!E29</f>
        <v>Ezen elemek cseréje a kiépített rendszer működőképességének megóvása, a biztonságos üzemelés biztosítása miatt van szükség a munka elvégzésére.hez elengedhetetlen.</v>
      </c>
      <c r="F35" s="33" t="str">
        <f>Zalaszentgrót!F29</f>
        <v>Dugulásveszély, és ebből fakadó szennyvíz elöntés megakadálsozása.</v>
      </c>
      <c r="G35" s="33" t="str">
        <f>Zalaszentgrót!G29</f>
        <v>Gravitációs szennyvízhálózatnak megfelelő kialakítás.</v>
      </c>
      <c r="H35" s="34"/>
      <c r="I35" s="107" t="str">
        <f>Zalaszentgrót!I29</f>
        <v>Zalaszentgrót</v>
      </c>
      <c r="J35" s="109">
        <f t="shared" si="1"/>
        <v>71396</v>
      </c>
      <c r="K35" s="34"/>
      <c r="L35" s="99">
        <f>Zalaszentgrót!L29</f>
        <v>45658</v>
      </c>
      <c r="M35" s="99">
        <f>Zalaszentgrót!M29</f>
        <v>47118</v>
      </c>
      <c r="N35" s="57" t="str">
        <f>Zalaszentgrót!N29</f>
        <v>közép</v>
      </c>
      <c r="O35" s="1"/>
      <c r="P35" s="2">
        <f>Zalaszentgrót!P29</f>
        <v>17849</v>
      </c>
      <c r="Q35" s="2">
        <f>Zalaszentgrót!Q29</f>
        <v>17849</v>
      </c>
      <c r="R35" s="2">
        <f>Zalaszentgrót!R29</f>
        <v>17849</v>
      </c>
      <c r="S35" s="2">
        <f>Zalaszentgrót!S29</f>
        <v>17849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175">
        <f>Zalaszentgrót!A30</f>
        <v>0</v>
      </c>
      <c r="B36" s="30"/>
      <c r="C36" s="64" t="str">
        <f>Zalaszentgrót!C30</f>
        <v>Zalaszentgrót</v>
      </c>
      <c r="D36" s="131" t="str">
        <f>Zalaszentgrót!D30</f>
        <v>szv.csatorna rekonstrukció (NA200 KG-PVC)</v>
      </c>
      <c r="E36" s="33" t="str">
        <f>Zalaszentgrót!E30</f>
        <v>Ezen elemek cseréje a kiépített rendszer működőképességének megóvása, a biztonságos üzemelés biztosítása miatt van szükség a munka elvégzésére.hez elengedhetetlen.</v>
      </c>
      <c r="F36" s="33" t="str">
        <f>Zalaszentgrót!F30</f>
        <v>Dugulásveszély, és ebből fakadó szennyvíz elöntés megakadálsozása.</v>
      </c>
      <c r="G36" s="33" t="str">
        <f>Zalaszentgrót!G30</f>
        <v>Gravitációs szennyvízhálózatnak megfelelő kialakítás.</v>
      </c>
      <c r="H36" s="34"/>
      <c r="I36" s="107" t="str">
        <f>Zalaszentgrót!I30</f>
        <v>Zalaszentgrót</v>
      </c>
      <c r="J36" s="109">
        <f t="shared" si="1"/>
        <v>4014</v>
      </c>
      <c r="K36" s="34"/>
      <c r="L36" s="99">
        <f>Zalaszentgrót!L30</f>
        <v>45658</v>
      </c>
      <c r="M36" s="99">
        <f>Zalaszentgrót!M30</f>
        <v>47118</v>
      </c>
      <c r="N36" s="57" t="str">
        <f>Zalaszentgrót!N30</f>
        <v>közép</v>
      </c>
      <c r="O36" s="1"/>
      <c r="P36" s="2">
        <f>Zalaszentgrót!P30</f>
        <v>1003</v>
      </c>
      <c r="Q36" s="2">
        <f>Zalaszentgrót!Q30</f>
        <v>1004</v>
      </c>
      <c r="R36" s="2">
        <f>Zalaszentgrót!R30</f>
        <v>1003</v>
      </c>
      <c r="S36" s="2">
        <f>Zalaszentgrót!S30</f>
        <v>1004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175">
        <f>Zalaszentgrót!A31</f>
        <v>0</v>
      </c>
      <c r="B37" s="30"/>
      <c r="C37" s="64" t="str">
        <f>Zalaszentgrót!C31</f>
        <v>Zalaszentgrót</v>
      </c>
      <c r="D37" s="131" t="str">
        <f>Zalaszentgrót!D31</f>
        <v>szv.csatorna rekonstrukció (NA 300 A)</v>
      </c>
      <c r="E37" s="33" t="str">
        <f>Zalaszentgrót!E31</f>
        <v>Ezen elemek cseréje a kiépített rendszer működőképességének megóvása, a biztonságos üzemelés biztosítása miatt van szükség a munka elvégzésére.hez elengedhetetlen.</v>
      </c>
      <c r="F37" s="33" t="str">
        <f>Zalaszentgrót!F31</f>
        <v>Dugulásveszély, és ebből fakadó szennyvíz elöntés megakadálsozása.</v>
      </c>
      <c r="G37" s="33" t="str">
        <f>Zalaszentgrót!G31</f>
        <v>Gravitációs szennyvízhálózatnak megfelelő kialakítás.</v>
      </c>
      <c r="H37" s="34"/>
      <c r="I37" s="107" t="str">
        <f>Zalaszentgrót!I31</f>
        <v>Zalaszentgrót</v>
      </c>
      <c r="J37" s="109">
        <f t="shared" si="1"/>
        <v>1034</v>
      </c>
      <c r="K37" s="34"/>
      <c r="L37" s="99">
        <f>Zalaszentgrót!L31</f>
        <v>45658</v>
      </c>
      <c r="M37" s="99">
        <f>Zalaszentgrót!M31</f>
        <v>47118</v>
      </c>
      <c r="N37" s="57" t="str">
        <f>Zalaszentgrót!N31</f>
        <v>közép</v>
      </c>
      <c r="O37" s="1"/>
      <c r="P37" s="2">
        <f>Zalaszentgrót!P31</f>
        <v>258</v>
      </c>
      <c r="Q37" s="2">
        <f>Zalaszentgrót!Q31</f>
        <v>259</v>
      </c>
      <c r="R37" s="2">
        <f>Zalaszentgrót!R31</f>
        <v>258</v>
      </c>
      <c r="S37" s="2">
        <f>Zalaszentgrót!S31</f>
        <v>259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75" x14ac:dyDescent="0.25">
      <c r="A38" s="175">
        <f>Zalaszentgrót!A32</f>
        <v>0</v>
      </c>
      <c r="B38" s="30"/>
      <c r="C38" s="64" t="str">
        <f>Zalaszentgrót!C32</f>
        <v>Zalaszentgrót</v>
      </c>
      <c r="D38" s="131" t="str">
        <f>Zalaszentgrót!D32</f>
        <v>szv.csatorna rekonstrukció (NA 300 AC)</v>
      </c>
      <c r="E38" s="33" t="str">
        <f>Zalaszentgrót!E32</f>
        <v>Ezen elemek cseréje a kiépített rendszer működőképességének megóvása, a biztonságos üzemelés biztosítása miatt van szükség a munka elvégzésére.hez elengedhetetlen.</v>
      </c>
      <c r="F38" s="33" t="str">
        <f>Zalaszentgrót!F32</f>
        <v>Dugulásveszély, és ebből fakadó szennyvíz elöntés megakadálsozása.</v>
      </c>
      <c r="G38" s="33" t="str">
        <f>Zalaszentgrót!G32</f>
        <v>Gravitációs szennyvízhálózatnak megfelelő kialakítás.</v>
      </c>
      <c r="H38" s="34"/>
      <c r="I38" s="107" t="str">
        <f>Zalaszentgrót!I32</f>
        <v>Zalaszentgrót</v>
      </c>
      <c r="J38" s="109">
        <f t="shared" si="1"/>
        <v>452</v>
      </c>
      <c r="K38" s="34"/>
      <c r="L38" s="99">
        <f>Zalaszentgrót!L32</f>
        <v>45658</v>
      </c>
      <c r="M38" s="99">
        <f>Zalaszentgrót!M32</f>
        <v>47118</v>
      </c>
      <c r="N38" s="57" t="str">
        <f>Zalaszentgrót!N32</f>
        <v>közép</v>
      </c>
      <c r="O38" s="1"/>
      <c r="P38" s="2">
        <f>Zalaszentgrót!P32</f>
        <v>113</v>
      </c>
      <c r="Q38" s="2">
        <f>Zalaszentgrót!Q32</f>
        <v>113</v>
      </c>
      <c r="R38" s="2">
        <f>Zalaszentgrót!R32</f>
        <v>113</v>
      </c>
      <c r="S38" s="2">
        <f>Zalaszentgrót!S32</f>
        <v>113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175">
        <f>Zalaszentgrót!A33</f>
        <v>0</v>
      </c>
      <c r="B39" s="30"/>
      <c r="C39" s="64" t="str">
        <f>Zalaszentgrót!C33</f>
        <v>Zalaszentgrót</v>
      </c>
      <c r="D39" s="131" t="str">
        <f>Zalaszentgrót!D33</f>
        <v>szv.csatorna rekonstrukció (NA 300 B)</v>
      </c>
      <c r="E39" s="33" t="str">
        <f>Zalaszentgrót!E33</f>
        <v>Ezen elemek cseréje a kiépített rendszer működőképességének megóvása, a biztonságos üzemelés biztosítása miatt van szükség a munka elvégzésére.hez elengedhetetlen.</v>
      </c>
      <c r="F39" s="33" t="str">
        <f>Zalaszentgrót!F33</f>
        <v>Dugulásveszély, és ebből fakadó szennyvíz elöntés megakadálsozása.</v>
      </c>
      <c r="G39" s="33" t="str">
        <f>Zalaszentgrót!G33</f>
        <v>Gravitációs szennyvízhálózatnak megfelelő kialakítás.</v>
      </c>
      <c r="H39" s="34"/>
      <c r="I39" s="107" t="str">
        <f>Zalaszentgrót!I33</f>
        <v>Zalaszentgrót</v>
      </c>
      <c r="J39" s="109">
        <f t="shared" si="1"/>
        <v>190674</v>
      </c>
      <c r="K39" s="34"/>
      <c r="L39" s="99">
        <f>Zalaszentgrót!L33</f>
        <v>45658</v>
      </c>
      <c r="M39" s="99">
        <f>Zalaszentgrót!M33</f>
        <v>47118</v>
      </c>
      <c r="N39" s="57" t="str">
        <f>Zalaszentgrót!N33</f>
        <v>közép</v>
      </c>
      <c r="O39" s="1"/>
      <c r="P39" s="2">
        <f>Zalaszentgrót!P33</f>
        <v>47668</v>
      </c>
      <c r="Q39" s="2">
        <f>Zalaszentgrót!Q33</f>
        <v>47669</v>
      </c>
      <c r="R39" s="2">
        <f>Zalaszentgrót!R33</f>
        <v>47668</v>
      </c>
      <c r="S39" s="2">
        <f>Zalaszentgrót!S33</f>
        <v>47669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75" x14ac:dyDescent="0.25">
      <c r="A40" s="175">
        <f>Zalaszentgrót!A34</f>
        <v>0</v>
      </c>
      <c r="B40" s="30"/>
      <c r="C40" s="64" t="str">
        <f>Zalaszentgrót!C34</f>
        <v>Zalaszentgrót</v>
      </c>
      <c r="D40" s="131" t="str">
        <f>Zalaszentgrót!D34</f>
        <v>szv.csatorna rekonstrukció (NA 400 B)</v>
      </c>
      <c r="E40" s="33" t="str">
        <f>Zalaszentgrót!E34</f>
        <v>Ezen elemek cseréje a kiépített rendszer működőképességének megóvása, a biztonságos üzemelés biztosítása miatt van szükség a munka elvégzésére.hez elengedhetetlen.</v>
      </c>
      <c r="F40" s="33" t="str">
        <f>Zalaszentgrót!F34</f>
        <v>Dugulásveszély, és ebből fakadó szennyvíz elöntés megakadálsozása.</v>
      </c>
      <c r="G40" s="33" t="str">
        <f>Zalaszentgrót!G34</f>
        <v>Gravitációs szennyvízhálózatnak megfelelő kialakítás.</v>
      </c>
      <c r="H40" s="34"/>
      <c r="I40" s="107" t="str">
        <f>Zalaszentgrót!I34</f>
        <v>Zalaszentgrót</v>
      </c>
      <c r="J40" s="109">
        <f t="shared" si="1"/>
        <v>33167</v>
      </c>
      <c r="K40" s="34"/>
      <c r="L40" s="99">
        <f>Zalaszentgrót!L34</f>
        <v>45658</v>
      </c>
      <c r="M40" s="99">
        <f>Zalaszentgrót!M34</f>
        <v>47118</v>
      </c>
      <c r="N40" s="57" t="str">
        <f>Zalaszentgrót!N34</f>
        <v>közép</v>
      </c>
      <c r="O40" s="1"/>
      <c r="P40" s="2">
        <f>Zalaszentgrót!P34</f>
        <v>8292</v>
      </c>
      <c r="Q40" s="2">
        <f>Zalaszentgrót!Q34</f>
        <v>8292</v>
      </c>
      <c r="R40" s="2">
        <f>Zalaszentgrót!R34</f>
        <v>8292</v>
      </c>
      <c r="S40" s="2">
        <f>Zalaszentgrót!S34</f>
        <v>8291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75" x14ac:dyDescent="0.25">
      <c r="A41" s="175">
        <f>Zalaszentgrót!A35</f>
        <v>0</v>
      </c>
      <c r="B41" s="30"/>
      <c r="C41" s="64" t="str">
        <f>Zalaszentgrót!C35</f>
        <v>Zalaszentgrót</v>
      </c>
      <c r="D41" s="131" t="str">
        <f>Zalaszentgrót!D35</f>
        <v>szv.csatorna rekonstrukció (NA110 KG-PVC)</v>
      </c>
      <c r="E41" s="33" t="str">
        <f>Zalaszentgrót!E35</f>
        <v>Ezen elemek cseréje a kiépített rendszer működőképességének megóvása, a biztonságos üzemelés biztosítása miatt van szükség a munka elvégzésére.hez elengedhetetlen.</v>
      </c>
      <c r="F41" s="33" t="str">
        <f>Zalaszentgrót!F35</f>
        <v>Dugulásveszély, és ebből fakadó szennyvíz elöntés megakadálsozása.</v>
      </c>
      <c r="G41" s="33" t="str">
        <f>Zalaszentgrót!G35</f>
        <v>Gravitációs szennyvízhálózatnak megfelelő kialakítás.</v>
      </c>
      <c r="H41" s="34"/>
      <c r="I41" s="107" t="str">
        <f>Zalaszentgrót!I35</f>
        <v>Zalaszentgrót</v>
      </c>
      <c r="J41" s="109">
        <f t="shared" si="1"/>
        <v>670</v>
      </c>
      <c r="K41" s="34"/>
      <c r="L41" s="99">
        <f>Zalaszentgrót!L35</f>
        <v>47119</v>
      </c>
      <c r="M41" s="99">
        <f>Zalaszentgrót!M35</f>
        <v>50770</v>
      </c>
      <c r="N41" s="57" t="str">
        <f>Zalaszentgrót!N35</f>
        <v>hosszú</v>
      </c>
      <c r="O41" s="1"/>
      <c r="P41" s="2"/>
      <c r="Q41" s="2"/>
      <c r="R41" s="2"/>
      <c r="S41" s="2"/>
      <c r="T41" s="3">
        <f>Zalaszentgrót!T35</f>
        <v>67</v>
      </c>
      <c r="U41" s="3">
        <f>Zalaszentgrót!U35</f>
        <v>67</v>
      </c>
      <c r="V41" s="3">
        <f>Zalaszentgrót!V35</f>
        <v>67</v>
      </c>
      <c r="W41" s="3">
        <f>Zalaszentgrót!W35</f>
        <v>67</v>
      </c>
      <c r="X41" s="3">
        <f>Zalaszentgrót!X35</f>
        <v>67</v>
      </c>
      <c r="Y41" s="3">
        <f>Zalaszentgrót!Y35</f>
        <v>67</v>
      </c>
      <c r="Z41" s="3">
        <f>Zalaszentgrót!Z35</f>
        <v>67</v>
      </c>
      <c r="AA41" s="3">
        <f>Zalaszentgrót!AA35</f>
        <v>67</v>
      </c>
      <c r="AB41" s="3">
        <f>Zalaszentgrót!AB35</f>
        <v>67</v>
      </c>
      <c r="AC41" s="4">
        <f>Zalaszentgrót!AC35</f>
        <v>67</v>
      </c>
    </row>
    <row r="42" spans="1:29" ht="75" x14ac:dyDescent="0.25">
      <c r="A42" s="175">
        <f>Zalaszentgrót!A36</f>
        <v>0</v>
      </c>
      <c r="B42" s="30"/>
      <c r="C42" s="64" t="str">
        <f>Zalaszentgrót!C36</f>
        <v>Zalaszentgrót</v>
      </c>
      <c r="D42" s="131" t="str">
        <f>Zalaszentgrót!D36</f>
        <v>szv.csatorna rekonstrukció (NA150 AC)</v>
      </c>
      <c r="E42" s="33" t="str">
        <f>Zalaszentgrót!E36</f>
        <v>Ezen elemek cseréje a kiépített rendszer működőképességének megóvása, a biztonságos üzemelés biztosítása miatt van szükség a munka elvégzésére.hez elengedhetetlen.</v>
      </c>
      <c r="F42" s="33" t="str">
        <f>Zalaszentgrót!F36</f>
        <v>Dugulásveszély, és ebből fakadó szennyvíz elöntés megakadálsozása.</v>
      </c>
      <c r="G42" s="33" t="str">
        <f>Zalaszentgrót!G36</f>
        <v>Gravitációs szennyvízhálózatnak megfelelő kialakítás.</v>
      </c>
      <c r="H42" s="34"/>
      <c r="I42" s="107" t="str">
        <f>Zalaszentgrót!I36</f>
        <v>Zalaszentgrót</v>
      </c>
      <c r="J42" s="109">
        <f t="shared" si="1"/>
        <v>1170</v>
      </c>
      <c r="K42" s="34"/>
      <c r="L42" s="99">
        <f>Zalaszentgrót!L36</f>
        <v>47119</v>
      </c>
      <c r="M42" s="99">
        <f>Zalaszentgrót!M36</f>
        <v>50770</v>
      </c>
      <c r="N42" s="57" t="str">
        <f>Zalaszentgrót!N36</f>
        <v>hosszú</v>
      </c>
      <c r="O42" s="1"/>
      <c r="P42" s="2"/>
      <c r="Q42" s="2"/>
      <c r="R42" s="2"/>
      <c r="S42" s="2"/>
      <c r="T42" s="3">
        <f>Zalaszentgrót!T36</f>
        <v>117</v>
      </c>
      <c r="U42" s="3">
        <f>Zalaszentgrót!U36</f>
        <v>117</v>
      </c>
      <c r="V42" s="3">
        <f>Zalaszentgrót!V36</f>
        <v>117</v>
      </c>
      <c r="W42" s="3">
        <f>Zalaszentgrót!W36</f>
        <v>117</v>
      </c>
      <c r="X42" s="3">
        <f>Zalaszentgrót!X36</f>
        <v>117</v>
      </c>
      <c r="Y42" s="3">
        <f>Zalaszentgrót!Y36</f>
        <v>117</v>
      </c>
      <c r="Z42" s="3">
        <f>Zalaszentgrót!Z36</f>
        <v>117</v>
      </c>
      <c r="AA42" s="3">
        <f>Zalaszentgrót!AA36</f>
        <v>117</v>
      </c>
      <c r="AB42" s="3">
        <f>Zalaszentgrót!AB36</f>
        <v>117</v>
      </c>
      <c r="AC42" s="4">
        <f>Zalaszentgrót!AC36</f>
        <v>117</v>
      </c>
    </row>
    <row r="43" spans="1:29" ht="75" x14ac:dyDescent="0.25">
      <c r="A43" s="175">
        <f>Zalaszentgrót!A37</f>
        <v>0</v>
      </c>
      <c r="B43" s="30"/>
      <c r="C43" s="64" t="str">
        <f>Zalaszentgrót!C37</f>
        <v>Zalaszentgrót</v>
      </c>
      <c r="D43" s="131" t="str">
        <f>Zalaszentgrót!D37</f>
        <v>szv.csatorna rekonstrukció (NA200 B)</v>
      </c>
      <c r="E43" s="33" t="str">
        <f>Zalaszentgrót!E37</f>
        <v>Ezen elemek cseréje a kiépített rendszer működőképességének megóvása, a biztonságos üzemelés biztosítása miatt van szükség a munka elvégzésére.hez elengedhetetlen.</v>
      </c>
      <c r="F43" s="33" t="str">
        <f>Zalaszentgrót!F37</f>
        <v>Dugulásveszély, és ebből fakadó szennyvíz elöntés megakadálsozása.</v>
      </c>
      <c r="G43" s="33" t="str">
        <f>Zalaszentgrót!G37</f>
        <v>Gravitációs szennyvízhálózatnak megfelelő kialakítás.</v>
      </c>
      <c r="H43" s="34"/>
      <c r="I43" s="107" t="str">
        <f>Zalaszentgrót!I37</f>
        <v>Zalaszentgrót</v>
      </c>
      <c r="J43" s="109">
        <f t="shared" si="1"/>
        <v>30430</v>
      </c>
      <c r="K43" s="34"/>
      <c r="L43" s="99">
        <f>Zalaszentgrót!L37</f>
        <v>47119</v>
      </c>
      <c r="M43" s="99">
        <f>Zalaszentgrót!M37</f>
        <v>50770</v>
      </c>
      <c r="N43" s="57" t="str">
        <f>Zalaszentgrót!N37</f>
        <v>hosszú</v>
      </c>
      <c r="O43" s="1"/>
      <c r="P43" s="2"/>
      <c r="Q43" s="2"/>
      <c r="R43" s="2"/>
      <c r="S43" s="2"/>
      <c r="T43" s="3">
        <f>Zalaszentgrót!T37</f>
        <v>3043</v>
      </c>
      <c r="U43" s="3">
        <f>Zalaszentgrót!U37</f>
        <v>3043</v>
      </c>
      <c r="V43" s="3">
        <f>Zalaszentgrót!V37</f>
        <v>3043</v>
      </c>
      <c r="W43" s="3">
        <f>Zalaszentgrót!W37</f>
        <v>3043</v>
      </c>
      <c r="X43" s="3">
        <f>Zalaszentgrót!X37</f>
        <v>3043</v>
      </c>
      <c r="Y43" s="3">
        <f>Zalaszentgrót!Y37</f>
        <v>3043</v>
      </c>
      <c r="Z43" s="3">
        <f>Zalaszentgrót!Z37</f>
        <v>3043</v>
      </c>
      <c r="AA43" s="3">
        <f>Zalaszentgrót!AA37</f>
        <v>3043</v>
      </c>
      <c r="AB43" s="3">
        <f>Zalaszentgrót!AB37</f>
        <v>3043</v>
      </c>
      <c r="AC43" s="4">
        <f>Zalaszentgrót!AC37</f>
        <v>3043</v>
      </c>
    </row>
    <row r="44" spans="1:29" ht="75" x14ac:dyDescent="0.25">
      <c r="A44" s="175">
        <f>Zalaszentgrót!A38</f>
        <v>0</v>
      </c>
      <c r="B44" s="30"/>
      <c r="C44" s="64" t="str">
        <f>Zalaszentgrót!C38</f>
        <v>Zalaszentgrót</v>
      </c>
      <c r="D44" s="131" t="str">
        <f>Zalaszentgrót!D38</f>
        <v>szv.csatorna rekonstrukció (NA200 KG-PVC)</v>
      </c>
      <c r="E44" s="33" t="str">
        <f>Zalaszentgrót!E38</f>
        <v>Ezen elemek cseréje a kiépített rendszer működőképességének megóvása, a biztonságos üzemelés biztosítása miatt van szükség a munka elvégzésére.hez elengedhetetlen.</v>
      </c>
      <c r="F44" s="33" t="str">
        <f>Zalaszentgrót!F38</f>
        <v>Dugulásveszély, és ebből fakadó szennyvíz elöntés megakadálsozása.</v>
      </c>
      <c r="G44" s="33" t="str">
        <f>Zalaszentgrót!G38</f>
        <v>Gravitációs szennyvízhálózatnak megfelelő kialakítás.</v>
      </c>
      <c r="H44" s="34"/>
      <c r="I44" s="107" t="str">
        <f>Zalaszentgrót!I38</f>
        <v>Zalaszentgrót</v>
      </c>
      <c r="J44" s="109">
        <f t="shared" si="1"/>
        <v>6375</v>
      </c>
      <c r="K44" s="34"/>
      <c r="L44" s="99">
        <f>Zalaszentgrót!L38</f>
        <v>47119</v>
      </c>
      <c r="M44" s="99">
        <f>Zalaszentgrót!M38</f>
        <v>50770</v>
      </c>
      <c r="N44" s="57" t="str">
        <f>Zalaszentgrót!N38</f>
        <v>hosszú</v>
      </c>
      <c r="O44" s="1"/>
      <c r="P44" s="2"/>
      <c r="Q44" s="2"/>
      <c r="R44" s="2"/>
      <c r="S44" s="2"/>
      <c r="T44" s="3">
        <f>Zalaszentgrót!T38</f>
        <v>637</v>
      </c>
      <c r="U44" s="3">
        <f>Zalaszentgrót!U38</f>
        <v>638</v>
      </c>
      <c r="V44" s="3">
        <f>Zalaszentgrót!V38</f>
        <v>637</v>
      </c>
      <c r="W44" s="3">
        <f>Zalaszentgrót!W38</f>
        <v>638</v>
      </c>
      <c r="X44" s="3">
        <f>Zalaszentgrót!X38</f>
        <v>637</v>
      </c>
      <c r="Y44" s="3">
        <f>Zalaszentgrót!Y38</f>
        <v>638</v>
      </c>
      <c r="Z44" s="3">
        <f>Zalaszentgrót!Z38</f>
        <v>637</v>
      </c>
      <c r="AA44" s="3">
        <f>Zalaszentgrót!AA38</f>
        <v>638</v>
      </c>
      <c r="AB44" s="3">
        <f>Zalaszentgrót!AB38</f>
        <v>637</v>
      </c>
      <c r="AC44" s="4">
        <f>Zalaszentgrót!AC38</f>
        <v>638</v>
      </c>
    </row>
    <row r="45" spans="1:29" ht="75" x14ac:dyDescent="0.25">
      <c r="A45" s="175">
        <f>Zalaszentgrót!A39</f>
        <v>0</v>
      </c>
      <c r="B45" s="30"/>
      <c r="C45" s="64" t="str">
        <f>Zalaszentgrót!C39</f>
        <v>Zalaszentgrót</v>
      </c>
      <c r="D45" s="131" t="str">
        <f>Zalaszentgrót!D39</f>
        <v>szv.csatorna rekonstrukció (NA300 B)</v>
      </c>
      <c r="E45" s="33" t="str">
        <f>Zalaszentgrót!E39</f>
        <v>Ezen elemek cseréje a kiépített rendszer működőképességének megóvása, a biztonságos üzemelés biztosítása miatt van szükség a munka elvégzésére.hez elengedhetetlen.</v>
      </c>
      <c r="F45" s="33" t="str">
        <f>Zalaszentgrót!F39</f>
        <v>Dugulásveszély, és ebből fakadó szennyvíz elöntés megakadálsozása.</v>
      </c>
      <c r="G45" s="33" t="str">
        <f>Zalaszentgrót!G39</f>
        <v>Gravitációs szennyvízhálózatnak megfelelő kialakítás.</v>
      </c>
      <c r="H45" s="34"/>
      <c r="I45" s="107" t="str">
        <f>Zalaszentgrót!I39</f>
        <v>Zalaszentgrót</v>
      </c>
      <c r="J45" s="109">
        <f t="shared" si="1"/>
        <v>23641</v>
      </c>
      <c r="K45" s="34"/>
      <c r="L45" s="99">
        <f>Zalaszentgrót!L39</f>
        <v>47119</v>
      </c>
      <c r="M45" s="99">
        <f>Zalaszentgrót!M39</f>
        <v>50770</v>
      </c>
      <c r="N45" s="57" t="str">
        <f>Zalaszentgrót!N39</f>
        <v>hosszú</v>
      </c>
      <c r="O45" s="1"/>
      <c r="P45" s="2"/>
      <c r="Q45" s="2"/>
      <c r="R45" s="2"/>
      <c r="S45" s="2"/>
      <c r="T45" s="3">
        <f>Zalaszentgrót!T39</f>
        <v>2364</v>
      </c>
      <c r="U45" s="3">
        <f>Zalaszentgrót!U39</f>
        <v>2364</v>
      </c>
      <c r="V45" s="3">
        <f>Zalaszentgrót!V39</f>
        <v>2364</v>
      </c>
      <c r="W45" s="3">
        <f>Zalaszentgrót!W39</f>
        <v>2364</v>
      </c>
      <c r="X45" s="3">
        <f>Zalaszentgrót!X39</f>
        <v>2364</v>
      </c>
      <c r="Y45" s="3">
        <f>Zalaszentgrót!Y39</f>
        <v>2364</v>
      </c>
      <c r="Z45" s="3">
        <f>Zalaszentgrót!Z39</f>
        <v>2364</v>
      </c>
      <c r="AA45" s="3">
        <f>Zalaszentgrót!AA39</f>
        <v>2364</v>
      </c>
      <c r="AB45" s="3">
        <f>Zalaszentgrót!AB39</f>
        <v>2364</v>
      </c>
      <c r="AC45" s="4">
        <f>Zalaszentgrót!AC39</f>
        <v>2365</v>
      </c>
    </row>
    <row r="46" spans="1:29" x14ac:dyDescent="0.25">
      <c r="A46" s="104"/>
      <c r="B46" s="48" t="s">
        <v>14</v>
      </c>
      <c r="C46" s="42"/>
      <c r="D46" s="189"/>
      <c r="E46" s="42"/>
      <c r="F46" s="42"/>
      <c r="G46" s="42"/>
      <c r="H46" s="48"/>
      <c r="I46" s="111"/>
      <c r="J46" s="111"/>
      <c r="K46" s="48"/>
      <c r="L46" s="44"/>
      <c r="M46" s="44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9"/>
    </row>
    <row r="47" spans="1:29" x14ac:dyDescent="0.25">
      <c r="A47" s="104"/>
      <c r="B47" s="48" t="s">
        <v>5</v>
      </c>
      <c r="C47" s="42"/>
      <c r="D47" s="189"/>
      <c r="E47" s="42"/>
      <c r="F47" s="42"/>
      <c r="G47" s="42"/>
      <c r="H47" s="48"/>
      <c r="I47" s="111"/>
      <c r="J47" s="111"/>
      <c r="K47" s="48"/>
      <c r="L47" s="44"/>
      <c r="M47" s="44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9"/>
    </row>
    <row r="48" spans="1:29" x14ac:dyDescent="0.25">
      <c r="A48" s="104"/>
      <c r="B48" s="47" t="s">
        <v>1</v>
      </c>
      <c r="C48" s="42"/>
      <c r="D48" s="189"/>
      <c r="E48" s="42"/>
      <c r="F48" s="42"/>
      <c r="G48" s="42"/>
      <c r="H48" s="48"/>
      <c r="I48" s="111"/>
      <c r="J48" s="111"/>
      <c r="K48" s="48"/>
      <c r="L48" s="44"/>
      <c r="M48" s="44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9"/>
    </row>
    <row r="49" spans="1:29" ht="75" x14ac:dyDescent="0.25">
      <c r="A49" s="175">
        <f>Zalabér!A23</f>
        <v>0</v>
      </c>
      <c r="B49" s="30"/>
      <c r="C49" s="64" t="str">
        <f>Zalabér!C23</f>
        <v>Zalabér I. szv.átemelő</v>
      </c>
      <c r="D49" s="131" t="str">
        <f>Zalabér!D23</f>
        <v>átemelő akna bélelés</v>
      </c>
      <c r="E49" s="33" t="str">
        <f>Zalabér!E23</f>
        <v xml:space="preserve">A szennyvíz, és a belőle felszabaduló gázok hatására a felületek elkorrodálnak. Ezen elemek cseréje a biztonságos üzemeltetéshez elengedhetetlen. </v>
      </c>
      <c r="F49" s="33" t="str">
        <f>Zalabér!F23</f>
        <v>Az akna statikai stabilitás biztosítása, működőképesség megörzése.</v>
      </c>
      <c r="G49" s="33" t="str">
        <f>Zalabér!G23</f>
        <v>Korróziót okozó anyagoknak ellenálló felület.</v>
      </c>
      <c r="H49" s="34"/>
      <c r="I49" s="107" t="str">
        <f>Zalabér!I23</f>
        <v>Zalaszentgrót osztatlan közös</v>
      </c>
      <c r="J49" s="109">
        <f>SUM(O49:AC49)</f>
        <v>3069</v>
      </c>
      <c r="K49" s="34"/>
      <c r="L49" s="99">
        <f>Zalabér!L23</f>
        <v>45658</v>
      </c>
      <c r="M49" s="99">
        <f>Zalabér!M23</f>
        <v>46022</v>
      </c>
      <c r="N49" s="57" t="str">
        <f>Zalabér!N23</f>
        <v>közép</v>
      </c>
      <c r="O49" s="21"/>
      <c r="P49" s="2">
        <f>Batyk!P24+Pakod!P24+Zalabér!P23+Zalaszentgrót!P44+Zalavég!P24</f>
        <v>3069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75" x14ac:dyDescent="0.25">
      <c r="A50" s="175">
        <f>Zalabér!A24</f>
        <v>0</v>
      </c>
      <c r="B50" s="30"/>
      <c r="C50" s="131" t="str">
        <f>Zalabér!C24</f>
        <v>Zalaszentgrót Aranyod 1. szv átemelő</v>
      </c>
      <c r="D50" s="131" t="str">
        <f>Zalabér!D24</f>
        <v>átemelő akna bélelés</v>
      </c>
      <c r="E50" s="33" t="str">
        <f>Zalabér!E24</f>
        <v xml:space="preserve">A szennyvíz, és a belőle felszabaduló gázok hatására a felületek elkorrodálnak. Ezen elemek cseréje a biztonságos üzemeltetéshez elengedhetetlen. </v>
      </c>
      <c r="F50" s="33" t="str">
        <f>Zalabér!F24</f>
        <v>Az akna statikai stabilitás biztosítása, működőképesség megörzése.</v>
      </c>
      <c r="G50" s="33" t="str">
        <f>Zalabér!G24</f>
        <v>Korróziót okozó anyagoknak ellenálló felület.</v>
      </c>
      <c r="H50" s="34"/>
      <c r="I50" s="107" t="str">
        <f>Zalabér!I24</f>
        <v>Zalaszentgrót osztatlan közös</v>
      </c>
      <c r="J50" s="109">
        <f>SUM(O50:AC50)</f>
        <v>3069</v>
      </c>
      <c r="K50" s="34"/>
      <c r="L50" s="99">
        <f>Zalabér!L24</f>
        <v>45658</v>
      </c>
      <c r="M50" s="99">
        <f>Zalabér!M24</f>
        <v>46022</v>
      </c>
      <c r="N50" s="57" t="str">
        <f>Zalabér!N24</f>
        <v>közép</v>
      </c>
      <c r="O50" s="21"/>
      <c r="P50" s="2">
        <f>Batyk!P25+Pakod!P25+Zalabér!P24+Zalaszentgrót!P45+Zalavég!P25</f>
        <v>3069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75" x14ac:dyDescent="0.25">
      <c r="A51" s="175">
        <f>Zalaszentgrót!A46</f>
        <v>0</v>
      </c>
      <c r="B51" s="30"/>
      <c r="C51" s="64" t="str">
        <f>Zalaszentgrót!C46</f>
        <v>Zalaszentgrót Kisszentgrót 3.</v>
      </c>
      <c r="D51" s="131" t="str">
        <f>Zalaszentgrót!D46</f>
        <v>átemelő akna:szulfátálló bevonatolás</v>
      </c>
      <c r="E51" s="33" t="str">
        <f>Zalaszentgrót!E46</f>
        <v xml:space="preserve">A szennyvíz, és a belőle felszabaduló gázok hatására a felületek elkorrodálnak. Ezen elemek cseréje a biztonságos üzemeltetéshez elengedhetetlen. </v>
      </c>
      <c r="F51" s="33" t="str">
        <f>Zalaszentgrót!F46</f>
        <v>Az akna statikai stabilitás biztosítása, működőképesség megörzése.</v>
      </c>
      <c r="G51" s="33" t="str">
        <f>Zalaszentgrót!G46</f>
        <v>Korróziót okozó anyagoknak ellenálló felület.</v>
      </c>
      <c r="H51" s="34"/>
      <c r="I51" s="107" t="str">
        <f>Zalaszentgrót!I46</f>
        <v>Zalaszentgrót osztatlan közös</v>
      </c>
      <c r="J51" s="109">
        <f t="shared" ref="J51:J75" si="2">SUM(O51:AC51)</f>
        <v>1431</v>
      </c>
      <c r="K51" s="34"/>
      <c r="L51" s="99">
        <f>Zalaszentgrót!L46</f>
        <v>45658</v>
      </c>
      <c r="M51" s="99">
        <f>Zalaszentgrót!M46</f>
        <v>46022</v>
      </c>
      <c r="N51" s="36" t="str">
        <f>Zalaszentgrót!N46</f>
        <v>közép</v>
      </c>
      <c r="O51" s="1"/>
      <c r="P51" s="2">
        <f>Batyk!P26+Pakod!P26++Zalabér!P25+Zalaszentgrót!P46+Zalavég!P26</f>
        <v>1431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75" x14ac:dyDescent="0.25">
      <c r="A52" s="175">
        <f>Batyk!A27</f>
        <v>0</v>
      </c>
      <c r="B52" s="30"/>
      <c r="C52" s="64" t="str">
        <f>Batyk!C27</f>
        <v>Batyk</v>
      </c>
      <c r="D52" s="131" t="str">
        <f>Batyk!D27</f>
        <v>átemelő akna építészeti rekonstrukció</v>
      </c>
      <c r="E52" s="33" t="str">
        <f>Batyk!E27</f>
        <v xml:space="preserve">A szennyvíz, és a belőle felszabaduló gázok hatására a felületek elkorrodálnak. Ezen elemek cseréje a biztonságos üzemeltetéshez elengedhetetlen. </v>
      </c>
      <c r="F52" s="33" t="str">
        <f>Batyk!F27</f>
        <v>Az akna statikai stabilitás biztosítása, működőképesség megörzése.</v>
      </c>
      <c r="G52" s="33" t="str">
        <f>Batyk!G27</f>
        <v>Az építmény megfelelő műszaki állapota révén ellátja a vagyon- és üzembiztonsági feladatait.</v>
      </c>
      <c r="H52" s="34"/>
      <c r="I52" s="107" t="str">
        <f>Batyk!I27</f>
        <v>Zalaszentgrót osztatlan közös</v>
      </c>
      <c r="J52" s="109">
        <f t="shared" si="2"/>
        <v>1500</v>
      </c>
      <c r="K52" s="35"/>
      <c r="L52" s="99">
        <f>Batyk!L27</f>
        <v>45658</v>
      </c>
      <c r="M52" s="99">
        <f>Batyk!M27</f>
        <v>47118</v>
      </c>
      <c r="N52" s="57" t="str">
        <f>Batyk!N27</f>
        <v>közép</v>
      </c>
      <c r="O52" s="1"/>
      <c r="P52" s="2">
        <f>Batyk!P27+Pakod!P27+Zalabér!P26+Zalaszentgrót!P47+Zalavég!P27</f>
        <v>375</v>
      </c>
      <c r="Q52" s="2">
        <f>Batyk!Q27+Pakod!Q27+Zalabér!Q26+Zalaszentgrót!Q47+Zalavég!Q27</f>
        <v>375</v>
      </c>
      <c r="R52" s="2">
        <f>Batyk!R27+Pakod!R27+Zalabér!R26+Zalaszentgrót!R47+Zalavég!R27</f>
        <v>375</v>
      </c>
      <c r="S52" s="2">
        <f>Batyk!S27+Pakod!S27+Zalabér!S26+Zalaszentgrót!S47+Zalavég!S27</f>
        <v>375</v>
      </c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75" x14ac:dyDescent="0.25">
      <c r="A53" s="175">
        <f>Batyk!A28</f>
        <v>0</v>
      </c>
      <c r="B53" s="30"/>
      <c r="C53" s="64" t="str">
        <f>Batyk!C28</f>
        <v>Batyk</v>
      </c>
      <c r="D53" s="131" t="str">
        <f>Batyk!D28</f>
        <v>HBA akna építészeti rekonstrukció</v>
      </c>
      <c r="E53" s="33" t="str">
        <f>Batyk!E28</f>
        <v xml:space="preserve">A szennyvíz, és a belőle felszabaduló gázok hatására a felületek elkorrodálnak. Ezen elemek cseréje a biztonságos üzemeltetéshez elengedhetetlen. </v>
      </c>
      <c r="F53" s="33" t="str">
        <f>Batyk!F28</f>
        <v>Az akna statikai stabilitás biztosítása, működőképesség megörzése.</v>
      </c>
      <c r="G53" s="33" t="str">
        <f>Batyk!G28</f>
        <v>Az építmény megfelelő műszaki állapota révén ellátja a vagyon- és üzembiztonsági feladatait.</v>
      </c>
      <c r="H53" s="34"/>
      <c r="I53" s="107" t="str">
        <f>Batyk!I28</f>
        <v>Zalaszentgrót osztatlan közös</v>
      </c>
      <c r="J53" s="109">
        <f t="shared" si="2"/>
        <v>1500</v>
      </c>
      <c r="K53" s="35"/>
      <c r="L53" s="99">
        <f>Batyk!L28</f>
        <v>45658</v>
      </c>
      <c r="M53" s="99">
        <f>Batyk!M28</f>
        <v>47118</v>
      </c>
      <c r="N53" s="57" t="str">
        <f>Batyk!N28</f>
        <v>közép</v>
      </c>
      <c r="O53" s="1"/>
      <c r="P53" s="2">
        <f>Batyk!P28+Pakod!P28+Zalabér!P27+Zalaszentgrót!P48+Zalavég!P28</f>
        <v>375</v>
      </c>
      <c r="Q53" s="2">
        <f>Batyk!Q28+Pakod!Q28+Zalabér!Q27+Zalaszentgrót!Q48+Zalavég!Q28</f>
        <v>375</v>
      </c>
      <c r="R53" s="2">
        <f>Batyk!R28+Pakod!R28+Zalabér!R27+Zalaszentgrót!R48+Zalavég!R28</f>
        <v>375</v>
      </c>
      <c r="S53" s="2">
        <f>Batyk!S28+Pakod!S28+Zalabér!S27+Zalaszentgrót!S48+Zalavég!S28</f>
        <v>375</v>
      </c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75" x14ac:dyDescent="0.25">
      <c r="A54" s="175">
        <f>Pakod!A29</f>
        <v>0</v>
      </c>
      <c r="B54" s="30"/>
      <c r="C54" s="64" t="str">
        <f>Pakod!C29</f>
        <v>Pakod</v>
      </c>
      <c r="D54" s="131" t="str">
        <f>Pakod!D29</f>
        <v>átemelő akna építészeti rekonstrukció</v>
      </c>
      <c r="E54" s="33" t="str">
        <f>Pakod!E29</f>
        <v xml:space="preserve">A szennyvíz, és a belőle felszabaduló gázok hatására a felületek elkorrodálnak. Ezen elemek cseréje a biztonságos üzemeltetéshez elengedhetetlen. </v>
      </c>
      <c r="F54" s="33" t="str">
        <f>Pakod!F29</f>
        <v>Az akna statikai stabilitás biztosítása, működőképesség megörzése.</v>
      </c>
      <c r="G54" s="33" t="str">
        <f>Pakod!G29</f>
        <v>Az építmény megfelelő műszaki állapota révén ellátja a vagyon- és üzembiztonsági feladatait.</v>
      </c>
      <c r="H54" s="34"/>
      <c r="I54" s="107" t="str">
        <f>Pakod!I29</f>
        <v>Zalaszentgrót osztatlan közös</v>
      </c>
      <c r="J54" s="109">
        <f t="shared" si="2"/>
        <v>1368</v>
      </c>
      <c r="K54" s="35"/>
      <c r="L54" s="99">
        <f>Pakod!L29</f>
        <v>45658</v>
      </c>
      <c r="M54" s="99">
        <f>Pakod!M29</f>
        <v>47118</v>
      </c>
      <c r="N54" s="57" t="str">
        <f>Pakod!N29</f>
        <v>közép</v>
      </c>
      <c r="O54" s="1"/>
      <c r="P54" s="2">
        <f>Batyk!P29+Pakod!P29+Zalabér!P28+Zalaszentgrót!P49+Zalavég!P29</f>
        <v>342</v>
      </c>
      <c r="Q54" s="2">
        <f>Batyk!Q29+Pakod!Q29+Zalabér!Q28+Zalaszentgrót!Q49+Zalavég!Q29</f>
        <v>342</v>
      </c>
      <c r="R54" s="2">
        <f>Batyk!R29+Pakod!R29+Zalabér!R28+Zalaszentgrót!R49+Zalavég!R29</f>
        <v>342</v>
      </c>
      <c r="S54" s="2">
        <f>Batyk!S29+Pakod!S29+Zalabér!S28+Zalaszentgrót!S49+Zalavég!S29</f>
        <v>342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75" x14ac:dyDescent="0.25">
      <c r="A55" s="175">
        <f>Pakod!A30</f>
        <v>0</v>
      </c>
      <c r="B55" s="30"/>
      <c r="C55" s="64" t="str">
        <f>Pakod!C30</f>
        <v>Pakod</v>
      </c>
      <c r="D55" s="131" t="str">
        <f>Pakod!D30</f>
        <v>HBA akna építészeti rekonstrukció</v>
      </c>
      <c r="E55" s="33" t="str">
        <f>Pakod!E30</f>
        <v xml:space="preserve">A szennyvíz, és a belőle felszabaduló gázok hatására a felületek elkorrodálnak. Ezen elemek cseréje a biztonságos üzemeltetéshez elengedhetetlen. </v>
      </c>
      <c r="F55" s="33" t="str">
        <f>Pakod!F30</f>
        <v>Az akna statikai stabilitás biztosítása, működőképesség megörzése.</v>
      </c>
      <c r="G55" s="33" t="str">
        <f>Pakod!G30</f>
        <v>Az építmény megfelelő műszaki állapota révén ellátja a vagyon- és üzembiztonsági feladatait.</v>
      </c>
      <c r="H55" s="34"/>
      <c r="I55" s="107" t="str">
        <f>Pakod!I30</f>
        <v>Zalaszentgrót osztatlan közös</v>
      </c>
      <c r="J55" s="109">
        <f t="shared" si="2"/>
        <v>1368</v>
      </c>
      <c r="K55" s="35"/>
      <c r="L55" s="99">
        <f>Pakod!L30</f>
        <v>45658</v>
      </c>
      <c r="M55" s="99">
        <f>Pakod!M30</f>
        <v>47118</v>
      </c>
      <c r="N55" s="57" t="str">
        <f>Pakod!N30</f>
        <v>közép</v>
      </c>
      <c r="O55" s="1"/>
      <c r="P55" s="2">
        <f>Batyk!P30+Pakod!P30+Zalabér!P29+Zalaszentgrót!P50+Zalavég!P30</f>
        <v>342</v>
      </c>
      <c r="Q55" s="2">
        <f>Batyk!Q30+Pakod!Q30+Zalabér!Q29+Zalaszentgrót!Q50+Zalavég!Q30</f>
        <v>342</v>
      </c>
      <c r="R55" s="2">
        <f>Batyk!R30+Pakod!R30+Zalabér!R29+Zalaszentgrót!R50+Zalavég!R30</f>
        <v>342</v>
      </c>
      <c r="S55" s="2">
        <f>Batyk!S30+Pakod!S30+Zalabér!S29+Zalaszentgrót!S50+Zalavég!S30</f>
        <v>342</v>
      </c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75" x14ac:dyDescent="0.25">
      <c r="A56" s="175">
        <f>Zalabér!A30</f>
        <v>0</v>
      </c>
      <c r="B56" s="30"/>
      <c r="C56" s="64" t="str">
        <f>Zalabér!C30</f>
        <v>Zalabér</v>
      </c>
      <c r="D56" s="131" t="str">
        <f>Zalabér!D30</f>
        <v>átemelő akna építészeti rekonstrukció</v>
      </c>
      <c r="E56" s="33" t="str">
        <f>Zalabér!E30</f>
        <v xml:space="preserve">A szennyvíz, és a belőle felszabaduló gázok hatására a felületek elkorrodálnak. Ezen elemek cseréje a biztonságos üzemeltetéshez elengedhetetlen. </v>
      </c>
      <c r="F56" s="33" t="str">
        <f>Zalabér!F30</f>
        <v>Az akna statikai stabilitás biztosítása, működőképesség megörzése.</v>
      </c>
      <c r="G56" s="33" t="str">
        <f>Zalabér!G30</f>
        <v>Az építmény megfelelő műszaki állapota révén ellátja a vagyon- és üzembiztonsági feladatait.</v>
      </c>
      <c r="H56" s="34"/>
      <c r="I56" s="107" t="str">
        <f>Zalabér!I30</f>
        <v>Zalaszentgrót osztatlan közös</v>
      </c>
      <c r="J56" s="109">
        <f t="shared" si="2"/>
        <v>2940</v>
      </c>
      <c r="K56" s="35"/>
      <c r="L56" s="99">
        <f>Zalabér!L30</f>
        <v>45658</v>
      </c>
      <c r="M56" s="99">
        <f>Zalabér!M30</f>
        <v>47118</v>
      </c>
      <c r="N56" s="57" t="str">
        <f>Zalabér!N30</f>
        <v>közép</v>
      </c>
      <c r="O56" s="1"/>
      <c r="P56" s="2">
        <f>Batyk!P31+Pakod!P31+Zalabér!P30+Zalaszentgrót!P51+Zalavég!P31</f>
        <v>735</v>
      </c>
      <c r="Q56" s="2">
        <f>Batyk!Q31+Pakod!Q31+Zalabér!Q30+Zalaszentgrót!Q51+Zalavég!Q31</f>
        <v>735</v>
      </c>
      <c r="R56" s="2">
        <f>Batyk!R31+Pakod!R31+Zalabér!R30+Zalaszentgrót!R51+Zalavég!R31</f>
        <v>735</v>
      </c>
      <c r="S56" s="2">
        <f>Batyk!S31+Pakod!S31+Zalabér!S30+Zalaszentgrót!S51+Zalavég!S31</f>
        <v>735</v>
      </c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75" x14ac:dyDescent="0.25">
      <c r="A57" s="175">
        <f>Zalabér!A31</f>
        <v>0</v>
      </c>
      <c r="B57" s="30"/>
      <c r="C57" s="64" t="str">
        <f>Zalabér!C31</f>
        <v>Zalabér</v>
      </c>
      <c r="D57" s="131" t="str">
        <f>Zalabér!D31</f>
        <v>HBA akna építészeti rekonstrukció</v>
      </c>
      <c r="E57" s="33" t="str">
        <f>Zalabér!E31</f>
        <v xml:space="preserve">A szennyvíz, és a belőle felszabaduló gázok hatására a felületek elkorrodálnak. Ezen elemek cseréje a biztonságos üzemeltetéshez elengedhetetlen. </v>
      </c>
      <c r="F57" s="33" t="str">
        <f>Zalabér!F31</f>
        <v>Az akna statikai stabilitás biztosítása, működőképesség megörzése.</v>
      </c>
      <c r="G57" s="33" t="str">
        <f>Zalabér!G31</f>
        <v>Az építmény megfelelő műszaki állapota révén ellátja a vagyon- és üzembiztonsági feladatait.</v>
      </c>
      <c r="H57" s="34"/>
      <c r="I57" s="107" t="str">
        <f>Zalabér!I31</f>
        <v>Zalaszentgrót osztatlan közös</v>
      </c>
      <c r="J57" s="109">
        <f t="shared" si="2"/>
        <v>2940</v>
      </c>
      <c r="K57" s="35"/>
      <c r="L57" s="99">
        <f>Zalabér!L31</f>
        <v>45658</v>
      </c>
      <c r="M57" s="99">
        <f>Zalabér!M31</f>
        <v>47118</v>
      </c>
      <c r="N57" s="57" t="str">
        <f>Zalabér!N31</f>
        <v>közép</v>
      </c>
      <c r="O57" s="1"/>
      <c r="P57" s="2">
        <f>Batyk!P32+Pakod!P32+Zalabér!P31+Zalaszentgrót!P52+Zalavég!P32</f>
        <v>735</v>
      </c>
      <c r="Q57" s="2">
        <f>Batyk!Q32+Pakod!Q32+Zalabér!Q31+Zalaszentgrót!Q52+Zalavég!Q32</f>
        <v>735</v>
      </c>
      <c r="R57" s="2">
        <f>Batyk!R32+Pakod!R32+Zalabér!R31+Zalaszentgrót!R52+Zalavég!R32</f>
        <v>735</v>
      </c>
      <c r="S57" s="2">
        <f>Batyk!S32+Pakod!S32+Zalabér!S31+Zalaszentgrót!S52+Zalavég!S32</f>
        <v>735</v>
      </c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75" x14ac:dyDescent="0.25">
      <c r="A58" s="175">
        <f>Zalaszentgrót!A53</f>
        <v>0</v>
      </c>
      <c r="B58" s="30"/>
      <c r="C58" s="64" t="str">
        <f>Zalaszentgrót!C53</f>
        <v>Zalaszentgrót</v>
      </c>
      <c r="D58" s="131" t="str">
        <f>Zalaszentgrót!D53</f>
        <v>átemelő akna építészeti rekonstrukció</v>
      </c>
      <c r="E58" s="33" t="str">
        <f>Zalaszentgrót!E53</f>
        <v xml:space="preserve">A szennyvíz, és a belőle felszabaduló gázok hatására a felületek elkorrodálnak. Ezen elemek cseréje a biztonságos üzemeltetéshez elengedhetetlen. </v>
      </c>
      <c r="F58" s="33" t="str">
        <f>Zalaszentgrót!F53</f>
        <v>Az akna statikai stabilitás biztosítása, működőképesség megörzése.</v>
      </c>
      <c r="G58" s="33" t="str">
        <f>Zalaszentgrót!G53</f>
        <v>Az építmény megfelelő műszaki állapota révén ellátja a vagyon- és üzembiztonsági feladatait.</v>
      </c>
      <c r="H58" s="34"/>
      <c r="I58" s="107" t="str">
        <f>Zalaszentgrót!I53</f>
        <v>Zalaszentgrót osztatlan közös</v>
      </c>
      <c r="J58" s="109">
        <f t="shared" si="2"/>
        <v>6656</v>
      </c>
      <c r="K58" s="35"/>
      <c r="L58" s="99">
        <f>Zalaszentgrót!L53</f>
        <v>45658</v>
      </c>
      <c r="M58" s="99">
        <f>Zalaszentgrót!M53</f>
        <v>47118</v>
      </c>
      <c r="N58" s="57" t="str">
        <f>Zalaszentgrót!N53</f>
        <v>közép</v>
      </c>
      <c r="O58" s="1"/>
      <c r="P58" s="2">
        <f>Batyk!P33+Pakod!P33+Zalabér!P32+Zalaszentgrót!P53+Zalavég!P33</f>
        <v>1664</v>
      </c>
      <c r="Q58" s="2">
        <f>Batyk!Q33+Pakod!Q33+Zalabér!Q32+Zalaszentgrót!Q53+Zalavég!Q33</f>
        <v>1664</v>
      </c>
      <c r="R58" s="2">
        <f>Batyk!R33+Pakod!R33+Zalabér!R32+Zalaszentgrót!R53+Zalavég!R33</f>
        <v>1664</v>
      </c>
      <c r="S58" s="2">
        <f>Batyk!S33+Pakod!S33+Zalabér!S32+Zalaszentgrót!S53+Zalavég!S33</f>
        <v>1664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75" x14ac:dyDescent="0.25">
      <c r="A59" s="175">
        <f>Zalaszentgrót!A54</f>
        <v>0</v>
      </c>
      <c r="B59" s="30"/>
      <c r="C59" s="64" t="str">
        <f>Zalaszentgrót!C54</f>
        <v>Zalaszentgrót</v>
      </c>
      <c r="D59" s="131" t="str">
        <f>Zalaszentgrót!D54</f>
        <v>HBA akna építészeti rekonstrukció</v>
      </c>
      <c r="E59" s="33" t="str">
        <f>Zalaszentgrót!E54</f>
        <v xml:space="preserve">A szennyvíz, és a belőle felszabaduló gázok hatására a felületek elkorrodálnak. Ezen elemek cseréje a biztonságos üzemeltetéshez elengedhetetlen. </v>
      </c>
      <c r="F59" s="33" t="str">
        <f>Zalaszentgrót!F54</f>
        <v>Az akna statikai stabilitás biztosítása, működőképesség megörzése.</v>
      </c>
      <c r="G59" s="33" t="str">
        <f>Zalaszentgrót!G54</f>
        <v>Az építmény megfelelő műszaki állapota révén ellátja a vagyon- és üzembiztonsági feladatait.</v>
      </c>
      <c r="H59" s="34"/>
      <c r="I59" s="107" t="str">
        <f>Zalaszentgrót!I54</f>
        <v>Zalaszentgrót osztatlan közös</v>
      </c>
      <c r="J59" s="109">
        <f t="shared" si="2"/>
        <v>6656</v>
      </c>
      <c r="K59" s="35"/>
      <c r="L59" s="99">
        <f>Zalaszentgrót!L54</f>
        <v>45658</v>
      </c>
      <c r="M59" s="99">
        <f>Zalaszentgrót!M54</f>
        <v>47118</v>
      </c>
      <c r="N59" s="57" t="str">
        <f>Zalaszentgrót!N54</f>
        <v>közép</v>
      </c>
      <c r="O59" s="1"/>
      <c r="P59" s="2">
        <f>Batyk!P34+Pakod!P34+Zalabér!P33+Zalaszentgrót!P54+Zalavég!P34</f>
        <v>1664</v>
      </c>
      <c r="Q59" s="2">
        <f>Batyk!Q34+Pakod!Q34+Zalabér!Q33+Zalaszentgrót!Q54+Zalavég!Q34</f>
        <v>1664</v>
      </c>
      <c r="R59" s="2">
        <f>Batyk!R34+Pakod!R34+Zalabér!R33+Zalaszentgrót!R54+Zalavég!R34</f>
        <v>1664</v>
      </c>
      <c r="S59" s="2">
        <f>Batyk!S34+Pakod!S34+Zalabér!S33+Zalaszentgrót!S54+Zalavég!S34</f>
        <v>1664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75" x14ac:dyDescent="0.25">
      <c r="A60" s="175">
        <f>Zalavég!A35</f>
        <v>0</v>
      </c>
      <c r="B60" s="30"/>
      <c r="C60" s="64" t="str">
        <f>Zalavég!C35</f>
        <v>Zalavég</v>
      </c>
      <c r="D60" s="131" t="str">
        <f>Zalavég!D35</f>
        <v>átemelő akna építészeti rekonstrukció</v>
      </c>
      <c r="E60" s="33" t="str">
        <f>Zalavég!E35</f>
        <v xml:space="preserve">A szennyvíz, és a belőle felszabaduló gázok hatására a felületek elkorrodálnak. Ezen elemek cseréje a biztonságos üzemeltetéshez elengedhetetlen. </v>
      </c>
      <c r="F60" s="33" t="str">
        <f>Zalavég!F35</f>
        <v>Az akna statikai stabilitás biztosítása, működőképesség megörzése.</v>
      </c>
      <c r="G60" s="33" t="str">
        <f>Zalavég!G35</f>
        <v>Az építmény megfelelő műszaki állapota révén ellátja a vagyon- és üzembiztonsági feladatait.</v>
      </c>
      <c r="H60" s="34"/>
      <c r="I60" s="107" t="str">
        <f>Zalavég!I35</f>
        <v>Zalaszentgrót osztatlan közös</v>
      </c>
      <c r="J60" s="109">
        <f t="shared" si="2"/>
        <v>1688</v>
      </c>
      <c r="K60" s="35"/>
      <c r="L60" s="99">
        <f>Zalavég!L35</f>
        <v>45658</v>
      </c>
      <c r="M60" s="99">
        <f>Zalavég!M35</f>
        <v>47118</v>
      </c>
      <c r="N60" s="57" t="str">
        <f>Zalavég!N35</f>
        <v>közép</v>
      </c>
      <c r="O60" s="1"/>
      <c r="P60" s="2">
        <f>Batyk!P35+Pakod!P35+Zalabér!P34+Zalaszentgrót!P55+Zalavég!P35</f>
        <v>422</v>
      </c>
      <c r="Q60" s="2">
        <f>Batyk!Q35+Pakod!Q35+Zalabér!Q34+Zalaszentgrót!Q55+Zalavég!Q35</f>
        <v>422</v>
      </c>
      <c r="R60" s="2">
        <f>Batyk!R35+Pakod!R35+Zalabér!R34+Zalaszentgrót!R55+Zalavég!R35</f>
        <v>422</v>
      </c>
      <c r="S60" s="2">
        <f>Batyk!S35+Pakod!S35+Zalabér!S34+Zalaszentgrót!S55+Zalavég!S35</f>
        <v>422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75" x14ac:dyDescent="0.25">
      <c r="A61" s="175">
        <f>Zalavég!A36</f>
        <v>0</v>
      </c>
      <c r="B61" s="30"/>
      <c r="C61" s="64" t="str">
        <f>Zalavég!C36</f>
        <v>Zalavég</v>
      </c>
      <c r="D61" s="131" t="str">
        <f>Zalavég!D36</f>
        <v>HBA akna építészeti rekonstrukció</v>
      </c>
      <c r="E61" s="33" t="str">
        <f>Zalavég!E36</f>
        <v xml:space="preserve">A szennyvíz, és a belőle felszabaduló gázok hatására a felületek elkorrodálnak. Ezen elemek cseréje a biztonságos üzemeltetéshez elengedhetetlen. </v>
      </c>
      <c r="F61" s="33" t="str">
        <f>Zalavég!F36</f>
        <v>Az akna statikai stabilitás biztosítása, működőképesség megörzése.</v>
      </c>
      <c r="G61" s="33" t="str">
        <f>Zalavég!G36</f>
        <v>Az építmény megfelelő műszaki állapota révén ellátja a vagyon- és üzembiztonsági feladatait.</v>
      </c>
      <c r="H61" s="34"/>
      <c r="I61" s="107" t="str">
        <f>Zalavég!I36</f>
        <v>Zalaszentgrót osztatlan közös</v>
      </c>
      <c r="J61" s="109">
        <f t="shared" si="2"/>
        <v>1688</v>
      </c>
      <c r="K61" s="35"/>
      <c r="L61" s="99">
        <f>Zalavég!L36</f>
        <v>45658</v>
      </c>
      <c r="M61" s="99">
        <f>Zalavég!M36</f>
        <v>47118</v>
      </c>
      <c r="N61" s="57" t="str">
        <f>Zalavég!N36</f>
        <v>közép</v>
      </c>
      <c r="O61" s="1"/>
      <c r="P61" s="2">
        <f>Batyk!P36+Pakod!P36+Zalabér!P35+Zalaszentgrót!P56+Zalavég!P36</f>
        <v>422</v>
      </c>
      <c r="Q61" s="2">
        <f>Batyk!Q36+Pakod!Q36+Zalabér!Q35+Zalaszentgrót!Q56+Zalavég!Q36</f>
        <v>422</v>
      </c>
      <c r="R61" s="2">
        <f>Batyk!R36+Pakod!R36+Zalabér!R35+Zalaszentgrót!R56+Zalavég!R36</f>
        <v>422</v>
      </c>
      <c r="S61" s="2">
        <f>Batyk!S36+Pakod!S36+Zalabér!S35+Zalaszentgrót!S56+Zalavég!S36</f>
        <v>422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s="295" customFormat="1" ht="120" x14ac:dyDescent="0.25">
      <c r="A62" s="292">
        <f>Türje!A20</f>
        <v>0</v>
      </c>
      <c r="B62" s="243"/>
      <c r="C62" s="243" t="str">
        <f>Türje!C20</f>
        <v>Türje</v>
      </c>
      <c r="D62" s="243" t="str">
        <f>Türje!D20</f>
        <v>átemelő akna építészeti rekonstrukció</v>
      </c>
      <c r="E62" s="243" t="str">
        <f>Türje!E20</f>
        <v>A szennyvíz, és a belőle felszabaduló gázok hatására a felületek elkorrodálnak. Ezen elemek cseréje a A kiépített rendszer működőképességének megóvása, a biztonságos üzemelés biztosítása miatt van szükség a munka elvégzésére.hez elengedhetetlen.</v>
      </c>
      <c r="F62" s="243" t="str">
        <f>Türje!F20</f>
        <v>A viziközmű rendszer hatékonyságának növelése, az üzemeltetési költségek szinten tartása miatt szükséges.</v>
      </c>
      <c r="G62" s="243" t="str">
        <f>Türje!G20</f>
        <v>A beavatkozás után egy hatékonyan működő viziközmű elemet kapunk, mely a kor elvárásainak megfelel. A rendszer üzembiztos, hatékony, és korszerű lesz.</v>
      </c>
      <c r="H62" s="243"/>
      <c r="I62" s="106" t="str">
        <f>Türje!I20</f>
        <v>Türje</v>
      </c>
      <c r="J62" s="109">
        <f>SUM(O62:AC62)</f>
        <v>30000</v>
      </c>
      <c r="K62" s="243"/>
      <c r="L62" s="296">
        <f>Türje!L20</f>
        <v>45658</v>
      </c>
      <c r="M62" s="296">
        <f>Türje!M20</f>
        <v>47118</v>
      </c>
      <c r="N62" s="292" t="str">
        <f>Türje!N20</f>
        <v>közép</v>
      </c>
      <c r="O62" s="293"/>
      <c r="P62" s="200">
        <f>Türje!P20</f>
        <v>7500</v>
      </c>
      <c r="Q62" s="200">
        <f>Türje!Q20</f>
        <v>7500</v>
      </c>
      <c r="R62" s="200">
        <f>Türje!R20</f>
        <v>7500</v>
      </c>
      <c r="S62" s="200">
        <f>Türje!S20</f>
        <v>7500</v>
      </c>
      <c r="T62" s="294"/>
      <c r="U62" s="294"/>
      <c r="V62" s="294"/>
      <c r="W62" s="294"/>
      <c r="X62" s="294"/>
      <c r="Y62" s="294"/>
      <c r="Z62" s="294"/>
      <c r="AA62" s="294"/>
      <c r="AB62" s="294"/>
      <c r="AC62" s="294"/>
    </row>
    <row r="63" spans="1:29" ht="60" x14ac:dyDescent="0.25">
      <c r="A63" s="175">
        <f>Zalaszentgrót!A57</f>
        <v>0</v>
      </c>
      <c r="B63" s="30"/>
      <c r="C63" s="64" t="str">
        <f>Zalaszentgrót!C57</f>
        <v>Zalaszentgrót Kisszentgrót 3.</v>
      </c>
      <c r="D63" s="131" t="str">
        <f>Zalaszentgrót!D57</f>
        <v>védterület³</v>
      </c>
      <c r="E63" s="33" t="str">
        <f>Zalaszentgrót!E57</f>
        <v>Leromlott a vagyonvédelmi  eszközök állapota.</v>
      </c>
      <c r="F63" s="33" t="str">
        <f>Zalaszentgrót!F57</f>
        <v>A védterület feladata létesítmények védelme, vagyon és üzembiztonsági szempontból. Jelenlegi állapotban nem biztosítja a fenti funkciókat.</v>
      </c>
      <c r="G63" s="33" t="str">
        <f>Zalaszentgrót!G57</f>
        <v>A védterület állapotban biztosítja a vagyonvédelmi és működtetési funkciókat.</v>
      </c>
      <c r="H63" s="34"/>
      <c r="I63" s="107" t="str">
        <f>Zalaszentgrót!I57</f>
        <v>Zalaszentgrót osztatlan közös</v>
      </c>
      <c r="J63" s="109">
        <f t="shared" si="2"/>
        <v>512</v>
      </c>
      <c r="K63" s="35"/>
      <c r="L63" s="99">
        <f>Zalaszentgrót!L57</f>
        <v>46023</v>
      </c>
      <c r="M63" s="99">
        <f>Zalaszentgrót!M57</f>
        <v>46387</v>
      </c>
      <c r="N63" s="57" t="str">
        <f>Zalaszentgrót!N57</f>
        <v>közép</v>
      </c>
      <c r="O63" s="1"/>
      <c r="P63" s="2"/>
      <c r="Q63" s="2">
        <f>Batyk!Q37+Pakod!Q37++Zalabér!Q36+Zalaszentgrót!Q57+Zalavég!Q37</f>
        <v>512</v>
      </c>
      <c r="R63" s="2"/>
      <c r="S63" s="2"/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60" x14ac:dyDescent="0.25">
      <c r="A64" s="175">
        <f>Zalaszentgrót!A58</f>
        <v>0</v>
      </c>
      <c r="B64" s="30"/>
      <c r="C64" s="64" t="str">
        <f>Zalaszentgrót!C58</f>
        <v>Zalaszentgrót Tüskeszentpéter</v>
      </c>
      <c r="D64" s="131" t="str">
        <f>Zalaszentgrót!D58</f>
        <v>védterület³</v>
      </c>
      <c r="E64" s="33" t="str">
        <f>Zalaszentgrót!E58</f>
        <v>Leromlott a vagyonvédelmi  eszközök állapota.</v>
      </c>
      <c r="F64" s="33" t="str">
        <f>Zalaszentgrót!F58</f>
        <v>A védterület feladata létesítmények védelme, vagyon és üzembiztonsági szempontból. Jelenlegi állapotban nem biztosítja a fenti funkciókat.</v>
      </c>
      <c r="G64" s="33" t="str">
        <f>Zalaszentgrót!G58</f>
        <v>A védterület állapotban biztosítja a vagyonvédelmi és működtetési funkciókat.</v>
      </c>
      <c r="H64" s="34"/>
      <c r="I64" s="107" t="str">
        <f>Zalaszentgrót!I58</f>
        <v>Zalaszentgrót osztatlan közös</v>
      </c>
      <c r="J64" s="109">
        <f t="shared" si="2"/>
        <v>512</v>
      </c>
      <c r="K64" s="35"/>
      <c r="L64" s="99">
        <f>Zalaszentgrót!L58</f>
        <v>46753</v>
      </c>
      <c r="M64" s="99">
        <f>Zalaszentgrót!M58</f>
        <v>47118</v>
      </c>
      <c r="N64" s="57" t="str">
        <f>Zalaszentgrót!N58</f>
        <v>közép</v>
      </c>
      <c r="O64" s="1"/>
      <c r="P64" s="2"/>
      <c r="Q64" s="2"/>
      <c r="R64" s="2"/>
      <c r="S64" s="2">
        <f>Batyk!S38+Pakod!S38++Zalabér!S37+Zalaszentgrót!S58+Zalavég!S38</f>
        <v>512</v>
      </c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75" x14ac:dyDescent="0.25">
      <c r="A65" s="175">
        <f>Batyk!A39</f>
        <v>0</v>
      </c>
      <c r="B65" s="30"/>
      <c r="C65" s="64" t="str">
        <f>Batyk!C39</f>
        <v>Batyk</v>
      </c>
      <c r="D65" s="131" t="str">
        <f>Batyk!D39</f>
        <v>átemelő akna építészeti rekonstrukció</v>
      </c>
      <c r="E65" s="33" t="str">
        <f>Batyk!E39</f>
        <v xml:space="preserve">A szennyvíz, és a belőle felszabaduló gázok hatására a felületek elkorrodálnak. Ezen elemek cseréje a biztonságos üzemeltetéshez elengedhetetlen. </v>
      </c>
      <c r="F65" s="33" t="str">
        <f>Batyk!F39</f>
        <v>Az akna statikai stabilitás biztosítása, működőképesség megörzése.</v>
      </c>
      <c r="G65" s="33" t="str">
        <f>Batyk!G39</f>
        <v>Az építmény megfelelő műszaki állapota révén ellátja a vagyon- és üzembiztonsági feladatait.</v>
      </c>
      <c r="H65" s="34"/>
      <c r="I65" s="107" t="str">
        <f>Batyk!I39</f>
        <v>Zalaszentgrót osztatlan közös</v>
      </c>
      <c r="J65" s="109">
        <f t="shared" si="2"/>
        <v>3220</v>
      </c>
      <c r="K65" s="35"/>
      <c r="L65" s="99">
        <f>Batyk!L39</f>
        <v>47119</v>
      </c>
      <c r="M65" s="99">
        <f>Batyk!M39</f>
        <v>50770</v>
      </c>
      <c r="N65" s="57" t="str">
        <f>Batyk!N39</f>
        <v>hosszú</v>
      </c>
      <c r="O65" s="1"/>
      <c r="P65" s="2"/>
      <c r="Q65" s="2"/>
      <c r="R65" s="2"/>
      <c r="S65" s="2"/>
      <c r="T65" s="3">
        <f>Batyk!T39+Pakod!T39+Zalabér!T38+Zalaszentgrót!T59+Zalavég!T39</f>
        <v>322</v>
      </c>
      <c r="U65" s="3">
        <f>Batyk!U39+Pakod!U39+Zalabér!U38+Zalaszentgrót!U59+Zalavég!U39</f>
        <v>322</v>
      </c>
      <c r="V65" s="3">
        <f>Batyk!V39+Pakod!V39+Zalabér!V38+Zalaszentgrót!V59+Zalavég!V39</f>
        <v>322</v>
      </c>
      <c r="W65" s="3">
        <f>Batyk!W39+Pakod!W39+Zalabér!W38+Zalaszentgrót!W59+Zalavég!W39</f>
        <v>322</v>
      </c>
      <c r="X65" s="3">
        <f>Batyk!X39+Pakod!X39+Zalabér!X38+Zalaszentgrót!X59+Zalavég!X39</f>
        <v>322</v>
      </c>
      <c r="Y65" s="3">
        <f>Batyk!Y39+Pakod!Y39+Zalabér!Y38+Zalaszentgrót!Y59+Zalavég!Y39</f>
        <v>322</v>
      </c>
      <c r="Z65" s="3">
        <f>Batyk!Z39+Pakod!Z39+Zalabér!Z38+Zalaszentgrót!Z59+Zalavég!Z39</f>
        <v>322</v>
      </c>
      <c r="AA65" s="3">
        <f>Batyk!AA39+Pakod!AA39+Zalabér!AA38+Zalaszentgrót!AA59+Zalavég!AA39</f>
        <v>322</v>
      </c>
      <c r="AB65" s="3">
        <f>Batyk!AB39+Pakod!AB39+Zalabér!AB38+Zalaszentgrót!AB59+Zalavég!AB39</f>
        <v>322</v>
      </c>
      <c r="AC65" s="4">
        <f>Batyk!AC39+Pakod!AC39+Zalabér!AC38+Zalaszentgrót!AC59+Zalavég!AC39</f>
        <v>322</v>
      </c>
    </row>
    <row r="66" spans="1:29" ht="75" x14ac:dyDescent="0.25">
      <c r="A66" s="175">
        <f>Batyk!A40</f>
        <v>0</v>
      </c>
      <c r="B66" s="30"/>
      <c r="C66" s="64" t="str">
        <f>Batyk!C40</f>
        <v>Batyk</v>
      </c>
      <c r="D66" s="131" t="str">
        <f>Batyk!D40</f>
        <v>HBA akna építészeti rekonstrukció</v>
      </c>
      <c r="E66" s="33" t="str">
        <f>Batyk!E40</f>
        <v xml:space="preserve">A szennyvíz, és a belőle felszabaduló gázok hatására a felületek elkorrodálnak. Ezen elemek cseréje a biztonságos üzemeltetéshez elengedhetetlen. </v>
      </c>
      <c r="F66" s="33" t="str">
        <f>Batyk!F40</f>
        <v>Az akna statikai stabilitás biztosítása, működőképesség megörzése.</v>
      </c>
      <c r="G66" s="33" t="str">
        <f>Batyk!G40</f>
        <v>Az építmény megfelelő műszaki állapota révén ellátja a vagyon- és üzembiztonsági feladatait.</v>
      </c>
      <c r="H66" s="34"/>
      <c r="I66" s="107" t="str">
        <f>Batyk!I40</f>
        <v>Zalaszentgrót osztatlan közös</v>
      </c>
      <c r="J66" s="109">
        <f t="shared" si="2"/>
        <v>3210</v>
      </c>
      <c r="K66" s="35"/>
      <c r="L66" s="99">
        <f>Batyk!L40</f>
        <v>47119</v>
      </c>
      <c r="M66" s="99">
        <f>Batyk!M40</f>
        <v>50770</v>
      </c>
      <c r="N66" s="57" t="str">
        <f>Batyk!N40</f>
        <v>hosszú</v>
      </c>
      <c r="O66" s="1"/>
      <c r="P66" s="2"/>
      <c r="Q66" s="2"/>
      <c r="R66" s="2"/>
      <c r="S66" s="2"/>
      <c r="T66" s="3">
        <f>Batyk!T40+Pakod!T40+Zalabér!T39+Zalaszentgrót!T60+Zalavég!T40</f>
        <v>321</v>
      </c>
      <c r="U66" s="3">
        <f>Batyk!U40+Pakod!U40+Zalabér!U39+Zalaszentgrót!U60+Zalavég!U40</f>
        <v>321</v>
      </c>
      <c r="V66" s="3">
        <f>Batyk!V40+Pakod!V40+Zalabér!V39+Zalaszentgrót!V60+Zalavég!V40</f>
        <v>321</v>
      </c>
      <c r="W66" s="3">
        <f>Batyk!W40+Pakod!W40+Zalabér!W39+Zalaszentgrót!W60+Zalavég!W40</f>
        <v>321</v>
      </c>
      <c r="X66" s="3">
        <f>Batyk!X40+Pakod!X40+Zalabér!X39+Zalaszentgrót!X60+Zalavég!X40</f>
        <v>321</v>
      </c>
      <c r="Y66" s="3">
        <f>Batyk!Y40+Pakod!Y40+Zalabér!Y39+Zalaszentgrót!Y60+Zalavég!Y40</f>
        <v>321</v>
      </c>
      <c r="Z66" s="3">
        <f>Batyk!Z40+Pakod!Z40+Zalabér!Z39+Zalaszentgrót!Z60+Zalavég!Z40</f>
        <v>321</v>
      </c>
      <c r="AA66" s="3">
        <f>Batyk!AA40+Pakod!AA40+Zalabér!AA39+Zalaszentgrót!AA60+Zalavég!AA40</f>
        <v>321</v>
      </c>
      <c r="AB66" s="3">
        <f>Batyk!AB40+Pakod!AB40+Zalabér!AB39+Zalaszentgrót!AB60+Zalavég!AB40</f>
        <v>321</v>
      </c>
      <c r="AC66" s="4">
        <f>Batyk!AC40+Pakod!AC40+Zalabér!AC39+Zalaszentgrót!AC60+Zalavég!AC40</f>
        <v>321</v>
      </c>
    </row>
    <row r="67" spans="1:29" ht="75" x14ac:dyDescent="0.25">
      <c r="A67" s="175">
        <f>Pakod!A41</f>
        <v>0</v>
      </c>
      <c r="B67" s="30"/>
      <c r="C67" s="64" t="str">
        <f>Pakod!C41</f>
        <v>Pakod</v>
      </c>
      <c r="D67" s="131" t="str">
        <f>Pakod!D41</f>
        <v>átemelő akna építészeti rekonstrukció</v>
      </c>
      <c r="E67" s="33" t="str">
        <f>Pakod!E41</f>
        <v xml:space="preserve">A szennyvíz, és a belőle felszabaduló gázok hatására a felületek elkorrodálnak. Ezen elemek cseréje a biztonságos üzemeltetéshez elengedhetetlen. </v>
      </c>
      <c r="F67" s="33" t="str">
        <f>Pakod!F41</f>
        <v>Az akna statikai stabilitás biztosítása, működőképesség megörzése.</v>
      </c>
      <c r="G67" s="33" t="str">
        <f>Pakod!G41</f>
        <v>Az építmény megfelelő műszaki állapota révén ellátja a vagyon- és üzembiztonsági feladatait.</v>
      </c>
      <c r="H67" s="34"/>
      <c r="I67" s="107" t="str">
        <f>Pakod!I41</f>
        <v>Zalaszentgrót osztatlan közös</v>
      </c>
      <c r="J67" s="109">
        <f t="shared" si="2"/>
        <v>7220</v>
      </c>
      <c r="K67" s="35"/>
      <c r="L67" s="99">
        <f>Pakod!L41</f>
        <v>47119</v>
      </c>
      <c r="M67" s="99">
        <f>Pakod!M41</f>
        <v>50770</v>
      </c>
      <c r="N67" s="57" t="str">
        <f>Pakod!N41</f>
        <v>hosszú</v>
      </c>
      <c r="O67" s="1"/>
      <c r="P67" s="2"/>
      <c r="Q67" s="2"/>
      <c r="R67" s="2"/>
      <c r="S67" s="2"/>
      <c r="T67" s="3">
        <f>Batyk!T41+Pakod!T41+Zalabér!T40+Zalaszentgrót!T61+Zalavég!T41</f>
        <v>722</v>
      </c>
      <c r="U67" s="3">
        <f>Batyk!U41+Pakod!U41+Zalabér!U40+Zalaszentgrót!U61+Zalavég!U41</f>
        <v>722</v>
      </c>
      <c r="V67" s="3">
        <f>Batyk!V41+Pakod!V41+Zalabér!V40+Zalaszentgrót!V61+Zalavég!V41</f>
        <v>722</v>
      </c>
      <c r="W67" s="3">
        <f>Batyk!W41+Pakod!W41+Zalabér!W40+Zalaszentgrót!W61+Zalavég!W41</f>
        <v>722</v>
      </c>
      <c r="X67" s="3">
        <f>Batyk!X41+Pakod!X41+Zalabér!X40+Zalaszentgrót!X61+Zalavég!X41</f>
        <v>722</v>
      </c>
      <c r="Y67" s="3">
        <f>Batyk!Y41+Pakod!Y41+Zalabér!Y40+Zalaszentgrót!Y61+Zalavég!Y41</f>
        <v>722</v>
      </c>
      <c r="Z67" s="3">
        <f>Batyk!Z41+Pakod!Z41+Zalabér!Z40+Zalaszentgrót!Z61+Zalavég!Z41</f>
        <v>722</v>
      </c>
      <c r="AA67" s="3">
        <f>Batyk!AA41+Pakod!AA41+Zalabér!AA40+Zalaszentgrót!AA61+Zalavég!AA41</f>
        <v>722</v>
      </c>
      <c r="AB67" s="3">
        <f>Batyk!AB41+Pakod!AB41+Zalabér!AB40+Zalaszentgrót!AB61+Zalavég!AB41</f>
        <v>722</v>
      </c>
      <c r="AC67" s="4">
        <f>Batyk!AC41+Pakod!AC41+Zalabér!AC40+Zalaszentgrót!AC61+Zalavég!AC41</f>
        <v>722</v>
      </c>
    </row>
    <row r="68" spans="1:29" ht="75" x14ac:dyDescent="0.25">
      <c r="A68" s="175">
        <f>Pakod!A42</f>
        <v>0</v>
      </c>
      <c r="B68" s="30"/>
      <c r="C68" s="64" t="str">
        <f>Pakod!C42</f>
        <v>Pakod</v>
      </c>
      <c r="D68" s="131" t="str">
        <f>Pakod!D42</f>
        <v>HBA akna építészeti rekonstrukció</v>
      </c>
      <c r="E68" s="33" t="str">
        <f>Pakod!E42</f>
        <v xml:space="preserve">A szennyvíz, és a belőle felszabaduló gázok hatására a felületek elkorrodálnak. Ezen elemek cseréje a biztonságos üzemeltetéshez elengedhetetlen. </v>
      </c>
      <c r="F68" s="33" t="str">
        <f>Pakod!F42</f>
        <v>Az akna statikai stabilitás biztosítása, működőképesség megörzése.</v>
      </c>
      <c r="G68" s="33" t="str">
        <f>Pakod!G42</f>
        <v>Az építmény megfelelő műszaki állapota révén ellátja a vagyon- és üzembiztonsági feladatait.</v>
      </c>
      <c r="H68" s="34"/>
      <c r="I68" s="107" t="str">
        <f>Pakod!I42</f>
        <v>Zalaszentgrót osztatlan közös</v>
      </c>
      <c r="J68" s="109">
        <f t="shared" si="2"/>
        <v>7220</v>
      </c>
      <c r="K68" s="35"/>
      <c r="L68" s="99">
        <f>Pakod!L42</f>
        <v>47119</v>
      </c>
      <c r="M68" s="99">
        <f>Pakod!M42</f>
        <v>50770</v>
      </c>
      <c r="N68" s="57" t="str">
        <f>Pakod!N42</f>
        <v>hosszú</v>
      </c>
      <c r="O68" s="1"/>
      <c r="P68" s="2"/>
      <c r="Q68" s="2"/>
      <c r="R68" s="2"/>
      <c r="S68" s="2"/>
      <c r="T68" s="3">
        <f>Batyk!T42+Pakod!T42+Zalabér!T41+Zalaszentgrót!T62+Zalavég!T42</f>
        <v>722</v>
      </c>
      <c r="U68" s="3">
        <f>Batyk!U42+Pakod!U42+Zalabér!U41+Zalaszentgrót!U62+Zalavég!U42</f>
        <v>722</v>
      </c>
      <c r="V68" s="3">
        <f>Batyk!V42+Pakod!V42+Zalabér!V41+Zalaszentgrót!V62+Zalavég!V42</f>
        <v>722</v>
      </c>
      <c r="W68" s="3">
        <f>Batyk!W42+Pakod!W42+Zalabér!W41+Zalaszentgrót!W62+Zalavég!W42</f>
        <v>722</v>
      </c>
      <c r="X68" s="3">
        <f>Batyk!X42+Pakod!X42+Zalabér!X41+Zalaszentgrót!X62+Zalavég!X42</f>
        <v>722</v>
      </c>
      <c r="Y68" s="3">
        <f>Batyk!Y42+Pakod!Y42+Zalabér!Y41+Zalaszentgrót!Y62+Zalavég!Y42</f>
        <v>722</v>
      </c>
      <c r="Z68" s="3">
        <f>Batyk!Z42+Pakod!Z42+Zalabér!Z41+Zalaszentgrót!Z62+Zalavég!Z42</f>
        <v>722</v>
      </c>
      <c r="AA68" s="3">
        <f>Batyk!AA42+Pakod!AA42+Zalabér!AA41+Zalaszentgrót!AA62+Zalavég!AA42</f>
        <v>722</v>
      </c>
      <c r="AB68" s="3">
        <f>Batyk!AB42+Pakod!AB42+Zalabér!AB41+Zalaszentgrót!AB62+Zalavég!AB42</f>
        <v>722</v>
      </c>
      <c r="AC68" s="4">
        <f>Batyk!AC42+Pakod!AC42+Zalabér!AC41+Zalaszentgrót!AC62+Zalavég!AC42</f>
        <v>722</v>
      </c>
    </row>
    <row r="69" spans="1:29" ht="75" x14ac:dyDescent="0.25">
      <c r="A69" s="175">
        <f>Zalabér!A42</f>
        <v>0</v>
      </c>
      <c r="B69" s="30"/>
      <c r="C69" s="64" t="str">
        <f>Zalabér!C42</f>
        <v>Zalabér</v>
      </c>
      <c r="D69" s="131" t="str">
        <f>Zalabér!D42</f>
        <v>átemelő akna építészeti rekonstrukció</v>
      </c>
      <c r="E69" s="33" t="str">
        <f>Zalabér!E42</f>
        <v xml:space="preserve">A szennyvíz, és a belőle felszabaduló gázok hatására a felületek elkorrodálnak. Ezen elemek cseréje a biztonságos üzemeltetéshez elengedhetetlen. </v>
      </c>
      <c r="F69" s="33" t="str">
        <f>Zalabér!F42</f>
        <v>Az akna statikai stabilitás biztosítása, működőképesség megörzése.</v>
      </c>
      <c r="G69" s="33" t="str">
        <f>Zalabér!G42</f>
        <v>Az építmény megfelelő műszaki állapota révén ellátja a vagyon- és üzembiztonsági feladatait.</v>
      </c>
      <c r="H69" s="34"/>
      <c r="I69" s="107" t="str">
        <f>Zalabér!I42</f>
        <v>Zalaszentgrót osztatlan közös</v>
      </c>
      <c r="J69" s="109">
        <f t="shared" si="2"/>
        <v>6360</v>
      </c>
      <c r="K69" s="35"/>
      <c r="L69" s="99">
        <f>Zalabér!L42</f>
        <v>47119</v>
      </c>
      <c r="M69" s="99">
        <f>Zalabér!M42</f>
        <v>50770</v>
      </c>
      <c r="N69" s="57" t="str">
        <f>Zalabér!N42</f>
        <v>hosszú</v>
      </c>
      <c r="O69" s="1"/>
      <c r="P69" s="2"/>
      <c r="Q69" s="2"/>
      <c r="R69" s="2"/>
      <c r="S69" s="2"/>
      <c r="T69" s="3">
        <f>Batyk!T43+Pakod!T43+Zalabér!T42+Zalaszentgrót!T63+Zalavég!T43</f>
        <v>636</v>
      </c>
      <c r="U69" s="3">
        <f>Batyk!U43+Pakod!U43+Zalabér!U42+Zalaszentgrót!U63+Zalavég!U43</f>
        <v>636</v>
      </c>
      <c r="V69" s="3">
        <f>Batyk!V43+Pakod!V43+Zalabér!V42+Zalaszentgrót!V63+Zalavég!V43</f>
        <v>636</v>
      </c>
      <c r="W69" s="3">
        <f>Batyk!W43+Pakod!W43+Zalabér!W42+Zalaszentgrót!W63+Zalavég!W43</f>
        <v>636</v>
      </c>
      <c r="X69" s="3">
        <f>Batyk!X43+Pakod!X43+Zalabér!X42+Zalaszentgrót!X63+Zalavég!X43</f>
        <v>636</v>
      </c>
      <c r="Y69" s="3">
        <f>Batyk!Y43+Pakod!Y43+Zalabér!Y42+Zalaszentgrót!Y63+Zalavég!Y43</f>
        <v>636</v>
      </c>
      <c r="Z69" s="3">
        <f>Batyk!Z43+Pakod!Z43+Zalabér!Z42+Zalaszentgrót!Z63+Zalavég!Z43</f>
        <v>636</v>
      </c>
      <c r="AA69" s="3">
        <f>Batyk!AA43+Pakod!AA43+Zalabér!AA42+Zalaszentgrót!AA63+Zalavég!AA43</f>
        <v>636</v>
      </c>
      <c r="AB69" s="3">
        <f>Batyk!AB43+Pakod!AB43+Zalabér!AB42+Zalaszentgrót!AB63+Zalavég!AB43</f>
        <v>636</v>
      </c>
      <c r="AC69" s="4">
        <f>Batyk!AC43+Pakod!AC43+Zalabér!AC42+Zalaszentgrót!AC63+Zalavég!AC43</f>
        <v>636</v>
      </c>
    </row>
    <row r="70" spans="1:29" ht="75" x14ac:dyDescent="0.25">
      <c r="A70" s="175">
        <f>Zalabér!A43</f>
        <v>0</v>
      </c>
      <c r="B70" s="30"/>
      <c r="C70" s="64" t="str">
        <f>Zalabér!C43</f>
        <v>Zalabér</v>
      </c>
      <c r="D70" s="131" t="str">
        <f>Zalabér!D43</f>
        <v>HBA akna építészeti rekonstrukció</v>
      </c>
      <c r="E70" s="33" t="str">
        <f>Zalabér!E43</f>
        <v xml:space="preserve">A szennyvíz, és a belőle felszabaduló gázok hatására a felületek elkorrodálnak. Ezen elemek cseréje a biztonságos üzemeltetéshez elengedhetetlen. </v>
      </c>
      <c r="F70" s="33" t="str">
        <f>Zalabér!F43</f>
        <v>Az akna statikai stabilitás biztosítása, működőképesség megörzése.</v>
      </c>
      <c r="G70" s="33" t="str">
        <f>Zalabér!G43</f>
        <v>Az építmény megfelelő műszaki állapota révén ellátja a vagyon- és üzembiztonsági feladatait.</v>
      </c>
      <c r="H70" s="34"/>
      <c r="I70" s="107" t="str">
        <f>Zalabér!I43</f>
        <v>Zalaszentgrót osztatlan közös</v>
      </c>
      <c r="J70" s="109">
        <f t="shared" si="2"/>
        <v>6360</v>
      </c>
      <c r="K70" s="35"/>
      <c r="L70" s="99">
        <f>Zalabér!L43</f>
        <v>47119</v>
      </c>
      <c r="M70" s="99">
        <f>Zalabér!M43</f>
        <v>50770</v>
      </c>
      <c r="N70" s="57" t="str">
        <f>Zalabér!N43</f>
        <v>hosszú</v>
      </c>
      <c r="O70" s="1"/>
      <c r="P70" s="2"/>
      <c r="Q70" s="2"/>
      <c r="R70" s="2"/>
      <c r="S70" s="2"/>
      <c r="T70" s="3">
        <f>Batyk!T44+Pakod!T44+Zalabér!T43+Zalaszentgrót!T64+Zalavég!T44</f>
        <v>636</v>
      </c>
      <c r="U70" s="3">
        <f>Batyk!U44+Pakod!U44+Zalabér!U43+Zalaszentgrót!U64+Zalavég!U44</f>
        <v>636</v>
      </c>
      <c r="V70" s="3">
        <f>Batyk!V44+Pakod!V44+Zalabér!V43+Zalaszentgrót!V64+Zalavég!V44</f>
        <v>636</v>
      </c>
      <c r="W70" s="3">
        <f>Batyk!W44+Pakod!W44+Zalabér!W43+Zalaszentgrót!W64+Zalavég!W44</f>
        <v>636</v>
      </c>
      <c r="X70" s="3">
        <f>Batyk!X44+Pakod!X44+Zalabér!X43+Zalaszentgrót!X64+Zalavég!X44</f>
        <v>636</v>
      </c>
      <c r="Y70" s="3">
        <f>Batyk!Y44+Pakod!Y44+Zalabér!Y43+Zalaszentgrót!Y64+Zalavég!Y44</f>
        <v>636</v>
      </c>
      <c r="Z70" s="3">
        <f>Batyk!Z44+Pakod!Z44+Zalabér!Z43+Zalaszentgrót!Z64+Zalavég!Z44</f>
        <v>636</v>
      </c>
      <c r="AA70" s="3">
        <f>Batyk!AA44+Pakod!AA44+Zalabér!AA43+Zalaszentgrót!AA64+Zalavég!AA44</f>
        <v>636</v>
      </c>
      <c r="AB70" s="3">
        <f>Batyk!AB44+Pakod!AB44+Zalabér!AB43+Zalaszentgrót!AB64+Zalavég!AB44</f>
        <v>636</v>
      </c>
      <c r="AC70" s="4">
        <f>Batyk!AC44+Pakod!AC44+Zalabér!AC43+Zalaszentgrót!AC64+Zalavég!AC44</f>
        <v>636</v>
      </c>
    </row>
    <row r="71" spans="1:29" ht="75" x14ac:dyDescent="0.25">
      <c r="A71" s="175">
        <f>Zalaszentgrót!A65</f>
        <v>0</v>
      </c>
      <c r="B71" s="30"/>
      <c r="C71" s="64" t="str">
        <f>Zalaszentgrót!C65</f>
        <v>Zalaszentgrót</v>
      </c>
      <c r="D71" s="131" t="str">
        <f>Zalaszentgrót!D65</f>
        <v>átemelő akna építészeti rekonstrukció</v>
      </c>
      <c r="E71" s="33" t="str">
        <f>Zalaszentgrót!E65</f>
        <v xml:space="preserve">A szennyvíz, és a belőle felszabaduló gázok hatására a felületek elkorrodálnak. Ezen elemek cseréje a biztonságos üzemeltetéshez elengedhetetlen. </v>
      </c>
      <c r="F71" s="33" t="str">
        <f>Zalaszentgrót!F65</f>
        <v>Az akna statikai stabilitás biztosítása, működőképesség megörzése.</v>
      </c>
      <c r="G71" s="33" t="str">
        <f>Zalaszentgrót!G65</f>
        <v>Az építmény megfelelő műszaki állapota révén ellátja a vagyon- és üzembiztonsági feladatait.</v>
      </c>
      <c r="H71" s="34"/>
      <c r="I71" s="107" t="str">
        <f>Zalaszentgrót!I65</f>
        <v>Zalaszentgrót osztatlan közös</v>
      </c>
      <c r="J71" s="109">
        <f t="shared" si="2"/>
        <v>18180</v>
      </c>
      <c r="K71" s="35"/>
      <c r="L71" s="99">
        <f>Zalaszentgrót!L65</f>
        <v>47119</v>
      </c>
      <c r="M71" s="99">
        <f>Zalaszentgrót!M65</f>
        <v>50770</v>
      </c>
      <c r="N71" s="57" t="str">
        <f>Zalaszentgrót!N65</f>
        <v>hosszú</v>
      </c>
      <c r="O71" s="1"/>
      <c r="P71" s="2"/>
      <c r="Q71" s="2"/>
      <c r="R71" s="2"/>
      <c r="S71" s="2"/>
      <c r="T71" s="3">
        <f>Batyk!T45+Pakod!T45+Zalabér!T44+Zalaszentgrót!T65+Zalavég!T45</f>
        <v>1818</v>
      </c>
      <c r="U71" s="3">
        <f>Batyk!U45+Pakod!U45+Zalabér!U44+Zalaszentgrót!U65+Zalavég!U45</f>
        <v>1818</v>
      </c>
      <c r="V71" s="3">
        <f>Batyk!V45+Pakod!V45+Zalabér!V44+Zalaszentgrót!V65+Zalavég!V45</f>
        <v>1818</v>
      </c>
      <c r="W71" s="3">
        <f>Batyk!W45+Pakod!W45+Zalabér!W44+Zalaszentgrót!W65+Zalavég!W45</f>
        <v>1818</v>
      </c>
      <c r="X71" s="3">
        <f>Batyk!X45+Pakod!X45+Zalabér!X44+Zalaszentgrót!X65+Zalavég!X45</f>
        <v>1818</v>
      </c>
      <c r="Y71" s="3">
        <f>Batyk!Y45+Pakod!Y45+Zalabér!Y44+Zalaszentgrót!Y65+Zalavég!Y45</f>
        <v>1818</v>
      </c>
      <c r="Z71" s="3">
        <f>Batyk!Z45+Pakod!Z45+Zalabér!Z44+Zalaszentgrót!Z65+Zalavég!Z45</f>
        <v>1818</v>
      </c>
      <c r="AA71" s="3">
        <f>Batyk!AA45+Pakod!AA45+Zalabér!AA44+Zalaszentgrót!AA65+Zalavég!AA45</f>
        <v>1818</v>
      </c>
      <c r="AB71" s="3">
        <f>Batyk!AB45+Pakod!AB45+Zalabér!AB44+Zalaszentgrót!AB65+Zalavég!AB45</f>
        <v>1818</v>
      </c>
      <c r="AC71" s="4">
        <f>Batyk!AC45+Pakod!AC45+Zalabér!AC44+Zalaszentgrót!AC65+Zalavég!AC45</f>
        <v>1818</v>
      </c>
    </row>
    <row r="72" spans="1:29" ht="75" x14ac:dyDescent="0.25">
      <c r="A72" s="175">
        <f>Zalaszentgrót!A66</f>
        <v>0</v>
      </c>
      <c r="B72" s="30"/>
      <c r="C72" s="64" t="str">
        <f>Zalaszentgrót!C66</f>
        <v>Zalaszentgrót</v>
      </c>
      <c r="D72" s="131" t="str">
        <f>Zalaszentgrót!D66</f>
        <v>HBA akna építészeti rekonstrukció</v>
      </c>
      <c r="E72" s="33" t="str">
        <f>Zalaszentgrót!E66</f>
        <v xml:space="preserve">A szennyvíz, és a belőle felszabaduló gázok hatására a felületek elkorrodálnak. Ezen elemek cseréje a biztonságos üzemeltetéshez elengedhetetlen. </v>
      </c>
      <c r="F72" s="33" t="str">
        <f>Zalaszentgrót!F66</f>
        <v>Az akna statikai stabilitás biztosítása, működőképesség megörzése.</v>
      </c>
      <c r="G72" s="33" t="str">
        <f>Zalaszentgrót!G66</f>
        <v>Az építmény megfelelő műszaki állapota révén ellátja a vagyon- és üzembiztonsági feladatait.</v>
      </c>
      <c r="H72" s="34"/>
      <c r="I72" s="107" t="str">
        <f>Zalaszentgrót!I66</f>
        <v>Zalaszentgrót osztatlan közös</v>
      </c>
      <c r="J72" s="109">
        <f t="shared" si="2"/>
        <v>18180</v>
      </c>
      <c r="K72" s="35"/>
      <c r="L72" s="99">
        <f>Zalaszentgrót!L66</f>
        <v>47119</v>
      </c>
      <c r="M72" s="99">
        <f>Zalaszentgrót!M66</f>
        <v>50770</v>
      </c>
      <c r="N72" s="57" t="str">
        <f>Zalaszentgrót!N66</f>
        <v>hosszú</v>
      </c>
      <c r="O72" s="1"/>
      <c r="P72" s="2"/>
      <c r="Q72" s="2"/>
      <c r="R72" s="2"/>
      <c r="S72" s="2"/>
      <c r="T72" s="3">
        <f>Batyk!T46+Pakod!T46+Zalabér!T45+Zalaszentgrót!T66+Zalavég!T46</f>
        <v>1818</v>
      </c>
      <c r="U72" s="3">
        <f>Batyk!U46+Pakod!U46+Zalabér!U45+Zalaszentgrót!U66+Zalavég!U46</f>
        <v>1818</v>
      </c>
      <c r="V72" s="3">
        <f>Batyk!V46+Pakod!V46+Zalabér!V45+Zalaszentgrót!V66+Zalavég!V46</f>
        <v>1818</v>
      </c>
      <c r="W72" s="3">
        <f>Batyk!W46+Pakod!W46+Zalabér!W45+Zalaszentgrót!W66+Zalavég!W46</f>
        <v>1818</v>
      </c>
      <c r="X72" s="3">
        <f>Batyk!X46+Pakod!X46+Zalabér!X45+Zalaszentgrót!X66+Zalavég!X46</f>
        <v>1818</v>
      </c>
      <c r="Y72" s="3">
        <f>Batyk!Y46+Pakod!Y46+Zalabér!Y45+Zalaszentgrót!Y66+Zalavég!Y46</f>
        <v>1818</v>
      </c>
      <c r="Z72" s="3">
        <f>Batyk!Z46+Pakod!Z46+Zalabér!Z45+Zalaszentgrót!Z66+Zalavég!Z46</f>
        <v>1818</v>
      </c>
      <c r="AA72" s="3">
        <f>Batyk!AA46+Pakod!AA46+Zalabér!AA45+Zalaszentgrót!AA66+Zalavég!AA46</f>
        <v>1818</v>
      </c>
      <c r="AB72" s="3">
        <f>Batyk!AB46+Pakod!AB46+Zalabér!AB45+Zalaszentgrót!AB66+Zalavég!AB46</f>
        <v>1818</v>
      </c>
      <c r="AC72" s="4">
        <f>Batyk!AC46+Pakod!AC46+Zalabér!AC45+Zalaszentgrót!AC66+Zalavég!AC46</f>
        <v>1818</v>
      </c>
    </row>
    <row r="73" spans="1:29" ht="75" x14ac:dyDescent="0.25">
      <c r="A73" s="175">
        <f>Zalavég!A47</f>
        <v>0</v>
      </c>
      <c r="B73" s="30"/>
      <c r="C73" s="64" t="str">
        <f>Zalavég!C47</f>
        <v>Zalavég</v>
      </c>
      <c r="D73" s="131" t="str">
        <f>Zalavég!D47</f>
        <v>átemelő akna építészeti rekonstrukció</v>
      </c>
      <c r="E73" s="33" t="str">
        <f>Zalavég!E47</f>
        <v xml:space="preserve">A szennyvíz, és a belőle felszabaduló gázok hatására a felületek elkorrodálnak. Ezen elemek cseréje a biztonságos üzemeltetéshez elengedhetetlen. </v>
      </c>
      <c r="F73" s="33" t="str">
        <f>Zalavég!F47</f>
        <v>Az akna statikai stabilitás biztosítása, működőképesség megörzése.</v>
      </c>
      <c r="G73" s="33" t="str">
        <f>Zalavég!G47</f>
        <v>Az építmény megfelelő műszaki állapota révén ellátja a vagyon- és üzembiztonsági feladatait.</v>
      </c>
      <c r="H73" s="34"/>
      <c r="I73" s="107" t="str">
        <f>Zalavég!I47</f>
        <v>Zalaszentgrót osztatlan közös</v>
      </c>
      <c r="J73" s="109">
        <f t="shared" si="2"/>
        <v>3610</v>
      </c>
      <c r="K73" s="35"/>
      <c r="L73" s="99">
        <f>Zalavég!L47</f>
        <v>47119</v>
      </c>
      <c r="M73" s="99">
        <f>Zalavég!M47</f>
        <v>50770</v>
      </c>
      <c r="N73" s="57" t="str">
        <f>Zalavég!N47</f>
        <v>hosszú</v>
      </c>
      <c r="O73" s="1"/>
      <c r="P73" s="2"/>
      <c r="Q73" s="2"/>
      <c r="R73" s="2"/>
      <c r="S73" s="2"/>
      <c r="T73" s="3">
        <f>Batyk!T47+Pakod!T47+Zalabér!T46+Zalaszentgrót!T67+Zalavég!T47</f>
        <v>361</v>
      </c>
      <c r="U73" s="3">
        <f>Batyk!U47+Pakod!U47+Zalabér!U46+Zalaszentgrót!U67+Zalavég!U47</f>
        <v>361</v>
      </c>
      <c r="V73" s="3">
        <f>Batyk!V47+Pakod!V47+Zalabér!V46+Zalaszentgrót!V67+Zalavég!V47</f>
        <v>361</v>
      </c>
      <c r="W73" s="3">
        <f>Batyk!W47+Pakod!W47+Zalabér!W46+Zalaszentgrót!W67+Zalavég!W47</f>
        <v>361</v>
      </c>
      <c r="X73" s="3">
        <f>Batyk!X47+Pakod!X47+Zalabér!X46+Zalaszentgrót!X67+Zalavég!X47</f>
        <v>361</v>
      </c>
      <c r="Y73" s="3">
        <f>Batyk!Y47+Pakod!Y47+Zalabér!Y46+Zalaszentgrót!Y67+Zalavég!Y47</f>
        <v>361</v>
      </c>
      <c r="Z73" s="3">
        <f>Batyk!Z47+Pakod!Z47+Zalabér!Z46+Zalaszentgrót!Z67+Zalavég!Z47</f>
        <v>361</v>
      </c>
      <c r="AA73" s="3">
        <f>Batyk!AA47+Pakod!AA47+Zalabér!AA46+Zalaszentgrót!AA67+Zalavég!AA47</f>
        <v>361</v>
      </c>
      <c r="AB73" s="3">
        <f>Batyk!AB47+Pakod!AB47+Zalabér!AB46+Zalaszentgrót!AB67+Zalavég!AB47</f>
        <v>361</v>
      </c>
      <c r="AC73" s="4">
        <f>Batyk!AC47+Pakod!AC47+Zalabér!AC46+Zalaszentgrót!AC67+Zalavég!AC47</f>
        <v>361</v>
      </c>
    </row>
    <row r="74" spans="1:29" ht="75" x14ac:dyDescent="0.25">
      <c r="A74" s="175">
        <f>Zalavég!A48</f>
        <v>0</v>
      </c>
      <c r="B74" s="30"/>
      <c r="C74" s="64" t="str">
        <f>Zalavég!C48</f>
        <v>Zalavég</v>
      </c>
      <c r="D74" s="131" t="str">
        <f>Zalavég!D48</f>
        <v>HBA akna építészeti rekonstrukció</v>
      </c>
      <c r="E74" s="33" t="str">
        <f>Zalavég!E48</f>
        <v xml:space="preserve">A szennyvíz, és a belőle felszabaduló gázok hatására a felületek elkorrodálnak. Ezen elemek cseréje a biztonságos üzemeltetéshez elengedhetetlen. </v>
      </c>
      <c r="F74" s="33" t="str">
        <f>Zalavég!F48</f>
        <v>Az akna statikai stabilitás biztosítása, működőképesség megörzése.</v>
      </c>
      <c r="G74" s="33" t="str">
        <f>Zalavég!G48</f>
        <v>Az építmény megfelelő műszaki állapota révén ellátja a vagyon- és üzembiztonsági feladatait.</v>
      </c>
      <c r="H74" s="34"/>
      <c r="I74" s="107" t="str">
        <f>Zalavég!I48</f>
        <v>Zalaszentgrót osztatlan közös</v>
      </c>
      <c r="J74" s="109">
        <f t="shared" si="2"/>
        <v>3610</v>
      </c>
      <c r="K74" s="35"/>
      <c r="L74" s="99">
        <f>Zalavég!L48</f>
        <v>47119</v>
      </c>
      <c r="M74" s="99">
        <f>Zalavég!M48</f>
        <v>50770</v>
      </c>
      <c r="N74" s="57" t="str">
        <f>Zalavég!N48</f>
        <v>hosszú</v>
      </c>
      <c r="O74" s="1"/>
      <c r="P74" s="2"/>
      <c r="Q74" s="2"/>
      <c r="R74" s="2"/>
      <c r="S74" s="2"/>
      <c r="T74" s="3">
        <f>Batyk!T48+Pakod!T48+Zalabér!T47+Zalaszentgrót!T68+Zalavég!T48</f>
        <v>361</v>
      </c>
      <c r="U74" s="3">
        <f>Batyk!U48+Pakod!U48+Zalabér!U47+Zalaszentgrót!U68+Zalavég!U48</f>
        <v>361</v>
      </c>
      <c r="V74" s="3">
        <f>Batyk!V48+Pakod!V48+Zalabér!V47+Zalaszentgrót!V68+Zalavég!V48</f>
        <v>361</v>
      </c>
      <c r="W74" s="3">
        <f>Batyk!W48+Pakod!W48+Zalabér!W47+Zalaszentgrót!W68+Zalavég!W48</f>
        <v>361</v>
      </c>
      <c r="X74" s="3">
        <f>Batyk!X48+Pakod!X48+Zalabér!X47+Zalaszentgrót!X68+Zalavég!X48</f>
        <v>361</v>
      </c>
      <c r="Y74" s="3">
        <f>Batyk!Y48+Pakod!Y48+Zalabér!Y47+Zalaszentgrót!Y68+Zalavég!Y48</f>
        <v>361</v>
      </c>
      <c r="Z74" s="3">
        <f>Batyk!Z48+Pakod!Z48+Zalabér!Z47+Zalaszentgrót!Z68+Zalavég!Z48</f>
        <v>361</v>
      </c>
      <c r="AA74" s="3">
        <f>Batyk!AA48+Pakod!AA48+Zalabér!AA47+Zalaszentgrót!AA68+Zalavég!AA48</f>
        <v>361</v>
      </c>
      <c r="AB74" s="3">
        <f>Batyk!AB48+Pakod!AB48+Zalabér!AB47+Zalaszentgrót!AB68+Zalavég!AB48</f>
        <v>361</v>
      </c>
      <c r="AC74" s="4">
        <f>Batyk!AC48+Pakod!AC48+Zalabér!AC47+Zalaszentgrót!AC68+Zalavég!AC48</f>
        <v>361</v>
      </c>
    </row>
    <row r="75" spans="1:29" s="224" customFormat="1" ht="120" x14ac:dyDescent="0.25">
      <c r="A75" s="292">
        <f>Türje!A21</f>
        <v>0</v>
      </c>
      <c r="B75" s="243"/>
      <c r="C75" s="243" t="str">
        <f>Türje!C21</f>
        <v>Türje</v>
      </c>
      <c r="D75" s="243" t="str">
        <f>Türje!D21</f>
        <v>átemelő akna építészeti rekonstrukció</v>
      </c>
      <c r="E75" s="243" t="str">
        <f>Türje!E21</f>
        <v>A szennyvíz, és a belőle felszabaduló gázok hatására a felületek elkorrodálnak. Ezen elemek cseréje a A kiépített rendszer működőképességének megóvása, a biztonságos üzemelés biztosítása miatt van szükség a munka elvégzésére.hez elengedhetetlen.</v>
      </c>
      <c r="F75" s="243" t="str">
        <f>Türje!F21</f>
        <v>A viziközmű rendszer hatékonyságának növelése, az üzemeltetési költségek szinten tartása miatt szükséges.</v>
      </c>
      <c r="G75" s="243" t="str">
        <f>Türje!G21</f>
        <v>A beavatkozás után egy hatékonyan működő viziközmű elemet kapunk, mely a kor elvárásainak megfelel. A rendszer üzembiztos, hatékony, és korszerű lesz.</v>
      </c>
      <c r="H75" s="243"/>
      <c r="I75" s="106" t="str">
        <f>Türje!I21</f>
        <v>Türje</v>
      </c>
      <c r="J75" s="109">
        <f t="shared" si="2"/>
        <v>60000</v>
      </c>
      <c r="K75" s="243"/>
      <c r="L75" s="100">
        <f>Türje!L21</f>
        <v>47119</v>
      </c>
      <c r="M75" s="100">
        <f>Türje!M21</f>
        <v>50770</v>
      </c>
      <c r="N75" s="292" t="str">
        <f>Türje!N21</f>
        <v>hosszú</v>
      </c>
      <c r="O75" s="293"/>
      <c r="P75" s="200"/>
      <c r="Q75" s="200"/>
      <c r="R75" s="200"/>
      <c r="S75" s="200"/>
      <c r="T75" s="294">
        <f>Türje!T21</f>
        <v>6000</v>
      </c>
      <c r="U75" s="294">
        <f>Türje!U21</f>
        <v>6000</v>
      </c>
      <c r="V75" s="294">
        <f>Türje!V21</f>
        <v>6000</v>
      </c>
      <c r="W75" s="294">
        <f>Türje!W21</f>
        <v>6000</v>
      </c>
      <c r="X75" s="294">
        <f>Türje!X21</f>
        <v>6000</v>
      </c>
      <c r="Y75" s="294">
        <f>Türje!Y21</f>
        <v>6000</v>
      </c>
      <c r="Z75" s="294">
        <f>Türje!Z21</f>
        <v>6000</v>
      </c>
      <c r="AA75" s="294">
        <f>Türje!AA21</f>
        <v>6000</v>
      </c>
      <c r="AB75" s="294">
        <f>Türje!AB21</f>
        <v>6000</v>
      </c>
      <c r="AC75" s="4">
        <f>Türje!AC21</f>
        <v>6000</v>
      </c>
    </row>
    <row r="76" spans="1:29" x14ac:dyDescent="0.25">
      <c r="A76" s="104"/>
      <c r="B76" s="47" t="s">
        <v>2</v>
      </c>
      <c r="C76" s="42"/>
      <c r="D76" s="189"/>
      <c r="E76" s="42"/>
      <c r="F76" s="42"/>
      <c r="G76" s="42"/>
      <c r="H76" s="48"/>
      <c r="I76" s="111"/>
      <c r="J76" s="111"/>
      <c r="K76" s="48"/>
      <c r="L76" s="44"/>
      <c r="M76" s="44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9"/>
    </row>
    <row r="77" spans="1:29" ht="60" x14ac:dyDescent="0.25">
      <c r="A77" s="175">
        <f>Batyk!A50</f>
        <v>3</v>
      </c>
      <c r="B77" s="30"/>
      <c r="C77" s="64" t="str">
        <f>Batyk!C50</f>
        <v>Batyk 1. szennyvízátemelő</v>
      </c>
      <c r="D77" s="131" t="str">
        <f>Batyk!D50</f>
        <v>Szivattyú csere</v>
      </c>
      <c r="E77" s="33" t="str">
        <f>Batyk!E50</f>
        <v>A szivattyú kora, műszaki állapota miatt fennáll a meghibásodás veszélye.</v>
      </c>
      <c r="F77" s="33" t="str">
        <f>Batyk!F50</f>
        <v>A folyamatos szennyvíztovábbítás biztosítása, szennyvízkiömlések megelőzése.</v>
      </c>
      <c r="G77" s="33" t="str">
        <f>Batyk!G50</f>
        <v>Megfelelő hatékonyságú technológia. A gépészeti funkciókat kifogástalanul ellátó szerelvények.</v>
      </c>
      <c r="H77" s="34"/>
      <c r="I77" s="107" t="str">
        <f>Batyk!I50</f>
        <v>Zalaszentgrót osztatlan közös</v>
      </c>
      <c r="J77" s="107">
        <f t="shared" ref="J77:J78" si="3">SUM(O77:AC77)</f>
        <v>1800</v>
      </c>
      <c r="K77" s="34"/>
      <c r="L77" s="99">
        <f>Batyk!L50</f>
        <v>45292</v>
      </c>
      <c r="M77" s="99">
        <f>Batyk!M50</f>
        <v>45657</v>
      </c>
      <c r="N77" s="36" t="str">
        <f>Batyk!N50</f>
        <v>rövid</v>
      </c>
      <c r="O77" s="1">
        <f>Batyk!O50+Pakod!O50+Zalabér!O49+Zalaszentgrót!O70+Zalavég!O50</f>
        <v>1800</v>
      </c>
      <c r="P77" s="2"/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5">
        <f>Pakod!A51</f>
        <v>0</v>
      </c>
      <c r="B78" s="30"/>
      <c r="C78" s="64" t="str">
        <f>Pakod!C51</f>
        <v>Zalaszentgrót Zalaudvarnok 2. szennyvízátemelő</v>
      </c>
      <c r="D78" s="131" t="str">
        <f>Pakod!D51</f>
        <v>Szivattyú csere</v>
      </c>
      <c r="E78" s="33" t="str">
        <f>Pakod!E51</f>
        <v>A szivattyú kora, műszaki állapota miatt fennáll a meghibásodás veszélye.</v>
      </c>
      <c r="F78" s="33" t="str">
        <f>Pakod!F51</f>
        <v>A folyamatos szennyvíztovábbítás biztosítása, szennyvízkiömlések megelőzése.</v>
      </c>
      <c r="G78" s="33" t="str">
        <f>Pakod!G51</f>
        <v>Megfelelő hatékonyságú technológia. A gépészeti funkciókat kifogástalanul ellátó szerelvények.</v>
      </c>
      <c r="H78" s="34"/>
      <c r="I78" s="107" t="str">
        <f>Pakod!I51</f>
        <v>Zalaszentgrót osztatlan közös</v>
      </c>
      <c r="J78" s="107">
        <f t="shared" si="3"/>
        <v>1023</v>
      </c>
      <c r="K78" s="34"/>
      <c r="L78" s="99">
        <f>Pakod!L51</f>
        <v>45658</v>
      </c>
      <c r="M78" s="99">
        <f>Pakod!M51</f>
        <v>46022</v>
      </c>
      <c r="N78" s="36" t="str">
        <f>Pakod!N51</f>
        <v>közép</v>
      </c>
      <c r="O78" s="1"/>
      <c r="P78" s="2">
        <f>Batyk!P51+Pakod!P51+Zalabér!P50+Zalaszentgrót!P71+Zalavég!P51</f>
        <v>1023</v>
      </c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5">
        <f>Batyk!A52</f>
        <v>0</v>
      </c>
      <c r="B79" s="30"/>
      <c r="C79" s="64" t="str">
        <f>Batyk!C52</f>
        <v>Batyk 3.</v>
      </c>
      <c r="D79" s="131" t="str">
        <f>Batyk!D52</f>
        <v>gépészeti felújítás</v>
      </c>
      <c r="E79" s="33" t="str">
        <f>Batyk!E52</f>
        <v>A gépészeti szerelvények, műszaki állapota miatt gyakori a meghibásodás.</v>
      </c>
      <c r="F79" s="33" t="str">
        <f>Batyk!F52</f>
        <v>A folyamatos szennyvíztovábbítás biztosítása, szennyvízkiömlések megelőzése.</v>
      </c>
      <c r="G79" s="33" t="str">
        <f>Batyk!G52</f>
        <v>Megfelelő hatékonyságú technológia. A gépészeti funkciókat kifogástalanul ellátó szerelvények.</v>
      </c>
      <c r="H79" s="34"/>
      <c r="I79" s="107" t="str">
        <f>Batyk!I52</f>
        <v>Zalaszentgrót osztatlan közös</v>
      </c>
      <c r="J79" s="107">
        <f t="shared" ref="J79:J202" si="4">SUM(O79:AC79)</f>
        <v>1432</v>
      </c>
      <c r="K79" s="34"/>
      <c r="L79" s="99">
        <f>Batyk!L52</f>
        <v>45658</v>
      </c>
      <c r="M79" s="99">
        <f>Batyk!M52</f>
        <v>46022</v>
      </c>
      <c r="N79" s="36" t="str">
        <f>Batyk!N52</f>
        <v>közép</v>
      </c>
      <c r="O79" s="1"/>
      <c r="P79" s="2">
        <f>Batyk!P52+Pakod!P52+Zalabér!P51+Zalaszentgrót!P72+Zalavég!P52</f>
        <v>1432</v>
      </c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5">
        <f>Zalaszentgrót!A73</f>
        <v>0</v>
      </c>
      <c r="B80" s="30"/>
      <c r="C80" s="64" t="str">
        <f>Zalaszentgrót!C73</f>
        <v>Zalaszentgrót Tüskeszentpéter</v>
      </c>
      <c r="D80" s="131" t="str">
        <f>Zalaszentgrót!D73</f>
        <v>COCACOLA-nál lévő átfolyásmérő leolvasó egységének kihelyezése közterületre</v>
      </c>
      <c r="E80" s="33" t="str">
        <f>Zalaszentgrót!E73</f>
        <v>A gépészeti szerelvények, műszaki állapota miatt gyakori a meghibásodás.</v>
      </c>
      <c r="F80" s="33" t="str">
        <f>Zalaszentgrót!F73</f>
        <v>A folyamatos szennyvíztovábbítás biztosítása, szennyvízkiömlések megelőzése.</v>
      </c>
      <c r="G80" s="33" t="str">
        <f>Zalaszentgrót!G73</f>
        <v>Megfelelő hatékonyságú technológia. A gépészeti funkciókat kifogástalanul ellátó szerelvények.</v>
      </c>
      <c r="H80" s="34"/>
      <c r="I80" s="107" t="str">
        <f>Zalaszentgrót!I73</f>
        <v>Zalaszentgrót osztatlan közös</v>
      </c>
      <c r="J80" s="107">
        <f t="shared" si="4"/>
        <v>511</v>
      </c>
      <c r="K80" s="34"/>
      <c r="L80" s="99">
        <f>Zalaszentgrót!L73</f>
        <v>45658</v>
      </c>
      <c r="M80" s="99">
        <f>Zalaszentgrót!M73</f>
        <v>46022</v>
      </c>
      <c r="N80" s="36" t="str">
        <f>Zalaszentgrót!N73</f>
        <v>közép</v>
      </c>
      <c r="O80" s="1"/>
      <c r="P80" s="2">
        <f>Batyk!P53+Pakod!P53+Zalabér!P52+Zalaszentgrót!P73+Zalavég!P53</f>
        <v>511</v>
      </c>
      <c r="Q80" s="2"/>
      <c r="R80" s="2"/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5">
        <f>Zalaszentgrót!A74</f>
        <v>0</v>
      </c>
      <c r="B81" s="30"/>
      <c r="C81" s="64" t="str">
        <f>Zalaszentgrót!C74</f>
        <v>Zalaszentgrót Szentpéteri út</v>
      </c>
      <c r="D81" s="131" t="str">
        <f>Zalaszentgrót!D74</f>
        <v>Gépészeti felújítás1-6</v>
      </c>
      <c r="E81" s="33" t="str">
        <f>Zalaszentgrót!E74</f>
        <v>A gépészeti szerelvények, műszaki állapota miatt gyakori a meghibásodás.</v>
      </c>
      <c r="F81" s="33" t="str">
        <f>Zalaszentgrót!F74</f>
        <v>A folyamatos szennyvíztovábbítás biztosítása, szennyvízkiömlések megelőzése.</v>
      </c>
      <c r="G81" s="33" t="str">
        <f>Zalaszentgrót!G74</f>
        <v>Megfelelő hatékonyságú technológia. A gépészeti funkciókat kifogástalanul ellátó szerelvények.</v>
      </c>
      <c r="H81" s="34"/>
      <c r="I81" s="107" t="str">
        <f>Zalaszentgrót!I74</f>
        <v>Zalaszentgrót</v>
      </c>
      <c r="J81" s="107">
        <f t="shared" si="4"/>
        <v>1700</v>
      </c>
      <c r="K81" s="34"/>
      <c r="L81" s="99">
        <f>Zalaszentgrót!L74</f>
        <v>45658</v>
      </c>
      <c r="M81" s="99">
        <f>Zalaszentgrót!M74</f>
        <v>46022</v>
      </c>
      <c r="N81" s="36" t="str">
        <f>Zalaszentgrót!N74</f>
        <v>közép</v>
      </c>
      <c r="O81" s="1"/>
      <c r="P81" s="2">
        <f>Zalaszentgrót!P74</f>
        <v>1700</v>
      </c>
      <c r="Q81" s="2"/>
      <c r="R81" s="2"/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5">
        <f>Batyk!A54</f>
        <v>0</v>
      </c>
      <c r="B82" s="30"/>
      <c r="C82" s="64" t="str">
        <f>Batyk!C54</f>
        <v>Batyk 1.</v>
      </c>
      <c r="D82" s="131" t="str">
        <f>Batyk!D54</f>
        <v>Gépészeti felújítás1-6</v>
      </c>
      <c r="E82" s="33" t="str">
        <f>Batyk!E54</f>
        <v>A gépészeti szerelvények, műszaki állapota miatt gyakori a meghibásodás.</v>
      </c>
      <c r="F82" s="33" t="str">
        <f>Batyk!F54</f>
        <v>A folyamatos szennyvíztovábbítás biztosítása, szennyvízkiömlések megelőzése.</v>
      </c>
      <c r="G82" s="33" t="str">
        <f>Batyk!G54</f>
        <v>Megfelelő hatékonyságú technológia. A gépészeti funkciókat kifogástalanul ellátó szerelvények.</v>
      </c>
      <c r="H82" s="34"/>
      <c r="I82" s="107" t="str">
        <f>Batyk!I54</f>
        <v>Zalaszentgrót osztatlan közös</v>
      </c>
      <c r="J82" s="107">
        <f t="shared" si="4"/>
        <v>1700</v>
      </c>
      <c r="K82" s="34"/>
      <c r="L82" s="99">
        <f>Batyk!L54</f>
        <v>45658</v>
      </c>
      <c r="M82" s="99">
        <f>Batyk!M54</f>
        <v>46022</v>
      </c>
      <c r="N82" s="36" t="str">
        <f>Batyk!N54</f>
        <v>közép</v>
      </c>
      <c r="O82" s="1"/>
      <c r="P82" s="2">
        <f>Batyk!P54+Pakod!P54+Zalabér!P53+Zalaszentgrót!P75+Zalavég!P54</f>
        <v>1700</v>
      </c>
      <c r="Q82" s="2"/>
      <c r="R82" s="2"/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5">
        <f>Zalaszentgrót!A76</f>
        <v>0</v>
      </c>
      <c r="B83" s="30"/>
      <c r="C83" s="64" t="str">
        <f>Zalaszentgrót!C76</f>
        <v>Zalaszentgrót Csáford 1.</v>
      </c>
      <c r="D83" s="131" t="str">
        <f>Zalaszentgrót!D76</f>
        <v>Gépészeti felújítás1-6</v>
      </c>
      <c r="E83" s="33" t="str">
        <f>Zalaszentgrót!E76</f>
        <v>A gépészeti szerelvények, műszaki állapota miatt gyakori a meghibásodás.</v>
      </c>
      <c r="F83" s="33" t="str">
        <f>Zalaszentgrót!F76</f>
        <v>A folyamatos szennyvíztovábbítás biztosítása, szennyvízkiömlések megelőzése.</v>
      </c>
      <c r="G83" s="33" t="str">
        <f>Zalaszentgrót!G76</f>
        <v>Megfelelő hatékonyságú technológia. A gépészeti funkciókat kifogástalanul ellátó szerelvények.</v>
      </c>
      <c r="H83" s="34"/>
      <c r="I83" s="107" t="str">
        <f>Zalaszentgrót!I76</f>
        <v>Zalaszentgrót osztatlan közös</v>
      </c>
      <c r="J83" s="107">
        <f t="shared" si="4"/>
        <v>1739</v>
      </c>
      <c r="K83" s="34"/>
      <c r="L83" s="99">
        <f>Zalaszentgrót!L76</f>
        <v>45658</v>
      </c>
      <c r="M83" s="99">
        <f>Zalaszentgrót!M76</f>
        <v>46022</v>
      </c>
      <c r="N83" s="36" t="str">
        <f>Zalaszentgrót!N76</f>
        <v>közép</v>
      </c>
      <c r="O83" s="1"/>
      <c r="P83" s="2">
        <f>Batyk!P55+Pakod!P55+Zalabér!P54+Zalaszentgrót!P76+Zalavég!P55</f>
        <v>1739</v>
      </c>
      <c r="Q83" s="2"/>
      <c r="R83" s="2"/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5">
        <f>Pakod!A56</f>
        <v>0</v>
      </c>
      <c r="B84" s="30"/>
      <c r="C84" s="64" t="str">
        <f>Pakod!C56</f>
        <v>Pakod 2.</v>
      </c>
      <c r="D84" s="131" t="str">
        <f>Pakod!D56</f>
        <v>Gépészeti felújítás1-6</v>
      </c>
      <c r="E84" s="33" t="str">
        <f>Pakod!E56</f>
        <v>A gépészeti szerelvények, műszaki állapota miatt gyakori a meghibásodás.</v>
      </c>
      <c r="F84" s="33" t="str">
        <f>Pakod!F56</f>
        <v>A folyamatos szennyvíztovábbítás biztosítása, szennyvízkiömlések megelőzése.</v>
      </c>
      <c r="G84" s="33" t="str">
        <f>Pakod!G56</f>
        <v>Megfelelő hatékonyságú technológia. A gépészeti funkciókat kifogástalanul ellátó szerelvények.</v>
      </c>
      <c r="H84" s="34"/>
      <c r="I84" s="107" t="str">
        <f>Pakod!I56</f>
        <v>Zalaszentgrót osztatlan közös</v>
      </c>
      <c r="J84" s="107">
        <f t="shared" si="4"/>
        <v>1700</v>
      </c>
      <c r="K84" s="34"/>
      <c r="L84" s="99">
        <f>Pakod!L56</f>
        <v>45658</v>
      </c>
      <c r="M84" s="99">
        <f>Pakod!M56</f>
        <v>46022</v>
      </c>
      <c r="N84" s="36" t="str">
        <f>Pakod!N56</f>
        <v>közép</v>
      </c>
      <c r="O84" s="1"/>
      <c r="P84" s="2">
        <f>Batyk!P56+Pakod!P56+Zalabér!P55+Zalaszentgrót!P77+Zalavég!P56</f>
        <v>1700</v>
      </c>
      <c r="Q84" s="2"/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5">
        <f>Zalaszentgrót!A78</f>
        <v>0</v>
      </c>
      <c r="B85" s="30"/>
      <c r="C85" s="64" t="str">
        <f>Zalaszentgrót!C78</f>
        <v>Zalaszentgrót Kisszentgrót 3.</v>
      </c>
      <c r="D85" s="131" t="str">
        <f>Zalaszentgrót!D78</f>
        <v>Gépészeti felújítás1-6</v>
      </c>
      <c r="E85" s="33" t="str">
        <f>Zalaszentgrót!E78</f>
        <v>A gépészeti szerelvények, műszaki állapota miatt gyakori a meghibásodás.</v>
      </c>
      <c r="F85" s="33" t="str">
        <f>Zalaszentgrót!F78</f>
        <v>A folyamatos szennyvíztovábbítás biztosítása, szennyvízkiömlések megelőzése.</v>
      </c>
      <c r="G85" s="33" t="str">
        <f>Zalaszentgrót!G78</f>
        <v>Megfelelő hatékonyságú technológia. A gépészeti funkciókat kifogástalanul ellátó szerelvények.</v>
      </c>
      <c r="H85" s="34"/>
      <c r="I85" s="107" t="str">
        <f>Zalaszentgrót!I78</f>
        <v>Zalaszentgrót osztatlan közös</v>
      </c>
      <c r="J85" s="107">
        <f t="shared" si="4"/>
        <v>1738</v>
      </c>
      <c r="K85" s="34"/>
      <c r="L85" s="99">
        <f>Zalaszentgrót!L78</f>
        <v>45658</v>
      </c>
      <c r="M85" s="99">
        <f>Zalaszentgrót!M78</f>
        <v>46022</v>
      </c>
      <c r="N85" s="36" t="str">
        <f>Zalaszentgrót!N78</f>
        <v>közép</v>
      </c>
      <c r="O85" s="1"/>
      <c r="P85" s="2">
        <f>Batyk!P57+Pakod!P57+Zalabér!P56+Zalaszentgrót!P78+Zalavég!P57</f>
        <v>1738</v>
      </c>
      <c r="Q85" s="2"/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75">
        <f>Zalaszentgrót!A79</f>
        <v>0</v>
      </c>
      <c r="B86" s="30"/>
      <c r="C86" s="64" t="str">
        <f>Zalaszentgrót!C79</f>
        <v>Zalaszentgrót Csáford 3.</v>
      </c>
      <c r="D86" s="131" t="str">
        <f>Zalaszentgrót!D79</f>
        <v>Gépészeti felújítás1-6</v>
      </c>
      <c r="E86" s="33" t="str">
        <f>Zalaszentgrót!E79</f>
        <v>A gépészeti szerelvények, műszaki állapota miatt gyakori a meghibásodás.</v>
      </c>
      <c r="F86" s="33" t="str">
        <f>Zalaszentgrót!F79</f>
        <v>A folyamatos szennyvíztovábbítás biztosítása, szennyvízkiömlések megelőzése.</v>
      </c>
      <c r="G86" s="33" t="str">
        <f>Zalaszentgrót!G79</f>
        <v>Megfelelő hatékonyságú technológia. A gépészeti funkciókat kifogástalanul ellátó szerelvények.</v>
      </c>
      <c r="H86" s="34"/>
      <c r="I86" s="107" t="str">
        <f>Zalaszentgrót!I79</f>
        <v>Zalaszentgrót osztatlan közös</v>
      </c>
      <c r="J86" s="107">
        <f t="shared" si="4"/>
        <v>1739</v>
      </c>
      <c r="K86" s="34"/>
      <c r="L86" s="99">
        <f>Zalaszentgrót!L79</f>
        <v>45658</v>
      </c>
      <c r="M86" s="99">
        <f>Zalaszentgrót!M79</f>
        <v>46022</v>
      </c>
      <c r="N86" s="36" t="str">
        <f>Zalaszentgrót!N79</f>
        <v>közép</v>
      </c>
      <c r="O86" s="1"/>
      <c r="P86" s="2">
        <f>Batyk!P58+Pakod!P58+Zalabér!P57+Zalaszentgrót!P79+Zalavég!P58</f>
        <v>1739</v>
      </c>
      <c r="Q86" s="2"/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5">
        <f>Zalaszentgrót!A80</f>
        <v>0</v>
      </c>
      <c r="B87" s="30"/>
      <c r="C87" s="64" t="str">
        <f>Zalaszentgrót!C80</f>
        <v>Zalaszentgrót Zalaudvarnok 1.</v>
      </c>
      <c r="D87" s="131" t="str">
        <f>Zalaszentgrót!D80</f>
        <v>Gépészeti felújítás1-6</v>
      </c>
      <c r="E87" s="33" t="str">
        <f>Zalaszentgrót!E80</f>
        <v>A gépészeti szerelvények, műszaki állapota miatt gyakori a meghibásodás.</v>
      </c>
      <c r="F87" s="33" t="str">
        <f>Zalaszentgrót!F80</f>
        <v>A folyamatos szennyvíztovábbítás biztosítása, szennyvízkiömlések megelőzése.</v>
      </c>
      <c r="G87" s="33" t="str">
        <f>Zalaszentgrót!G80</f>
        <v>Megfelelő hatékonyságú technológia. A gépészeti funkciókat kifogástalanul ellátó szerelvények.</v>
      </c>
      <c r="H87" s="34"/>
      <c r="I87" s="107" t="str">
        <f>Zalaszentgrót!I80</f>
        <v>Zalaszentgrót osztatlan közös</v>
      </c>
      <c r="J87" s="107">
        <f t="shared" si="4"/>
        <v>1738</v>
      </c>
      <c r="K87" s="34"/>
      <c r="L87" s="99">
        <f>Zalaszentgrót!L80</f>
        <v>45658</v>
      </c>
      <c r="M87" s="99">
        <f>Zalaszentgrót!M80</f>
        <v>46022</v>
      </c>
      <c r="N87" s="36" t="str">
        <f>Zalaszentgrót!N80</f>
        <v>közép</v>
      </c>
      <c r="O87" s="1"/>
      <c r="P87" s="2">
        <f>Batyk!P59+Pakod!P59+Zalabér!P58+Zalaszentgrót!P80+Zalavég!P59</f>
        <v>1738</v>
      </c>
      <c r="Q87" s="2"/>
      <c r="R87" s="2"/>
      <c r="S87" s="114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5">
        <f>Batyk!A60</f>
        <v>0</v>
      </c>
      <c r="B88" s="30"/>
      <c r="C88" s="64" t="str">
        <f>Batyk!C60</f>
        <v>Batyk</v>
      </c>
      <c r="D88" s="131" t="str">
        <f>Batyk!D60</f>
        <v>átemelő akna gépészeti rekonstrukció (1-6)</v>
      </c>
      <c r="E88" s="33" t="str">
        <f>Batyk!E60</f>
        <v>A gépészeti szerelvények, műszaki állapota miatt gyakori a meghibásodás.</v>
      </c>
      <c r="F88" s="33" t="str">
        <f>Batyk!F60</f>
        <v>A folyamatos szennyvíztovábbítás biztosítása, szennyvízkiömlések megelőzése.</v>
      </c>
      <c r="G88" s="33" t="str">
        <f>Batyk!G60</f>
        <v>Megfelelő hatékonyságú technológia. A gépészeti funkciókat kifogástalanul ellátó szerelvények.</v>
      </c>
      <c r="H88" s="34"/>
      <c r="I88" s="107" t="str">
        <f>Batyk!I60</f>
        <v>Zalaszentgrót osztatlan közös</v>
      </c>
      <c r="J88" s="107">
        <f t="shared" ref="J88:J99" si="5">SUM(O88:AC88)</f>
        <v>1500</v>
      </c>
      <c r="K88" s="34"/>
      <c r="L88" s="99">
        <f>Batyk!L60</f>
        <v>45658</v>
      </c>
      <c r="M88" s="99">
        <f>Batyk!M60</f>
        <v>47118</v>
      </c>
      <c r="N88" s="36" t="str">
        <f>Batyk!N60</f>
        <v>közép</v>
      </c>
      <c r="O88" s="1"/>
      <c r="P88" s="2">
        <f>Batyk!P60+Pakod!P60+Zalabér!P59+Zalaszentgrót!P81+Zalavég!P60</f>
        <v>375</v>
      </c>
      <c r="Q88" s="2">
        <f>Batyk!Q60+Pakod!Q60+Zalabér!Q59+Zalaszentgrót!Q81+Zalavég!Q60</f>
        <v>375</v>
      </c>
      <c r="R88" s="2">
        <f>Batyk!R60+Pakod!R60+Zalabér!R59+Zalaszentgrót!R81+Zalavég!R60</f>
        <v>375</v>
      </c>
      <c r="S88" s="114">
        <f>Batyk!S60+Pakod!S60+Zalabér!S59+Zalaszentgrót!S81+Zalavég!S60</f>
        <v>375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5">
        <f>Batyk!A61</f>
        <v>0</v>
      </c>
      <c r="B89" s="30"/>
      <c r="C89" s="64" t="str">
        <f>Batyk!C61</f>
        <v>Batyk</v>
      </c>
      <c r="D89" s="131" t="str">
        <f>Batyk!D61</f>
        <v>HBA akna gépészeti rekonstrukció (1-6)</v>
      </c>
      <c r="E89" s="33" t="str">
        <f>Batyk!E61</f>
        <v>A gépészeti szerelvények, műszaki állapota miatt gyakori a meghibásodás.</v>
      </c>
      <c r="F89" s="33" t="str">
        <f>Batyk!F61</f>
        <v>A folyamatos szennyvíztovábbítás biztosítása, szennyvízkiömlések megelőzése.</v>
      </c>
      <c r="G89" s="33" t="str">
        <f>Batyk!G61</f>
        <v>Megfelelő hatékonyságú technológia. A gépészeti funkciókat kifogástalanul ellátó szerelvények.</v>
      </c>
      <c r="H89" s="34"/>
      <c r="I89" s="107" t="str">
        <f>Batyk!I61</f>
        <v>Zalaszentgrót osztatlan közös</v>
      </c>
      <c r="J89" s="107">
        <f t="shared" si="5"/>
        <v>1500</v>
      </c>
      <c r="K89" s="34"/>
      <c r="L89" s="99">
        <f>Batyk!L61</f>
        <v>45658</v>
      </c>
      <c r="M89" s="99">
        <f>Batyk!M61</f>
        <v>47118</v>
      </c>
      <c r="N89" s="36" t="str">
        <f>Batyk!N61</f>
        <v>közép</v>
      </c>
      <c r="O89" s="1"/>
      <c r="P89" s="2">
        <f>Batyk!P61+Pakod!P61+Zalabér!P60+Zalaszentgrót!P82+Zalavég!P61</f>
        <v>375</v>
      </c>
      <c r="Q89" s="2">
        <f>Batyk!Q61+Pakod!Q61+Zalabér!Q60+Zalaszentgrót!Q82+Zalavég!Q61</f>
        <v>375</v>
      </c>
      <c r="R89" s="2">
        <f>Batyk!R61+Pakod!R61+Zalabér!R60+Zalaszentgrót!R82+Zalavég!R61</f>
        <v>375</v>
      </c>
      <c r="S89" s="114">
        <f>Batyk!S61+Pakod!S61+Zalabér!S60+Zalaszentgrót!S82+Zalavég!S61</f>
        <v>375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5">
        <f>Pakod!A62</f>
        <v>0</v>
      </c>
      <c r="B90" s="30"/>
      <c r="C90" s="64" t="str">
        <f>Pakod!C62</f>
        <v>Pakod</v>
      </c>
      <c r="D90" s="131" t="str">
        <f>Pakod!D62</f>
        <v>átemelő akna gépészeti rekonstrukció (1-6)</v>
      </c>
      <c r="E90" s="33" t="str">
        <f>Pakod!E62</f>
        <v>A gépészeti szerelvények, műszaki állapota miatt gyakori a meghibásodás.</v>
      </c>
      <c r="F90" s="33" t="str">
        <f>Pakod!F62</f>
        <v>A folyamatos szennyvíztovábbítás biztosítása, szennyvízkiömlések megelőzése.</v>
      </c>
      <c r="G90" s="33" t="str">
        <f>Pakod!G62</f>
        <v>Megfelelő hatékonyságú technológia. A gépészeti funkciókat kifogástalanul ellátó szerelvények.</v>
      </c>
      <c r="H90" s="34"/>
      <c r="I90" s="107" t="str">
        <f>Pakod!I62</f>
        <v>Zalaszentgrót osztatlan közös</v>
      </c>
      <c r="J90" s="107">
        <f t="shared" si="5"/>
        <v>3360</v>
      </c>
      <c r="K90" s="34"/>
      <c r="L90" s="99">
        <f>Pakod!L62</f>
        <v>45658</v>
      </c>
      <c r="M90" s="99">
        <f>Pakod!M62</f>
        <v>47118</v>
      </c>
      <c r="N90" s="36" t="str">
        <f>Pakod!N62</f>
        <v>közép</v>
      </c>
      <c r="O90" s="1"/>
      <c r="P90" s="2">
        <f>Batyk!P62+Pakod!P62+Zalabér!P61+Zalaszentgrót!P83+Zalavég!P62</f>
        <v>840</v>
      </c>
      <c r="Q90" s="2">
        <f>Batyk!Q62+Pakod!Q62+Zalabér!Q61+Zalaszentgrót!Q83+Zalavég!Q62</f>
        <v>840</v>
      </c>
      <c r="R90" s="2">
        <f>Batyk!R62+Pakod!R62+Zalabér!R61+Zalaszentgrót!R83+Zalavég!R62</f>
        <v>840</v>
      </c>
      <c r="S90" s="114">
        <f>Batyk!S62+Pakod!S62+Zalabér!S61+Zalaszentgrót!S83+Zalavég!S62</f>
        <v>840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5">
        <f>Pakod!A63</f>
        <v>0</v>
      </c>
      <c r="B91" s="30"/>
      <c r="C91" s="64" t="str">
        <f>Pakod!C63</f>
        <v>Pakod</v>
      </c>
      <c r="D91" s="131" t="str">
        <f>Pakod!D63</f>
        <v>HBA akna gépészeti rekonstrukció (1-6)</v>
      </c>
      <c r="E91" s="33" t="str">
        <f>Pakod!E63</f>
        <v>A gépészeti szerelvények, műszaki állapota miatt gyakori a meghibásodás.</v>
      </c>
      <c r="F91" s="33" t="str">
        <f>Pakod!F63</f>
        <v>A folyamatos szennyvíztovábbítás biztosítása, szennyvízkiömlések megelőzése.</v>
      </c>
      <c r="G91" s="33" t="str">
        <f>Pakod!G63</f>
        <v>Megfelelő hatékonyságú technológia. A gépészeti funkciókat kifogástalanul ellátó szerelvények.</v>
      </c>
      <c r="H91" s="34"/>
      <c r="I91" s="107" t="str">
        <f>Pakod!I63</f>
        <v>Zalaszentgrót osztatlan közös</v>
      </c>
      <c r="J91" s="107">
        <f t="shared" si="5"/>
        <v>3360</v>
      </c>
      <c r="K91" s="34"/>
      <c r="L91" s="99">
        <f>Pakod!L63</f>
        <v>45658</v>
      </c>
      <c r="M91" s="99">
        <f>Pakod!M63</f>
        <v>47118</v>
      </c>
      <c r="N91" s="36" t="str">
        <f>Pakod!N63</f>
        <v>közép</v>
      </c>
      <c r="O91" s="1"/>
      <c r="P91" s="2">
        <f>Batyk!P63+Pakod!P63+Zalabér!P62+Zalaszentgrót!P84+Zalavég!P63</f>
        <v>840</v>
      </c>
      <c r="Q91" s="2">
        <f>Batyk!Q63+Pakod!Q63+Zalabér!Q62+Zalaszentgrót!Q84+Zalavég!Q63</f>
        <v>840</v>
      </c>
      <c r="R91" s="2">
        <f>Batyk!R63+Pakod!R63+Zalabér!R62+Zalaszentgrót!R84+Zalavég!R63</f>
        <v>840</v>
      </c>
      <c r="S91" s="114">
        <f>Batyk!S63+Pakod!S63+Zalabér!S62+Zalaszentgrót!S84+Zalavég!S63</f>
        <v>840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5">
        <f>Zalabér!A63</f>
        <v>0</v>
      </c>
      <c r="B92" s="30"/>
      <c r="C92" s="64" t="str">
        <f>Zalabér!C63</f>
        <v>Zalabér</v>
      </c>
      <c r="D92" s="131" t="str">
        <f>Zalabér!D63</f>
        <v>átemelő akna gépészeti rekonstrukció (1-6)</v>
      </c>
      <c r="E92" s="33" t="str">
        <f>Zalabér!E63</f>
        <v>A gépészeti szerelvények, műszaki állapota miatt gyakori a meghibásodás.</v>
      </c>
      <c r="F92" s="33" t="str">
        <f>Zalabér!F63</f>
        <v>A folyamatos szennyvíztovábbítás biztosítása, szennyvízkiömlések megelőzése.</v>
      </c>
      <c r="G92" s="33" t="str">
        <f>Zalabér!G63</f>
        <v>Megfelelő hatékonyságú technológia. A gépészeti funkciókat kifogástalanul ellátó szerelvények.</v>
      </c>
      <c r="H92" s="34"/>
      <c r="I92" s="107" t="str">
        <f>Zalabér!I63</f>
        <v>Zalaszentgrót osztatlan közös</v>
      </c>
      <c r="J92" s="107">
        <f t="shared" si="5"/>
        <v>2944</v>
      </c>
      <c r="K92" s="34"/>
      <c r="L92" s="99">
        <f>Zalabér!L63</f>
        <v>45658</v>
      </c>
      <c r="M92" s="99">
        <f>Zalabér!M63</f>
        <v>47118</v>
      </c>
      <c r="N92" s="36" t="str">
        <f>Zalabér!N63</f>
        <v>közép</v>
      </c>
      <c r="O92" s="1"/>
      <c r="P92" s="2">
        <f>Batyk!P64+Pakod!P64+Zalabér!P63+Zalaszentgrót!P85+Zalavég!P64</f>
        <v>736</v>
      </c>
      <c r="Q92" s="2">
        <f>Batyk!Q64+Pakod!Q64+Zalabér!Q63+Zalaszentgrót!Q85+Zalavég!Q64</f>
        <v>736</v>
      </c>
      <c r="R92" s="2">
        <f>Batyk!R64+Pakod!R64+Zalabér!R63+Zalaszentgrót!R85+Zalavég!R64</f>
        <v>736</v>
      </c>
      <c r="S92" s="114">
        <f>Batyk!S64+Pakod!S64+Zalabér!S63+Zalaszentgrót!S85+Zalavég!S64</f>
        <v>736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5">
        <f>Zalabér!A64</f>
        <v>0</v>
      </c>
      <c r="B93" s="30"/>
      <c r="C93" s="64" t="str">
        <f>Zalabér!C64</f>
        <v>Zalabér</v>
      </c>
      <c r="D93" s="131" t="str">
        <f>Zalabér!D64</f>
        <v>HBA akna gépészeti rekonstrukció (1-6)</v>
      </c>
      <c r="E93" s="33" t="str">
        <f>Zalabér!E64</f>
        <v>A gépészeti szerelvények, műszaki állapota miatt gyakori a meghibásodás.</v>
      </c>
      <c r="F93" s="33" t="str">
        <f>Zalabér!F64</f>
        <v>A folyamatos szennyvíztovábbítás biztosítása, szennyvízkiömlések megelőzése.</v>
      </c>
      <c r="G93" s="33" t="str">
        <f>Zalabér!G64</f>
        <v>Megfelelő hatékonyságú technológia. A gépészeti funkciókat kifogástalanul ellátó szerelvények.</v>
      </c>
      <c r="H93" s="34"/>
      <c r="I93" s="107" t="str">
        <f>Zalabér!I64</f>
        <v>Zalaszentgrót osztatlan közös</v>
      </c>
      <c r="J93" s="107">
        <f t="shared" si="5"/>
        <v>2944</v>
      </c>
      <c r="K93" s="34"/>
      <c r="L93" s="99">
        <f>Zalabér!L64</f>
        <v>45658</v>
      </c>
      <c r="M93" s="99">
        <f>Zalabér!M64</f>
        <v>47118</v>
      </c>
      <c r="N93" s="36" t="str">
        <f>Zalabér!N64</f>
        <v>közép</v>
      </c>
      <c r="O93" s="1"/>
      <c r="P93" s="2">
        <f>Batyk!P65+Pakod!P65+Zalabér!P64+Zalaszentgrót!P86+Zalavég!P65</f>
        <v>736</v>
      </c>
      <c r="Q93" s="2">
        <f>Batyk!Q65+Pakod!Q65+Zalabér!Q64+Zalaszentgrót!Q86+Zalavég!Q65</f>
        <v>736</v>
      </c>
      <c r="R93" s="2">
        <f>Batyk!R65+Pakod!R65+Zalabér!R64+Zalaszentgrót!R86+Zalavég!R65</f>
        <v>736</v>
      </c>
      <c r="S93" s="114">
        <f>Batyk!S65+Pakod!S65+Zalabér!S64+Zalaszentgrót!S86+Zalavég!S65</f>
        <v>736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5">
        <f>Zalaszentgrót!A87</f>
        <v>0</v>
      </c>
      <c r="B94" s="30"/>
      <c r="C94" s="64" t="str">
        <f>Zalaszentgrót!C87</f>
        <v>Zalaszentgrót</v>
      </c>
      <c r="D94" s="131" t="str">
        <f>Zalaszentgrót!D87</f>
        <v>átemelő akna gépészeti rekonstrukció (1-6)</v>
      </c>
      <c r="E94" s="33" t="str">
        <f>Zalaszentgrót!E87</f>
        <v>A gépészeti szerelvények, műszaki állapota miatt gyakori a meghibásodás.</v>
      </c>
      <c r="F94" s="33" t="str">
        <f>Zalaszentgrót!F87</f>
        <v>A folyamatos szennyvíztovábbítás biztosítása, szennyvízkiömlések megelőzése.</v>
      </c>
      <c r="G94" s="33" t="str">
        <f>Zalaszentgrót!G87</f>
        <v>Megfelelő hatékonyságú technológia. A gépészeti funkciókat kifogástalanul ellátó szerelvények.</v>
      </c>
      <c r="H94" s="34"/>
      <c r="I94" s="107" t="str">
        <f>Zalaszentgrót!I87</f>
        <v>Zalaszentgrót osztatlan közös</v>
      </c>
      <c r="J94" s="107">
        <f t="shared" si="5"/>
        <v>4848</v>
      </c>
      <c r="K94" s="34"/>
      <c r="L94" s="99">
        <f>Zalaszentgrót!L87</f>
        <v>45658</v>
      </c>
      <c r="M94" s="99">
        <f>Zalaszentgrót!M87</f>
        <v>47118</v>
      </c>
      <c r="N94" s="36" t="str">
        <f>Zalaszentgrót!N87</f>
        <v>közép</v>
      </c>
      <c r="O94" s="1"/>
      <c r="P94" s="2">
        <f>Batyk!P66+Pakod!P66+Zalabér!P65+Zalaszentgrót!P87+Zalavég!P66</f>
        <v>1212</v>
      </c>
      <c r="Q94" s="2">
        <f>Batyk!Q66+Pakod!Q66+Zalabér!Q65+Zalaszentgrót!Q87+Zalavég!Q66</f>
        <v>1212</v>
      </c>
      <c r="R94" s="2">
        <f>Batyk!R66+Pakod!R66+Zalabér!R65+Zalaszentgrót!R87+Zalavég!R66</f>
        <v>1212</v>
      </c>
      <c r="S94" s="114">
        <f>Batyk!S66+Pakod!S66+Zalabér!S65+Zalaszentgrót!S87+Zalavég!S66</f>
        <v>1212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5">
        <f>Zalaszentgrót!A88</f>
        <v>0</v>
      </c>
      <c r="B95" s="30"/>
      <c r="C95" s="64" t="str">
        <f>Zalaszentgrót!C88</f>
        <v>Zalaszentgrót</v>
      </c>
      <c r="D95" s="131" t="str">
        <f>Zalaszentgrót!D88</f>
        <v>HBA akna gépészeti rekonstrukció (1-6)</v>
      </c>
      <c r="E95" s="33" t="str">
        <f>Zalaszentgrót!E88</f>
        <v>A gépészeti szerelvények, műszaki állapota miatt gyakori a meghibásodás.</v>
      </c>
      <c r="F95" s="33" t="str">
        <f>Zalaszentgrót!F88</f>
        <v>A folyamatos szennyvíztovábbítás biztosítása, szennyvízkiömlések megelőzése.</v>
      </c>
      <c r="G95" s="33" t="str">
        <f>Zalaszentgrót!G88</f>
        <v>Megfelelő hatékonyságú technológia. A gépészeti funkciókat kifogástalanul ellátó szerelvények.</v>
      </c>
      <c r="H95" s="34"/>
      <c r="I95" s="107" t="str">
        <f>Zalaszentgrót!I88</f>
        <v>Zalaszentgrót osztatlan közös</v>
      </c>
      <c r="J95" s="107">
        <f t="shared" si="5"/>
        <v>7032</v>
      </c>
      <c r="K95" s="34"/>
      <c r="L95" s="99">
        <f>Zalaszentgrót!L88</f>
        <v>45658</v>
      </c>
      <c r="M95" s="99">
        <f>Zalaszentgrót!M88</f>
        <v>47118</v>
      </c>
      <c r="N95" s="36" t="str">
        <f>Zalaszentgrót!N88</f>
        <v>közép</v>
      </c>
      <c r="O95" s="1"/>
      <c r="P95" s="2">
        <f>Batyk!P67+Pakod!P67+Zalabér!P66+Zalaszentgrót!P88+Zalavég!P67</f>
        <v>1758</v>
      </c>
      <c r="Q95" s="2">
        <f>Batyk!Q67+Pakod!Q67+Zalabér!Q66+Zalaszentgrót!Q88+Zalavég!Q67</f>
        <v>1758</v>
      </c>
      <c r="R95" s="2">
        <f>Batyk!R67+Pakod!R67+Zalabér!R66+Zalaszentgrót!R88+Zalavég!R67</f>
        <v>1758</v>
      </c>
      <c r="S95" s="114">
        <f>Batyk!S67+Pakod!S67+Zalabér!S66+Zalaszentgrót!S88+Zalavég!S67</f>
        <v>1758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5">
        <f>Zalavég!A68</f>
        <v>0</v>
      </c>
      <c r="B96" s="30"/>
      <c r="C96" s="64" t="str">
        <f>Zalavég!C68</f>
        <v>Zalavég</v>
      </c>
      <c r="D96" s="131" t="str">
        <f>Zalavég!D68</f>
        <v>átemelő akna gépészeti rekonstrukció (1-6)</v>
      </c>
      <c r="E96" s="33" t="str">
        <f>Zalavég!E68</f>
        <v>A gépészeti szerelvények, műszaki állapota miatt gyakori a meghibásodás.</v>
      </c>
      <c r="F96" s="33" t="str">
        <f>Zalavég!F68</f>
        <v>A folyamatos szennyvíztovábbítás biztosítása, szennyvízkiömlések megelőzése.</v>
      </c>
      <c r="G96" s="33" t="str">
        <f>Zalavég!G68</f>
        <v>Megfelelő hatékonyságú technológia. A gépészeti funkciókat kifogástalanul ellátó szerelvények.</v>
      </c>
      <c r="H96" s="34"/>
      <c r="I96" s="107" t="str">
        <f>Zalavég!I68</f>
        <v>Zalaszentgrót osztatlan közös</v>
      </c>
      <c r="J96" s="107">
        <f t="shared" si="5"/>
        <v>1688</v>
      </c>
      <c r="K96" s="34"/>
      <c r="L96" s="99">
        <f>Zalavég!L68</f>
        <v>45658</v>
      </c>
      <c r="M96" s="99">
        <f>Zalavég!M68</f>
        <v>47118</v>
      </c>
      <c r="N96" s="36" t="str">
        <f>Zalavég!N68</f>
        <v>közép</v>
      </c>
      <c r="O96" s="1"/>
      <c r="P96" s="2">
        <f>Batyk!P68+Pakod!P68+Zalabér!P67+Zalaszentgrót!P89+Zalavég!P68</f>
        <v>422</v>
      </c>
      <c r="Q96" s="2">
        <f>Batyk!Q68+Pakod!Q68+Zalabér!Q67+Zalaszentgrót!Q89+Zalavég!Q68</f>
        <v>422</v>
      </c>
      <c r="R96" s="2">
        <f>Batyk!R68+Pakod!R68+Zalabér!R67+Zalaszentgrót!R89+Zalavég!R68</f>
        <v>422</v>
      </c>
      <c r="S96" s="114">
        <f>Batyk!S68+Pakod!S68+Zalabér!S67+Zalaszentgrót!S89+Zalavég!S68</f>
        <v>422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5">
        <f>Zalavég!A69</f>
        <v>0</v>
      </c>
      <c r="B97" s="30"/>
      <c r="C97" s="64" t="str">
        <f>Zalavég!C69</f>
        <v>Zalavég</v>
      </c>
      <c r="D97" s="131" t="str">
        <f>Zalavég!D69</f>
        <v>HBA akna gépészeti rekonstrukció (1-6)</v>
      </c>
      <c r="E97" s="33" t="str">
        <f>Zalavég!E69</f>
        <v>A gépészeti szerelvények, műszaki állapota miatt gyakori a meghibásodás.</v>
      </c>
      <c r="F97" s="33" t="str">
        <f>Zalavég!F69</f>
        <v>A folyamatos szennyvíztovábbítás biztosítása, szennyvízkiömlések megelőzése.</v>
      </c>
      <c r="G97" s="33" t="str">
        <f>Zalavég!G69</f>
        <v>Megfelelő hatékonyságú technológia. A gépészeti funkciókat kifogástalanul ellátó szerelvények.</v>
      </c>
      <c r="H97" s="34"/>
      <c r="I97" s="107" t="str">
        <f>Zalavég!I69</f>
        <v>Zalaszentgrót osztatlan közös</v>
      </c>
      <c r="J97" s="107">
        <f t="shared" si="5"/>
        <v>1688</v>
      </c>
      <c r="K97" s="34"/>
      <c r="L97" s="99">
        <f>Zalavég!L69</f>
        <v>45658</v>
      </c>
      <c r="M97" s="99">
        <f>Zalavég!M69</f>
        <v>47118</v>
      </c>
      <c r="N97" s="36" t="str">
        <f>Zalavég!N69</f>
        <v>közép</v>
      </c>
      <c r="O97" s="1"/>
      <c r="P97" s="2">
        <f>Batyk!P69+Pakod!P69+Zalabér!P68+Zalaszentgrót!P90+Zalavég!P69</f>
        <v>422</v>
      </c>
      <c r="Q97" s="2">
        <f>Batyk!Q69+Pakod!Q69+Zalabér!Q68+Zalaszentgrót!Q90+Zalavég!Q69</f>
        <v>422</v>
      </c>
      <c r="R97" s="2">
        <f>Batyk!R69+Pakod!R69+Zalabér!R68+Zalaszentgrót!R90+Zalavég!R69</f>
        <v>422</v>
      </c>
      <c r="S97" s="114">
        <f>Batyk!S69+Pakod!S69+Zalabér!S68+Zalaszentgrót!S90+Zalavég!S69</f>
        <v>422</v>
      </c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s="224" customFormat="1" ht="120" x14ac:dyDescent="0.25">
      <c r="A98" s="292">
        <f>Türje!A23</f>
        <v>0</v>
      </c>
      <c r="B98" s="243"/>
      <c r="C98" s="243" t="str">
        <f>Türje!C23</f>
        <v>Türje</v>
      </c>
      <c r="D98" s="243" t="str">
        <f>Türje!D23</f>
        <v>gépészeti rekonstrukció (1-6)</v>
      </c>
      <c r="E98" s="243" t="str">
        <f>Türje!E23</f>
        <v>A szennyvíz, és a belőle felszabaduló gázok hatására a felületek elkorrodálnak. Ezen elemek cseréje a A kiépített rendszer működőképességének megóvása, a biztonságos üzemelés biztosítása miatt van szükség a munka elvégzésére.hez elengedhetetlen.</v>
      </c>
      <c r="F98" s="243" t="str">
        <f>Türje!F23</f>
        <v>A kiépített rendszer működőképességének megóvása, a biztonságos üzemelés biztosítása miatt van szükség a munka elvégzésére.</v>
      </c>
      <c r="G98" s="243" t="str">
        <f>Türje!G23</f>
        <v>A viziközmű elem állapota megközelíti az új elem berendezés állapotát. Az üzembiztonság jelentősen növekszik.</v>
      </c>
      <c r="H98" s="243"/>
      <c r="I98" s="106" t="str">
        <f>Türje!I23</f>
        <v>Türje</v>
      </c>
      <c r="J98" s="107">
        <f t="shared" si="5"/>
        <v>30000</v>
      </c>
      <c r="K98" s="292"/>
      <c r="L98" s="100">
        <f>Türje!L23</f>
        <v>45658</v>
      </c>
      <c r="M98" s="100">
        <f>Türje!M23</f>
        <v>47118</v>
      </c>
      <c r="N98" s="292" t="str">
        <f>Türje!N23</f>
        <v>közép</v>
      </c>
      <c r="O98" s="293"/>
      <c r="P98" s="200">
        <f>Türje!P23</f>
        <v>7500</v>
      </c>
      <c r="Q98" s="200">
        <f>Türje!Q23</f>
        <v>7500</v>
      </c>
      <c r="R98" s="200">
        <f>Türje!R23</f>
        <v>7500</v>
      </c>
      <c r="S98" s="200">
        <f>Türje!S23</f>
        <v>7500</v>
      </c>
      <c r="T98" s="294"/>
      <c r="U98" s="294"/>
      <c r="V98" s="294"/>
      <c r="W98" s="294"/>
      <c r="X98" s="294"/>
      <c r="Y98" s="294"/>
      <c r="Z98" s="294"/>
      <c r="AA98" s="294"/>
      <c r="AB98" s="294"/>
      <c r="AC98" s="4"/>
    </row>
    <row r="99" spans="1:29" s="224" customFormat="1" ht="60" x14ac:dyDescent="0.25">
      <c r="A99" s="292">
        <f>Türje!A24</f>
        <v>0</v>
      </c>
      <c r="B99" s="243"/>
      <c r="C99" s="243" t="str">
        <f>Türje!C24</f>
        <v>Türje I. szennyvízátemelő</v>
      </c>
      <c r="D99" s="243" t="str">
        <f>Türje!D24</f>
        <v>szivattyú csere</v>
      </c>
      <c r="E99" s="243" t="str">
        <f>Türje!E24</f>
        <v>A szivattyú kora, műszaki állapota miatt fennáll a meghibásodás veszélye.</v>
      </c>
      <c r="F99" s="243" t="str">
        <f>Türje!F24</f>
        <v>A folyamatos szennyvíztovábbítás biztosítása, szennyvízkiömlések megelőzése.</v>
      </c>
      <c r="G99" s="243" t="str">
        <f>Türje!G24</f>
        <v>Megfelelő hatékonyságú technológia. A gépészeti funkciókat kifogástalanul ellátó szerelvények.</v>
      </c>
      <c r="H99" s="243"/>
      <c r="I99" s="106" t="str">
        <f>Türje!I24</f>
        <v>Türje</v>
      </c>
      <c r="J99" s="107">
        <f t="shared" si="5"/>
        <v>1800</v>
      </c>
      <c r="K99" s="292"/>
      <c r="L99" s="100">
        <f>Türje!L24</f>
        <v>45658</v>
      </c>
      <c r="M99" s="100">
        <f>Türje!M24</f>
        <v>46022</v>
      </c>
      <c r="N99" s="292" t="str">
        <f>Türje!N24</f>
        <v>közép</v>
      </c>
      <c r="O99" s="293"/>
      <c r="P99" s="200">
        <f>Türje!P24</f>
        <v>1800</v>
      </c>
      <c r="Q99" s="200"/>
      <c r="R99" s="200"/>
      <c r="S99" s="200"/>
      <c r="T99" s="294"/>
      <c r="U99" s="294"/>
      <c r="V99" s="294"/>
      <c r="W99" s="294"/>
      <c r="X99" s="294"/>
      <c r="Y99" s="294"/>
      <c r="Z99" s="294"/>
      <c r="AA99" s="294"/>
      <c r="AB99" s="294"/>
      <c r="AC99" s="4"/>
    </row>
    <row r="100" spans="1:29" ht="60" x14ac:dyDescent="0.25">
      <c r="A100" s="175">
        <f>Zalaszentgrót!A91</f>
        <v>0</v>
      </c>
      <c r="B100" s="30"/>
      <c r="C100" s="64" t="str">
        <f>Zalaszentgrót!C91</f>
        <v>Batyk 2. szennyvízátemelő</v>
      </c>
      <c r="D100" s="131" t="str">
        <f>Zalaszentgrót!D91</f>
        <v>Szivattyú csere</v>
      </c>
      <c r="E100" s="33" t="str">
        <f>Zalaszentgrót!E91</f>
        <v>A szivattyú kora, műszaki állapota miatt fennáll a meghibásodás veszélye.</v>
      </c>
      <c r="F100" s="33" t="str">
        <f>Zalaszentgrót!F91</f>
        <v>A folyamatos szennyvíztovábbítás biztosítása, szennyvízkiömlések megelőzése.</v>
      </c>
      <c r="G100" s="33" t="str">
        <f>Zalaszentgrót!G91</f>
        <v>Megfelelő hatékonyságú technológia. A gépészeti funkciókat kifogástalanul ellátó szerelvények.</v>
      </c>
      <c r="H100" s="34"/>
      <c r="I100" s="107" t="str">
        <f>Zalaszentgrót!I91</f>
        <v>Zalaszentgrót osztatlan közös</v>
      </c>
      <c r="J100" s="107">
        <f t="shared" ref="J100:J104" si="6">SUM(O100:AC100)</f>
        <v>1842</v>
      </c>
      <c r="K100" s="34"/>
      <c r="L100" s="99">
        <f>Zalaszentgrót!L91</f>
        <v>46023</v>
      </c>
      <c r="M100" s="99">
        <f>Zalaszentgrót!M91</f>
        <v>46387</v>
      </c>
      <c r="N100" s="36" t="str">
        <f>Zalaszentgrót!N91</f>
        <v>közép</v>
      </c>
      <c r="O100" s="1"/>
      <c r="P100" s="2"/>
      <c r="Q100" s="2">
        <f>Batyk!Q70+Pakod!Q70+Zalabér!Q69+Zalaszentgrót!Q91+Zalavég!Q70</f>
        <v>1842</v>
      </c>
      <c r="R100" s="2"/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75">
        <f>Zalaszentgrót!A92</f>
        <v>0</v>
      </c>
      <c r="B101" s="30"/>
      <c r="C101" s="64" t="str">
        <f>Zalaszentgrót!C92</f>
        <v>Batyk 3. szennyvízátemelő</v>
      </c>
      <c r="D101" s="131" t="str">
        <f>Zalaszentgrót!D92</f>
        <v>Szivattyú csere</v>
      </c>
      <c r="E101" s="33" t="str">
        <f>Zalaszentgrót!E92</f>
        <v>A szivattyú kora, műszaki állapota miatt fennáll a meghibásodás veszélye.</v>
      </c>
      <c r="F101" s="33" t="str">
        <f>Zalaszentgrót!F92</f>
        <v>A folyamatos szennyvíztovábbítás biztosítása, szennyvízkiömlések megelőzése.</v>
      </c>
      <c r="G101" s="33" t="str">
        <f>Zalaszentgrót!G92</f>
        <v>Megfelelő hatékonyságú technológia. A gépészeti funkciókat kifogástalanul ellátó szerelvények.</v>
      </c>
      <c r="H101" s="34"/>
      <c r="I101" s="107" t="str">
        <f>Zalaszentgrót!I92</f>
        <v>Zalaszentgrót osztatlan közös</v>
      </c>
      <c r="J101" s="107">
        <f t="shared" si="6"/>
        <v>1023</v>
      </c>
      <c r="K101" s="34"/>
      <c r="L101" s="99">
        <f>Zalaszentgrót!L92</f>
        <v>46023</v>
      </c>
      <c r="M101" s="99">
        <f>Zalaszentgrót!M92</f>
        <v>46387</v>
      </c>
      <c r="N101" s="36" t="str">
        <f>Zalaszentgrót!N92</f>
        <v>közép</v>
      </c>
      <c r="O101" s="1"/>
      <c r="P101" s="2"/>
      <c r="Q101" s="2">
        <f>Batyk!Q71+Pakod!Q71+Zalabér!Q70+Zalaszentgrót!Q92+Zalavég!Q71</f>
        <v>1023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75">
        <f>Zalaszentgrót!A93</f>
        <v>0</v>
      </c>
      <c r="B102" s="30"/>
      <c r="C102" s="64" t="str">
        <f>Zalaszentgrót!C93</f>
        <v>Pakod 3. szennyvízátemelő</v>
      </c>
      <c r="D102" s="131" t="str">
        <f>Zalaszentgrót!D93</f>
        <v>Szivattyú csere</v>
      </c>
      <c r="E102" s="33" t="str">
        <f>Zalaszentgrót!E93</f>
        <v>A szivattyú kora, műszaki állapota miatt fennáll a meghibásodás veszélye.</v>
      </c>
      <c r="F102" s="33" t="str">
        <f>Zalaszentgrót!F93</f>
        <v>A folyamatos szennyvíztovábbítás biztosítása, szennyvízkiömlések megelőzése.</v>
      </c>
      <c r="G102" s="33" t="str">
        <f>Zalaszentgrót!G93</f>
        <v>Megfelelő hatékonyságú technológia. A gépészeti funkciókat kifogástalanul ellátó szerelvények.</v>
      </c>
      <c r="H102" s="34"/>
      <c r="I102" s="107" t="str">
        <f>Zalaszentgrót!I93</f>
        <v>Zalaszentgrót osztatlan közös</v>
      </c>
      <c r="J102" s="107">
        <f t="shared" si="6"/>
        <v>1023</v>
      </c>
      <c r="K102" s="34"/>
      <c r="L102" s="99">
        <f>Zalaszentgrót!L93</f>
        <v>46023</v>
      </c>
      <c r="M102" s="99">
        <f>Zalaszentgrót!M93</f>
        <v>46387</v>
      </c>
      <c r="N102" s="36" t="str">
        <f>Zalaszentgrót!N93</f>
        <v>közép</v>
      </c>
      <c r="O102" s="1"/>
      <c r="P102" s="2"/>
      <c r="Q102" s="2">
        <f>Batyk!Q72+Pakod!Q72+Zalabér!Q71+Zalaszentgrót!Q93+Zalavég!Q72</f>
        <v>1023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75">
        <f>Zalaszentgrót!A94</f>
        <v>0</v>
      </c>
      <c r="B103" s="30"/>
      <c r="C103" s="64" t="str">
        <f>Zalaszentgrót!C94</f>
        <v>Pakod 4. szennyvízátemelő</v>
      </c>
      <c r="D103" s="131" t="str">
        <f>Zalaszentgrót!D94</f>
        <v>Szivattyú csere</v>
      </c>
      <c r="E103" s="33" t="str">
        <f>Zalaszentgrót!E94</f>
        <v>A szivattyú kora, műszaki állapota miatt fennáll a meghibásodás veszélye.</v>
      </c>
      <c r="F103" s="33" t="str">
        <f>Zalaszentgrót!F94</f>
        <v>A folyamatos szennyvíztovábbítás biztosítása, szennyvízkiömlések megelőzése.</v>
      </c>
      <c r="G103" s="33" t="str">
        <f>Zalaszentgrót!G94</f>
        <v>Megfelelő hatékonyságú technológia. A gépészeti funkciókat kifogástalanul ellátó szerelvények.</v>
      </c>
      <c r="H103" s="34"/>
      <c r="I103" s="107" t="str">
        <f>Zalaszentgrót!I94</f>
        <v>Zalaszentgrót osztatlan közös</v>
      </c>
      <c r="J103" s="107">
        <f t="shared" si="6"/>
        <v>1023</v>
      </c>
      <c r="K103" s="34"/>
      <c r="L103" s="99">
        <f>Zalaszentgrót!L94</f>
        <v>46023</v>
      </c>
      <c r="M103" s="99">
        <f>Zalaszentgrót!M94</f>
        <v>46387</v>
      </c>
      <c r="N103" s="36" t="str">
        <f>Zalaszentgrót!N94</f>
        <v>közép</v>
      </c>
      <c r="O103" s="1"/>
      <c r="P103" s="2"/>
      <c r="Q103" s="2">
        <f>Batyk!Q73+Pakod!Q73+Zalabér!Q72+Zalaszentgrót!Q94+Zalavég!Q73</f>
        <v>1023</v>
      </c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75">
        <f>Zalaszentgrót!A95</f>
        <v>0</v>
      </c>
      <c r="B104" s="30"/>
      <c r="C104" s="64" t="str">
        <f>Zalaszentgrót!C95</f>
        <v>Pakod 5. szennyvízátemelő</v>
      </c>
      <c r="D104" s="131" t="str">
        <f>Zalaszentgrót!D95</f>
        <v>Szivattyú csere</v>
      </c>
      <c r="E104" s="33" t="str">
        <f>Zalaszentgrót!E95</f>
        <v>A szivattyú kora, műszaki állapota miatt fennáll a meghibásodás veszélye.</v>
      </c>
      <c r="F104" s="33" t="str">
        <f>Zalaszentgrót!F95</f>
        <v>A folyamatos szennyvíztovábbítás biztosítása, szennyvízkiömlések megelőzése.</v>
      </c>
      <c r="G104" s="33" t="str">
        <f>Zalaszentgrót!G95</f>
        <v>Megfelelő hatékonyságú technológia. A gépészeti funkciókat kifogástalanul ellátó szerelvények.</v>
      </c>
      <c r="H104" s="34"/>
      <c r="I104" s="107" t="str">
        <f>Zalaszentgrót!I95</f>
        <v>Zalaszentgrót osztatlan közös</v>
      </c>
      <c r="J104" s="107">
        <f t="shared" si="6"/>
        <v>1023</v>
      </c>
      <c r="K104" s="34"/>
      <c r="L104" s="99">
        <f>Zalaszentgrót!L95</f>
        <v>46023</v>
      </c>
      <c r="M104" s="99">
        <f>Zalaszentgrót!M95</f>
        <v>46387</v>
      </c>
      <c r="N104" s="36" t="str">
        <f>Zalaszentgrót!N95</f>
        <v>közép</v>
      </c>
      <c r="O104" s="1"/>
      <c r="P104" s="2"/>
      <c r="Q104" s="2">
        <f>Batyk!Q74+Pakod!Q74+Zalabér!Q73+Zalaszentgrót!Q95+Zalavég!Q74</f>
        <v>1023</v>
      </c>
      <c r="R104" s="2"/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75">
        <f>Zalaszentgrót!A96</f>
        <v>0</v>
      </c>
      <c r="B105" s="30"/>
      <c r="C105" s="64" t="str">
        <f>Zalaszentgrót!C96</f>
        <v>Zalaszentgrót Kisszentgrót 1.</v>
      </c>
      <c r="D105" s="131" t="str">
        <f>Zalaszentgrót!D96</f>
        <v>Gépészeti felújítás1-6</v>
      </c>
      <c r="E105" s="33" t="str">
        <f>Zalaszentgrót!E96</f>
        <v>A gépészeti szerelvények, műszaki állapota miatt gyakori a meghibásodás.</v>
      </c>
      <c r="F105" s="33" t="str">
        <f>Zalaszentgrót!F96</f>
        <v>A folyamatos szennyvíztovábbítás biztosítása, szennyvízkiömlések megelőzése.</v>
      </c>
      <c r="G105" s="33" t="str">
        <f>Zalaszentgrót!G96</f>
        <v>Megfelelő hatékonyságú technológia. A gépészeti funkciókat kifogástalanul ellátó szerelvények.</v>
      </c>
      <c r="H105" s="34"/>
      <c r="I105" s="107" t="str">
        <f>Zalaszentgrót!I96</f>
        <v>Zalaszentgrót osztatlan közös</v>
      </c>
      <c r="J105" s="107">
        <f t="shared" si="4"/>
        <v>1738</v>
      </c>
      <c r="K105" s="34"/>
      <c r="L105" s="99">
        <f>Zalaszentgrót!L96</f>
        <v>46023</v>
      </c>
      <c r="M105" s="99">
        <f>Zalaszentgrót!M96</f>
        <v>46387</v>
      </c>
      <c r="N105" s="36" t="str">
        <f>Zalaszentgrót!N96</f>
        <v>közép</v>
      </c>
      <c r="O105" s="1"/>
      <c r="P105" s="2"/>
      <c r="Q105" s="2">
        <f>Batyk!Q75+Pakod!Q75+Zalabér!Q74+Zalaszentgrót!Q96+Zalavég!Q75</f>
        <v>1738</v>
      </c>
      <c r="R105" s="2"/>
      <c r="S105" s="114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75">
        <f>Zalaszentgrót!A97</f>
        <v>0</v>
      </c>
      <c r="B106" s="30"/>
      <c r="C106" s="131" t="str">
        <f>Zalaszentgrót!C97</f>
        <v>Zalaszentgrót Aranyod 3. szennyvízátemelő</v>
      </c>
      <c r="D106" s="131" t="str">
        <f>Zalaszentgrót!D97</f>
        <v>Szivattyú csere</v>
      </c>
      <c r="E106" s="33" t="str">
        <f>Zalaszentgrót!E97</f>
        <v>A szivattyú kora, műszaki állapota miatt fennáll a meghibásodás veszélye.</v>
      </c>
      <c r="F106" s="33" t="str">
        <f>Zalaszentgrót!F97</f>
        <v>A folyamatos szennyvíztovábbítás biztosítása, szennyvízkiömlések megelőzése.</v>
      </c>
      <c r="G106" s="33" t="str">
        <f>Zalaszentgrót!G97</f>
        <v>Megfelelő hatékonyságú technológia. A gépészeti funkciókat kifogástalanul ellátó szerelvények.</v>
      </c>
      <c r="H106" s="34"/>
      <c r="I106" s="107" t="str">
        <f>Zalaszentgrót!I97</f>
        <v>Zalaszentgrót osztatlan közös</v>
      </c>
      <c r="J106" s="107">
        <f t="shared" ref="J106" si="7">SUM(O106:AC106)</f>
        <v>1023</v>
      </c>
      <c r="K106" s="34"/>
      <c r="L106" s="99">
        <f>Zalaszentgrót!L97</f>
        <v>46023</v>
      </c>
      <c r="M106" s="99">
        <f>Zalaszentgrót!M97</f>
        <v>46387</v>
      </c>
      <c r="N106" s="36" t="str">
        <f>Zalaszentgrót!N97</f>
        <v>közép</v>
      </c>
      <c r="O106" s="1"/>
      <c r="P106" s="2"/>
      <c r="Q106" s="2">
        <f>Batyk!Q76+Pakod!Q76+Zalabér!Q75+Zalaszentgrót!Q97+Zalavég!Q76</f>
        <v>1023</v>
      </c>
      <c r="R106" s="2"/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75">
        <f>Zalaszentgrót!A98</f>
        <v>0</v>
      </c>
      <c r="B107" s="30"/>
      <c r="C107" s="131" t="str">
        <f>Zalaszentgrót!C98</f>
        <v>Zalaszentgrót Aranyod 1. szennyvízátemelő</v>
      </c>
      <c r="D107" s="131" t="str">
        <f>Zalaszentgrót!D98</f>
        <v>Szivattyú csere</v>
      </c>
      <c r="E107" s="33" t="str">
        <f>Zalaszentgrót!E98</f>
        <v>A szivattyú kora, műszaki állapota miatt fennáll a meghibásodás veszélye.</v>
      </c>
      <c r="F107" s="33" t="str">
        <f>Zalaszentgrót!F98</f>
        <v>A folyamatos szennyvíztovábbítás biztosítása, szennyvízkiömlések megelőzése.</v>
      </c>
      <c r="G107" s="33" t="str">
        <f>Zalaszentgrót!G98</f>
        <v>Megfelelő hatékonyságú technológia. A gépészeti funkciókat kifogástalanul ellátó szerelvények.</v>
      </c>
      <c r="H107" s="34"/>
      <c r="I107" s="107" t="str">
        <f>Zalaszentgrót!I98</f>
        <v>Zalaszentgrót osztatlan közös</v>
      </c>
      <c r="J107" s="107">
        <f t="shared" ref="J107:J109" si="8">SUM(O107:AC107)</f>
        <v>11120</v>
      </c>
      <c r="K107" s="34"/>
      <c r="L107" s="99">
        <f>Zalaszentgrót!L98</f>
        <v>46023</v>
      </c>
      <c r="M107" s="99">
        <f>Zalaszentgrót!M98</f>
        <v>46387</v>
      </c>
      <c r="N107" s="36" t="str">
        <f>Zalaszentgrót!N98</f>
        <v>közép</v>
      </c>
      <c r="O107" s="1"/>
      <c r="P107" s="2"/>
      <c r="Q107" s="2">
        <f>Batyk!Q77+Pakod!Q77+Zalabér!Q76+Zalaszentgrót!Q98+Zalavég!Q77</f>
        <v>11120</v>
      </c>
      <c r="R107" s="2"/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75">
        <f>Zalaszentgrót!A99</f>
        <v>0</v>
      </c>
      <c r="B108" s="30"/>
      <c r="C108" s="131" t="str">
        <f>Zalaszentgrót!C99</f>
        <v>Zalavég 2. szennyvízátemelő</v>
      </c>
      <c r="D108" s="131" t="str">
        <f>Zalaszentgrót!D99</f>
        <v>Szivattyú csere</v>
      </c>
      <c r="E108" s="33" t="str">
        <f>Zalaszentgrót!E99</f>
        <v>A szivattyú kora, műszaki állapota miatt fennáll a meghibásodás veszélye.</v>
      </c>
      <c r="F108" s="33" t="str">
        <f>Zalaszentgrót!F99</f>
        <v>A folyamatos szennyvíztovábbítás biztosítása, szennyvízkiömlések megelőzése.</v>
      </c>
      <c r="G108" s="33" t="str">
        <f>Zalaszentgrót!G99</f>
        <v>Megfelelő hatékonyságú technológia. A gépészeti funkciókat kifogástalanul ellátó szerelvények.</v>
      </c>
      <c r="H108" s="34"/>
      <c r="I108" s="107" t="str">
        <f>Zalaszentgrót!I99</f>
        <v>Zalaszentgrót osztatlan közös</v>
      </c>
      <c r="J108" s="107">
        <f t="shared" si="8"/>
        <v>1023</v>
      </c>
      <c r="K108" s="34"/>
      <c r="L108" s="99">
        <f>Zalaszentgrót!L99</f>
        <v>46023</v>
      </c>
      <c r="M108" s="99">
        <f>Zalaszentgrót!M99</f>
        <v>46387</v>
      </c>
      <c r="N108" s="36" t="str">
        <f>Zalaszentgrót!N99</f>
        <v>közép</v>
      </c>
      <c r="O108" s="1"/>
      <c r="P108" s="2"/>
      <c r="Q108" s="2">
        <f>Batyk!Q78+Pakod!Q78+Zalabér!Q77+Zalaszentgrót!Q99+Zalavég!Q78</f>
        <v>1023</v>
      </c>
      <c r="R108" s="2"/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75">
        <f>Zalaszentgrót!A100</f>
        <v>0</v>
      </c>
      <c r="B109" s="30"/>
      <c r="C109" s="131" t="str">
        <f>Zalaszentgrót!C100</f>
        <v>Zalavég 3. szennyvízátemelő</v>
      </c>
      <c r="D109" s="131" t="str">
        <f>Zalaszentgrót!D100</f>
        <v>Szivattyú csere</v>
      </c>
      <c r="E109" s="33" t="str">
        <f>Zalaszentgrót!E100</f>
        <v>A szivattyú kora, műszaki állapota miatt fennáll a meghibásodás veszélye.</v>
      </c>
      <c r="F109" s="33" t="str">
        <f>Zalaszentgrót!F100</f>
        <v>A folyamatos szennyvíztovábbítás biztosítása, szennyvízkiömlések megelőzése.</v>
      </c>
      <c r="G109" s="33" t="str">
        <f>Zalaszentgrót!G100</f>
        <v>Megfelelő hatékonyságú technológia. A gépészeti funkciókat kifogástalanul ellátó szerelvények.</v>
      </c>
      <c r="H109" s="34"/>
      <c r="I109" s="107" t="str">
        <f>Zalaszentgrót!I100</f>
        <v>Zalaszentgrót osztatlan közös</v>
      </c>
      <c r="J109" s="107">
        <f t="shared" si="8"/>
        <v>1023</v>
      </c>
      <c r="K109" s="34"/>
      <c r="L109" s="99">
        <f>Zalaszentgrót!L100</f>
        <v>46023</v>
      </c>
      <c r="M109" s="99">
        <f>Zalaszentgrót!M100</f>
        <v>46387</v>
      </c>
      <c r="N109" s="36" t="str">
        <f>Zalaszentgrót!N100</f>
        <v>közép</v>
      </c>
      <c r="O109" s="1"/>
      <c r="P109" s="2"/>
      <c r="Q109" s="2">
        <f>Batyk!Q79+Pakod!Q79+Zalabér!Q78+Zalaszentgrót!Q100+Zalavég!Q79</f>
        <v>1023</v>
      </c>
      <c r="R109" s="2"/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75">
        <f>Zalaszentgrót!A101</f>
        <v>0</v>
      </c>
      <c r="B110" s="30"/>
      <c r="C110" s="131" t="str">
        <f>Zalaszentgrót!C101</f>
        <v>Zalaszentgrót Liget tér szennyvízátemelő</v>
      </c>
      <c r="D110" s="131" t="str">
        <f>Zalaszentgrót!D101</f>
        <v>Szivattyú csere</v>
      </c>
      <c r="E110" s="33" t="str">
        <f>Zalaszentgrót!E101</f>
        <v>A szivattyú kora, műszaki állapota miatt fennáll a meghibásodás veszélye.</v>
      </c>
      <c r="F110" s="33" t="str">
        <f>Zalaszentgrót!F101</f>
        <v>A folyamatos szennyvíztovábbítás biztosítása, szennyvízkiömlések megelőzése.</v>
      </c>
      <c r="G110" s="33" t="str">
        <f>Zalaszentgrót!G101</f>
        <v>Megfelelő hatékonyságú technológia. A gépészeti funkciókat kifogástalanul ellátó szerelvények.</v>
      </c>
      <c r="H110" s="34"/>
      <c r="I110" s="107" t="str">
        <f>Zalaszentgrót!I101</f>
        <v>Zalaszentgrót</v>
      </c>
      <c r="J110" s="107">
        <f t="shared" ref="J110" si="9">SUM(O110:AC110)</f>
        <v>1000</v>
      </c>
      <c r="K110" s="34"/>
      <c r="L110" s="99">
        <f>Zalaszentgrót!L101</f>
        <v>46023</v>
      </c>
      <c r="M110" s="99">
        <f>Zalaszentgrót!M101</f>
        <v>46387</v>
      </c>
      <c r="N110" s="36" t="str">
        <f>Zalaszentgrót!N101</f>
        <v>közép</v>
      </c>
      <c r="O110" s="1"/>
      <c r="P110" s="2"/>
      <c r="Q110" s="2">
        <f>Zalaszentgrót!Q101</f>
        <v>1000</v>
      </c>
      <c r="R110" s="2"/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75">
        <f>Zalaszentgrót!A102</f>
        <v>0</v>
      </c>
      <c r="B111" s="30"/>
      <c r="C111" s="131" t="str">
        <f>Zalaszentgrót!C102</f>
        <v>Zalaszentgrót Szentpéteri úti szennyvízátemelő</v>
      </c>
      <c r="D111" s="131" t="str">
        <f>Zalaszentgrót!D102</f>
        <v>Szivattyú csere</v>
      </c>
      <c r="E111" s="33" t="str">
        <f>Zalaszentgrót!E102</f>
        <v>A szivattyú kora, műszaki állapota miatt fennáll a meghibásodás veszélye.</v>
      </c>
      <c r="F111" s="33" t="str">
        <f>Zalaszentgrót!F102</f>
        <v>A folyamatos szennyvíztovábbítás biztosítása, szennyvízkiömlések megelőzése.</v>
      </c>
      <c r="G111" s="33" t="str">
        <f>Zalaszentgrót!G102</f>
        <v>Megfelelő hatékonyságú technológia. A gépészeti funkciókat kifogástalanul ellátó szerelvények.</v>
      </c>
      <c r="H111" s="34"/>
      <c r="I111" s="107" t="str">
        <f>Zalaszentgrót!I102</f>
        <v>Zalaszentgrót</v>
      </c>
      <c r="J111" s="107">
        <f t="shared" ref="J111:J112" si="10">SUM(O111:AC111)</f>
        <v>3600</v>
      </c>
      <c r="K111" s="34"/>
      <c r="L111" s="99">
        <f>Zalaszentgrót!L102</f>
        <v>46023</v>
      </c>
      <c r="M111" s="99">
        <f>Zalaszentgrót!M102</f>
        <v>46387</v>
      </c>
      <c r="N111" s="36" t="str">
        <f>Zalaszentgrót!N102</f>
        <v>közép</v>
      </c>
      <c r="O111" s="1"/>
      <c r="P111" s="2"/>
      <c r="Q111" s="2">
        <f>Zalaszentgrót!Q102</f>
        <v>3600</v>
      </c>
      <c r="R111" s="2"/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75">
        <f>Zalaszentgrót!A103</f>
        <v>0</v>
      </c>
      <c r="B112" s="30"/>
      <c r="C112" s="131" t="str">
        <f>Zalaszentgrót!C103</f>
        <v>Zalaszentgrót Tűztorony tér tér szennyvízátemelő</v>
      </c>
      <c r="D112" s="131" t="str">
        <f>Zalaszentgrót!D103</f>
        <v>Szivattyú csere</v>
      </c>
      <c r="E112" s="33" t="str">
        <f>Zalaszentgrót!E103</f>
        <v>A szivattyú kora, műszaki állapota miatt fennáll a meghibásodás veszélye.</v>
      </c>
      <c r="F112" s="33" t="str">
        <f>Zalaszentgrót!F103</f>
        <v>A folyamatos szennyvíztovábbítás biztosítása, szennyvízkiömlések megelőzése.</v>
      </c>
      <c r="G112" s="33" t="str">
        <f>Zalaszentgrót!G103</f>
        <v>Megfelelő hatékonyságú technológia. A gépészeti funkciókat kifogástalanul ellátó szerelvények.</v>
      </c>
      <c r="H112" s="34"/>
      <c r="I112" s="107" t="str">
        <f>Zalaszentgrót!I103</f>
        <v>Zalaszentgrót</v>
      </c>
      <c r="J112" s="107">
        <f t="shared" si="10"/>
        <v>3600</v>
      </c>
      <c r="K112" s="34"/>
      <c r="L112" s="99">
        <f>Zalaszentgrót!L103</f>
        <v>46023</v>
      </c>
      <c r="M112" s="99">
        <f>Zalaszentgrót!M103</f>
        <v>46387</v>
      </c>
      <c r="N112" s="36" t="str">
        <f>Zalaszentgrót!N103</f>
        <v>közép</v>
      </c>
      <c r="O112" s="1"/>
      <c r="P112" s="2"/>
      <c r="Q112" s="2">
        <f>Zalaszentgrót!Q103</f>
        <v>3600</v>
      </c>
      <c r="R112" s="2"/>
      <c r="S112" s="2"/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s="224" customFormat="1" ht="60" x14ac:dyDescent="0.25">
      <c r="A113" s="292">
        <f>Türje!A25</f>
        <v>0</v>
      </c>
      <c r="B113" s="243"/>
      <c r="C113" s="243" t="str">
        <f>Türje!C25</f>
        <v>Türje II. szennyvízátemelő</v>
      </c>
      <c r="D113" s="243" t="str">
        <f>Türje!D25</f>
        <v>szivattyú csere</v>
      </c>
      <c r="E113" s="243" t="str">
        <f>Türje!E25</f>
        <v>A szivattyú kora, műszaki állapota miatt fennáll a meghibásodás veszélye.</v>
      </c>
      <c r="F113" s="243" t="str">
        <f>Türje!F25</f>
        <v>A folyamatos szennyvíztovábbítás biztosítása, szennyvízkiömlések megelőzése.</v>
      </c>
      <c r="G113" s="243" t="str">
        <f>Türje!G25</f>
        <v>Megfelelő hatékonyságú technológia. A gépészeti funkciókat kifogástalanul ellátó szerelvények.</v>
      </c>
      <c r="H113" s="243"/>
      <c r="I113" s="106" t="str">
        <f>Türje!I25</f>
        <v>Türje</v>
      </c>
      <c r="J113" s="107">
        <f>SUM(O113:AC113)</f>
        <v>1800</v>
      </c>
      <c r="K113" s="292"/>
      <c r="L113" s="100">
        <f>Türje!L25</f>
        <v>46023</v>
      </c>
      <c r="M113" s="100">
        <f>Türje!M25</f>
        <v>46387</v>
      </c>
      <c r="N113" s="292" t="str">
        <f>Türje!N25</f>
        <v>közép</v>
      </c>
      <c r="O113" s="293"/>
      <c r="P113" s="200"/>
      <c r="Q113" s="200">
        <f>Türje!Q25</f>
        <v>1800</v>
      </c>
      <c r="R113" s="200"/>
      <c r="S113" s="200"/>
      <c r="T113" s="294"/>
      <c r="U113" s="294"/>
      <c r="V113" s="294"/>
      <c r="W113" s="294"/>
      <c r="X113" s="294"/>
      <c r="Y113" s="294"/>
      <c r="Z113" s="294"/>
      <c r="AA113" s="294"/>
      <c r="AB113" s="294"/>
      <c r="AC113" s="4"/>
    </row>
    <row r="114" spans="1:29" ht="60" x14ac:dyDescent="0.25">
      <c r="A114" s="175">
        <f>Zalabér!A79</f>
        <v>0</v>
      </c>
      <c r="B114" s="30"/>
      <c r="C114" s="64" t="str">
        <f>Zalabér!C79</f>
        <v>Zalabér 2.</v>
      </c>
      <c r="D114" s="131" t="str">
        <f>Zalabér!D79</f>
        <v>Gépészeti felújítás1-6</v>
      </c>
      <c r="E114" s="33" t="str">
        <f>Zalabér!E79</f>
        <v>A gépészeti szerelvények, műszaki állapota miatt gyakori a meghibásodás.</v>
      </c>
      <c r="F114" s="33" t="str">
        <f>Zalabér!F79</f>
        <v>A folyamatos szennyvíztovábbítás biztosítása, szennyvízkiömlések megelőzése.</v>
      </c>
      <c r="G114" s="33" t="str">
        <f>Zalabér!G79</f>
        <v>Megfelelő hatékonyságú technológia. A gépészeti funkciókat kifogástalanul ellátó szerelvények.</v>
      </c>
      <c r="H114" s="34"/>
      <c r="I114" s="107" t="str">
        <f>Zalabér!I79</f>
        <v>Zalaszentgrót osztatlan közös</v>
      </c>
      <c r="J114" s="107">
        <f t="shared" si="4"/>
        <v>1700</v>
      </c>
      <c r="K114" s="34"/>
      <c r="L114" s="99">
        <f>Zalabér!L79</f>
        <v>46388</v>
      </c>
      <c r="M114" s="99">
        <f>Zalabér!M79</f>
        <v>46752</v>
      </c>
      <c r="N114" s="36" t="str">
        <f>Zalabér!N79</f>
        <v>közép</v>
      </c>
      <c r="O114" s="1"/>
      <c r="P114" s="2"/>
      <c r="Q114" s="2"/>
      <c r="R114" s="2">
        <f>Batyk!R80+Pakod!R80+Zalabér!R79+Zalaszentgrót!R104+Zalavég!R80</f>
        <v>1700</v>
      </c>
      <c r="S114" s="2"/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75">
        <f>Zalaszentgrót!A105</f>
        <v>0</v>
      </c>
      <c r="B115" s="30"/>
      <c r="C115" s="131" t="str">
        <f>Zalaszentgrót!C105</f>
        <v>Zalaszentgrót Kisszentgrót 1. szennyvízátemelő</v>
      </c>
      <c r="D115" s="131" t="str">
        <f>Zalaszentgrót!D105</f>
        <v>Szivattyú csere</v>
      </c>
      <c r="E115" s="33" t="str">
        <f>Zalaszentgrót!E105</f>
        <v>A szivattyú kora, műszaki állapota miatt fennáll a meghibásodás veszélye.</v>
      </c>
      <c r="F115" s="33" t="str">
        <f>Zalaszentgrót!F105</f>
        <v>A folyamatos szennyvíztovábbítás biztosítása, szennyvízkiömlések megelőzése.</v>
      </c>
      <c r="G115" s="33" t="str">
        <f>Zalaszentgrót!G105</f>
        <v>Megfelelő hatékonyságú technológia. A gépészeti funkciókat kifogástalanul ellátó szerelvények.</v>
      </c>
      <c r="H115" s="34"/>
      <c r="I115" s="107" t="str">
        <f>Zalaszentgrót!I105</f>
        <v>Zalaszentgrót osztatlan közös</v>
      </c>
      <c r="J115" s="107">
        <f t="shared" si="4"/>
        <v>4295</v>
      </c>
      <c r="K115" s="34"/>
      <c r="L115" s="99">
        <f>Zalaszentgrót!L105</f>
        <v>46388</v>
      </c>
      <c r="M115" s="99">
        <f>Zalaszentgrót!M105</f>
        <v>46752</v>
      </c>
      <c r="N115" s="36" t="str">
        <f>Zalaszentgrót!N105</f>
        <v>közép</v>
      </c>
      <c r="O115" s="1"/>
      <c r="P115" s="2"/>
      <c r="Q115" s="2"/>
      <c r="R115" s="2">
        <f>Batyk!R81+Pakod!R81+Zalabér!R80+Zalaszentgrót!R105+Zalavég!R81</f>
        <v>4295</v>
      </c>
      <c r="S115" s="2"/>
      <c r="T115" s="3"/>
      <c r="U115" s="3"/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175">
        <f>Zalaszentgrót!A106</f>
        <v>0</v>
      </c>
      <c r="B116" s="30"/>
      <c r="C116" s="131" t="str">
        <f>Zalaszentgrót!C106</f>
        <v>Zalaszentgrót Aranyod 2. szennyvízátemelő</v>
      </c>
      <c r="D116" s="131" t="str">
        <f>Zalaszentgrót!D106</f>
        <v>Szivattyú csere</v>
      </c>
      <c r="E116" s="33" t="str">
        <f>Zalaszentgrót!E106</f>
        <v>A szivattyú kora, műszaki állapota miatt fennáll a meghibásodás veszélye.</v>
      </c>
      <c r="F116" s="33" t="str">
        <f>Zalaszentgrót!F106</f>
        <v>A folyamatos szennyvíztovábbítás biztosítása, szennyvízkiömlések megelőzése.</v>
      </c>
      <c r="G116" s="33" t="str">
        <f>Zalaszentgrót!G106</f>
        <v>Megfelelő hatékonyságú technológia. A gépészeti funkciókat kifogástalanul ellátó szerelvények.</v>
      </c>
      <c r="H116" s="34"/>
      <c r="I116" s="107" t="str">
        <f>Zalaszentgrót!I106</f>
        <v>Zalaszentgrót osztatlan közös</v>
      </c>
      <c r="J116" s="107">
        <f t="shared" ref="J116" si="11">SUM(O116:AC116)</f>
        <v>1023</v>
      </c>
      <c r="K116" s="34"/>
      <c r="L116" s="99">
        <f>Zalaszentgrót!L106</f>
        <v>46388</v>
      </c>
      <c r="M116" s="99">
        <f>Zalaszentgrót!M106</f>
        <v>46752</v>
      </c>
      <c r="N116" s="36" t="str">
        <f>Zalaszentgrót!N106</f>
        <v>közép</v>
      </c>
      <c r="O116" s="1"/>
      <c r="P116" s="2"/>
      <c r="Q116" s="2"/>
      <c r="R116" s="2">
        <f>Batyk!R82+Pakod!R82+Zalabér!R81+Zalaszentgrót!R106+Zalavég!R82</f>
        <v>1023</v>
      </c>
      <c r="S116" s="2"/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175">
        <f>Zalaszentgrót!A107</f>
        <v>0</v>
      </c>
      <c r="B117" s="30"/>
      <c r="C117" s="131" t="str">
        <f>Zalaszentgrót!C107</f>
        <v>Zalabér 1. szennyvízátemelő</v>
      </c>
      <c r="D117" s="131" t="str">
        <f>Zalaszentgrót!D107</f>
        <v>Szivattyú csere</v>
      </c>
      <c r="E117" s="33" t="str">
        <f>Zalaszentgrót!E107</f>
        <v>A szivattyú kora, műszaki állapota miatt fennáll a meghibásodás veszélye.</v>
      </c>
      <c r="F117" s="33" t="str">
        <f>Zalaszentgrót!F107</f>
        <v>A folyamatos szennyvíztovábbítás biztosítása, szennyvízkiömlések megelőzése.</v>
      </c>
      <c r="G117" s="33" t="str">
        <f>Zalaszentgrót!G107</f>
        <v>Megfelelő hatékonyságú technológia. A gépészeti funkciókat kifogástalanul ellátó szerelvények.</v>
      </c>
      <c r="H117" s="34"/>
      <c r="I117" s="107" t="str">
        <f>Zalaszentgrót!I107</f>
        <v>Zalaszentgrót osztatlan közös</v>
      </c>
      <c r="J117" s="107">
        <f t="shared" ref="J117:J121" si="12">SUM(O117:AC117)</f>
        <v>11120</v>
      </c>
      <c r="K117" s="34"/>
      <c r="L117" s="99">
        <f>Zalaszentgrót!L107</f>
        <v>46388</v>
      </c>
      <c r="M117" s="99">
        <f>Zalaszentgrót!M107</f>
        <v>46752</v>
      </c>
      <c r="N117" s="36" t="str">
        <f>Zalaszentgrót!N107</f>
        <v>közép</v>
      </c>
      <c r="O117" s="1"/>
      <c r="P117" s="2"/>
      <c r="Q117" s="2"/>
      <c r="R117" s="2">
        <f>Batyk!R83+Pakod!R83+Zalabér!R82+Zalaszentgrót!R107+Zalavég!R83</f>
        <v>11120</v>
      </c>
      <c r="S117" s="2"/>
      <c r="T117" s="3"/>
      <c r="U117" s="3"/>
      <c r="V117" s="3"/>
      <c r="W117" s="3"/>
      <c r="X117" s="3"/>
      <c r="Y117" s="3"/>
      <c r="Z117" s="3"/>
      <c r="AA117" s="3"/>
      <c r="AB117" s="3"/>
      <c r="AC117" s="4"/>
    </row>
    <row r="118" spans="1:29" ht="60" x14ac:dyDescent="0.25">
      <c r="A118" s="175">
        <f>Zalaszentgrót!A108</f>
        <v>0</v>
      </c>
      <c r="B118" s="30"/>
      <c r="C118" s="131" t="str">
        <f>Zalaszentgrót!C108</f>
        <v>Zalabér 2. szennyvízátemelő</v>
      </c>
      <c r="D118" s="131" t="str">
        <f>Zalaszentgrót!D108</f>
        <v>Szivattyú csere</v>
      </c>
      <c r="E118" s="33" t="str">
        <f>Zalaszentgrót!E108</f>
        <v>A szivattyú kora, műszaki állapota miatt fennáll a meghibásodás veszélye.</v>
      </c>
      <c r="F118" s="33" t="str">
        <f>Zalaszentgrót!F108</f>
        <v>A folyamatos szennyvíztovábbítás biztosítása, szennyvízkiömlések megelőzése.</v>
      </c>
      <c r="G118" s="33" t="str">
        <f>Zalaszentgrót!G108</f>
        <v>Megfelelő hatékonyságú technológia. A gépészeti funkciókat kifogástalanul ellátó szerelvények.</v>
      </c>
      <c r="H118" s="34"/>
      <c r="I118" s="107" t="str">
        <f>Zalaszentgrót!I108</f>
        <v>Zalaszentgrót osztatlan közös</v>
      </c>
      <c r="J118" s="107">
        <f t="shared" si="12"/>
        <v>1814</v>
      </c>
      <c r="K118" s="34"/>
      <c r="L118" s="99">
        <f>Zalaszentgrót!L108</f>
        <v>46388</v>
      </c>
      <c r="M118" s="99">
        <f>Zalaszentgrót!M108</f>
        <v>46752</v>
      </c>
      <c r="N118" s="36" t="str">
        <f>Zalaszentgrót!N108</f>
        <v>közép</v>
      </c>
      <c r="O118" s="1"/>
      <c r="P118" s="2"/>
      <c r="Q118" s="2"/>
      <c r="R118" s="2">
        <f>Batyk!R84+Pakod!R84+Zalabér!R83+Zalaszentgrót!R108+Zalavég!R84</f>
        <v>1814</v>
      </c>
      <c r="S118" s="2"/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175">
        <f>Zalaszentgrót!A109</f>
        <v>0</v>
      </c>
      <c r="B119" s="30"/>
      <c r="C119" s="131" t="str">
        <f>Zalaszentgrót!C109</f>
        <v>Zalabér 4. szennyvízátemelő</v>
      </c>
      <c r="D119" s="131" t="str">
        <f>Zalaszentgrót!D109</f>
        <v>Szivattyú csere</v>
      </c>
      <c r="E119" s="33" t="str">
        <f>Zalaszentgrót!E109</f>
        <v>A szivattyú kora, műszaki állapota miatt fennáll a meghibásodás veszélye.</v>
      </c>
      <c r="F119" s="33" t="str">
        <f>Zalaszentgrót!F109</f>
        <v>A folyamatos szennyvíztovábbítás biztosítása, szennyvízkiömlések megelőzése.</v>
      </c>
      <c r="G119" s="33" t="str">
        <f>Zalaszentgrót!G109</f>
        <v>Megfelelő hatékonyságú technológia. A gépészeti funkciókat kifogástalanul ellátó szerelvények.</v>
      </c>
      <c r="H119" s="34"/>
      <c r="I119" s="107" t="str">
        <f>Zalaszentgrót!I109</f>
        <v>Zalaszentgrót osztatlan közös</v>
      </c>
      <c r="J119" s="107">
        <f t="shared" si="12"/>
        <v>1023</v>
      </c>
      <c r="K119" s="34"/>
      <c r="L119" s="99">
        <f>Zalaszentgrót!L109</f>
        <v>46388</v>
      </c>
      <c r="M119" s="99">
        <f>Zalaszentgrót!M109</f>
        <v>46752</v>
      </c>
      <c r="N119" s="36" t="str">
        <f>Zalaszentgrót!N109</f>
        <v>közép</v>
      </c>
      <c r="O119" s="1"/>
      <c r="P119" s="2"/>
      <c r="Q119" s="2"/>
      <c r="R119" s="2">
        <f>Batyk!R85+Pakod!R85+Zalabér!R84+Zalaszentgrót!R109+Zalavég!R85</f>
        <v>1023</v>
      </c>
      <c r="S119" s="2"/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175">
        <f>Zalaszentgrót!A110</f>
        <v>0</v>
      </c>
      <c r="B120" s="30"/>
      <c r="C120" s="131" t="str">
        <f>Zalaszentgrót!C110</f>
        <v>Zalaszentgrót Csáford 2. szennyvízátemelő</v>
      </c>
      <c r="D120" s="131" t="str">
        <f>Zalaszentgrót!D110</f>
        <v>Szivattyú csere</v>
      </c>
      <c r="E120" s="33" t="str">
        <f>Zalaszentgrót!E110</f>
        <v>A szivattyú kora, műszaki állapota miatt fennáll a meghibásodás veszélye.</v>
      </c>
      <c r="F120" s="33" t="str">
        <f>Zalaszentgrót!F110</f>
        <v>A folyamatos szennyvíztovábbítás biztosítása, szennyvízkiömlések megelőzése.</v>
      </c>
      <c r="G120" s="33" t="str">
        <f>Zalaszentgrót!G110</f>
        <v>Megfelelő hatékonyságú technológia. A gépészeti funkciókat kifogástalanul ellátó szerelvények.</v>
      </c>
      <c r="H120" s="34"/>
      <c r="I120" s="107" t="str">
        <f>Zalaszentgrót!I110</f>
        <v>Zalaszentgrót osztatlan közös</v>
      </c>
      <c r="J120" s="107">
        <f t="shared" si="12"/>
        <v>1023</v>
      </c>
      <c r="K120" s="34"/>
      <c r="L120" s="99">
        <f>Zalaszentgrót!L110</f>
        <v>46388</v>
      </c>
      <c r="M120" s="99">
        <f>Zalaszentgrót!M110</f>
        <v>46752</v>
      </c>
      <c r="N120" s="36" t="str">
        <f>Zalaszentgrót!N110</f>
        <v>közép</v>
      </c>
      <c r="O120" s="1"/>
      <c r="P120" s="2"/>
      <c r="Q120" s="2"/>
      <c r="R120" s="2">
        <f>Batyk!R86+Pakod!R86+Zalabér!R85+Zalaszentgrót!R110+Zalavég!R86</f>
        <v>1023</v>
      </c>
      <c r="S120" s="2"/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75">
        <f>Zalaszentgrót!A111</f>
        <v>0</v>
      </c>
      <c r="B121" s="30"/>
      <c r="C121" s="131" t="str">
        <f>Zalaszentgrót!C111</f>
        <v>Zalaszentgrót Csáford 4. szennyvízátemelő</v>
      </c>
      <c r="D121" s="131" t="str">
        <f>Zalaszentgrót!D111</f>
        <v>Szivattyú csere</v>
      </c>
      <c r="E121" s="33" t="str">
        <f>Zalaszentgrót!E111</f>
        <v>A szivattyú kora, műszaki állapota miatt fennáll a meghibásodás veszélye.</v>
      </c>
      <c r="F121" s="33" t="str">
        <f>Zalaszentgrót!F111</f>
        <v>A folyamatos szennyvíztovábbítás biztosítása, szennyvízkiömlések megelőzése.</v>
      </c>
      <c r="G121" s="33" t="str">
        <f>Zalaszentgrót!G111</f>
        <v>Megfelelő hatékonyságú technológia. A gépészeti funkciókat kifogástalanul ellátó szerelvények.</v>
      </c>
      <c r="H121" s="34"/>
      <c r="I121" s="107" t="str">
        <f>Zalaszentgrót!I111</f>
        <v>Zalaszentgrót osztatlan közös</v>
      </c>
      <c r="J121" s="107">
        <f t="shared" si="12"/>
        <v>1023</v>
      </c>
      <c r="K121" s="34"/>
      <c r="L121" s="99">
        <f>Zalaszentgrót!L111</f>
        <v>46388</v>
      </c>
      <c r="M121" s="99">
        <f>Zalaszentgrót!M111</f>
        <v>46752</v>
      </c>
      <c r="N121" s="36" t="str">
        <f>Zalaszentgrót!N111</f>
        <v>közép</v>
      </c>
      <c r="O121" s="1"/>
      <c r="P121" s="2"/>
      <c r="Q121" s="2"/>
      <c r="R121" s="2">
        <f>Batyk!R87+Pakod!R87+Zalabér!R86+Zalaszentgrót!R111+Zalavég!R87</f>
        <v>1023</v>
      </c>
      <c r="S121" s="2"/>
      <c r="T121" s="3"/>
      <c r="U121" s="3"/>
      <c r="V121" s="3"/>
      <c r="W121" s="3"/>
      <c r="X121" s="3"/>
      <c r="Y121" s="3"/>
      <c r="Z121" s="3"/>
      <c r="AA121" s="3"/>
      <c r="AB121" s="3"/>
      <c r="AC121" s="4"/>
    </row>
    <row r="122" spans="1:29" ht="60" x14ac:dyDescent="0.25">
      <c r="A122" s="175">
        <f>Zalaszentgrót!A112</f>
        <v>0</v>
      </c>
      <c r="B122" s="30"/>
      <c r="C122" s="131" t="str">
        <f>Zalaszentgrót!C112</f>
        <v>Zalaszentgrót Aranyod 4. szennyvízátemelő</v>
      </c>
      <c r="D122" s="131" t="str">
        <f>Zalaszentgrót!D112</f>
        <v>Szivattyú csere</v>
      </c>
      <c r="E122" s="33" t="str">
        <f>Zalaszentgrót!E112</f>
        <v>A szivattyú kora, műszaki állapota miatt fennáll a meghibásodás veszélye.</v>
      </c>
      <c r="F122" s="33" t="str">
        <f>Zalaszentgrót!F112</f>
        <v>A folyamatos szennyvíztovábbítás biztosítása, szennyvízkiömlések megelőzése.</v>
      </c>
      <c r="G122" s="33" t="str">
        <f>Zalaszentgrót!G112</f>
        <v>Megfelelő hatékonyságú technológia. A gépészeti funkciókat kifogástalanul ellátó szerelvények.</v>
      </c>
      <c r="H122" s="34"/>
      <c r="I122" s="107" t="str">
        <f>Zalaszentgrót!I112</f>
        <v>Zalaszentgrót osztatlan közös</v>
      </c>
      <c r="J122" s="107">
        <f t="shared" ref="J122" si="13">SUM(O122:AC122)</f>
        <v>1023</v>
      </c>
      <c r="K122" s="34"/>
      <c r="L122" s="99">
        <f>Zalaszentgrót!L112</f>
        <v>46388</v>
      </c>
      <c r="M122" s="99">
        <f>Zalaszentgrót!M112</f>
        <v>46752</v>
      </c>
      <c r="N122" s="36" t="str">
        <f>Zalaszentgrót!N112</f>
        <v>közép</v>
      </c>
      <c r="O122" s="1"/>
      <c r="P122" s="2"/>
      <c r="Q122" s="2"/>
      <c r="R122" s="2">
        <f>Batyk!R88+Pakod!R88+Zalabér!R87+Zalaszentgrót!R112+Zalavég!R88</f>
        <v>1023</v>
      </c>
      <c r="S122" s="2"/>
      <c r="T122" s="3"/>
      <c r="U122" s="3"/>
      <c r="V122" s="3"/>
      <c r="W122" s="3"/>
      <c r="X122" s="3"/>
      <c r="Y122" s="3"/>
      <c r="Z122" s="3"/>
      <c r="AA122" s="3"/>
      <c r="AB122" s="3"/>
      <c r="AC122" s="4"/>
    </row>
    <row r="123" spans="1:29" s="224" customFormat="1" ht="60" x14ac:dyDescent="0.25">
      <c r="A123" s="292">
        <f>Türje!A26</f>
        <v>0</v>
      </c>
      <c r="B123" s="243"/>
      <c r="C123" s="243" t="str">
        <f>Türje!C26</f>
        <v>Türje III. szennyvízátemelő</v>
      </c>
      <c r="D123" s="243" t="str">
        <f>Türje!D26</f>
        <v>szivattyú csere</v>
      </c>
      <c r="E123" s="243" t="str">
        <f>Türje!E26</f>
        <v>A szivattyú kora, műszaki állapota miatt fennáll a meghibásodás veszélye.</v>
      </c>
      <c r="F123" s="243" t="str">
        <f>Türje!F26</f>
        <v>A folyamatos szennyvíztovábbítás biztosítása, szennyvízkiömlések megelőzése.</v>
      </c>
      <c r="G123" s="243" t="str">
        <f>Türje!G26</f>
        <v>Megfelelő hatékonyságú technológia. A gépészeti funkciókat kifogástalanul ellátó szerelvények.</v>
      </c>
      <c r="H123" s="243"/>
      <c r="I123" s="106" t="str">
        <f>Türje!I26</f>
        <v>Türje</v>
      </c>
      <c r="J123" s="107">
        <f>SUM(O123:AC123)</f>
        <v>1800</v>
      </c>
      <c r="K123" s="292"/>
      <c r="L123" s="100">
        <f>Türje!L26</f>
        <v>46388</v>
      </c>
      <c r="M123" s="100">
        <f>Türje!M26</f>
        <v>46752</v>
      </c>
      <c r="N123" s="292" t="str">
        <f>Türje!N26</f>
        <v>közép</v>
      </c>
      <c r="O123" s="293"/>
      <c r="P123" s="200"/>
      <c r="Q123" s="200"/>
      <c r="R123" s="200">
        <f>Türje!R26</f>
        <v>1800</v>
      </c>
      <c r="S123" s="200"/>
      <c r="T123" s="294"/>
      <c r="U123" s="294"/>
      <c r="V123" s="294"/>
      <c r="W123" s="294"/>
      <c r="X123" s="294"/>
      <c r="Y123" s="294"/>
      <c r="Z123" s="294"/>
      <c r="AA123" s="294"/>
      <c r="AB123" s="294"/>
      <c r="AC123" s="4"/>
    </row>
    <row r="124" spans="1:29" ht="60" x14ac:dyDescent="0.25">
      <c r="A124" s="175">
        <f>Zalabér!A88</f>
        <v>0</v>
      </c>
      <c r="B124" s="30"/>
      <c r="C124" s="64" t="str">
        <f>Zalabér!C88</f>
        <v>Zalabér 3.</v>
      </c>
      <c r="D124" s="131" t="str">
        <f>Zalabér!D88</f>
        <v>Gépészeti felújítás1-6</v>
      </c>
      <c r="E124" s="33" t="str">
        <f>Zalabér!E88</f>
        <v>A gépészeti szerelvények, műszaki állapota miatt gyakori a meghibásodás.</v>
      </c>
      <c r="F124" s="33" t="str">
        <f>Zalabér!F88</f>
        <v>A folyamatos szennyvíztovábbítás biztosítása, szennyvízkiömlések megelőzése.</v>
      </c>
      <c r="G124" s="33" t="str">
        <f>Zalabér!G88</f>
        <v>Megfelelő hatékonyságú technológia. A gépészeti funkciókat kifogástalanul ellátó szerelvények.</v>
      </c>
      <c r="H124" s="34"/>
      <c r="I124" s="107" t="str">
        <f>Zalabér!I88</f>
        <v>Zalaszentgrót osztatlan közös</v>
      </c>
      <c r="J124" s="107">
        <f t="shared" si="4"/>
        <v>1700</v>
      </c>
      <c r="K124" s="34"/>
      <c r="L124" s="99">
        <f>Zalabér!L88</f>
        <v>46753</v>
      </c>
      <c r="M124" s="99">
        <f>Zalabér!M88</f>
        <v>47118</v>
      </c>
      <c r="N124" s="36" t="str">
        <f>Zalabér!N88</f>
        <v>közép</v>
      </c>
      <c r="O124" s="1"/>
      <c r="P124" s="2"/>
      <c r="Q124" s="2"/>
      <c r="R124" s="2"/>
      <c r="S124" s="114">
        <f>Batyk!S89+Pakod!S89+Zalabér!S88+Zalaszentgrót!S113+Zalavég!S89</f>
        <v>1700</v>
      </c>
      <c r="T124" s="3"/>
      <c r="U124" s="3"/>
      <c r="V124" s="3"/>
      <c r="W124" s="3"/>
      <c r="X124" s="3"/>
      <c r="Y124" s="3"/>
      <c r="Z124" s="3"/>
      <c r="AA124" s="3"/>
      <c r="AB124" s="3"/>
      <c r="AC124" s="4"/>
    </row>
    <row r="125" spans="1:29" ht="60" x14ac:dyDescent="0.25">
      <c r="A125" s="175">
        <f>Zalavég!A90</f>
        <v>0</v>
      </c>
      <c r="B125" s="30"/>
      <c r="C125" s="64" t="str">
        <f>Zalavég!C90</f>
        <v>Zalavég 1.</v>
      </c>
      <c r="D125" s="131" t="str">
        <f>Zalavég!D90</f>
        <v>Gépészeti felújítás1-6</v>
      </c>
      <c r="E125" s="33" t="str">
        <f>Zalavég!E90</f>
        <v>A gépészeti szerelvények, műszaki állapota miatt gyakori a meghibásodás.</v>
      </c>
      <c r="F125" s="33" t="str">
        <f>Zalavég!F90</f>
        <v>A folyamatos szennyvíztovábbítás biztosítása, szennyvízkiömlések megelőzése.</v>
      </c>
      <c r="G125" s="33" t="str">
        <f>Zalavég!G90</f>
        <v>Megfelelő hatékonyságú technológia. A gépészeti funkciókat kifogástalanul ellátó szerelvények.</v>
      </c>
      <c r="H125" s="34"/>
      <c r="I125" s="107" t="str">
        <f>Zalavég!I90</f>
        <v>Zalaszentgrót osztatlan közös</v>
      </c>
      <c r="J125" s="107">
        <f t="shared" si="4"/>
        <v>1700</v>
      </c>
      <c r="K125" s="34"/>
      <c r="L125" s="99">
        <f>Zalavég!L90</f>
        <v>46753</v>
      </c>
      <c r="M125" s="99">
        <f>Zalavég!M90</f>
        <v>47118</v>
      </c>
      <c r="N125" s="36" t="str">
        <f>Zalavég!N90</f>
        <v>közép</v>
      </c>
      <c r="O125" s="1"/>
      <c r="P125" s="2"/>
      <c r="Q125" s="2"/>
      <c r="R125" s="2"/>
      <c r="S125" s="114">
        <f>Batyk!S90+Pakod!S90+Zalabér!S89+Zalaszentgrót!S114+Zalavég!S90</f>
        <v>1700</v>
      </c>
      <c r="T125" s="3"/>
      <c r="U125" s="3"/>
      <c r="V125" s="3"/>
      <c r="W125" s="3"/>
      <c r="X125" s="3"/>
      <c r="Y125" s="3"/>
      <c r="Z125" s="3"/>
      <c r="AA125" s="3"/>
      <c r="AB125" s="3"/>
      <c r="AC125" s="4"/>
    </row>
    <row r="126" spans="1:29" ht="60" x14ac:dyDescent="0.25">
      <c r="A126" s="175">
        <f>Batyk!A91</f>
        <v>0</v>
      </c>
      <c r="B126" s="30"/>
      <c r="C126" s="64" t="str">
        <f>Batyk!C91</f>
        <v>Batyk 1. szennyvízátemelő</v>
      </c>
      <c r="D126" s="131" t="str">
        <f>Batyk!D91</f>
        <v>Szivattyú csere</v>
      </c>
      <c r="E126" s="33" t="str">
        <f>Batyk!E91</f>
        <v>A szivattyú kora, műszaki állapota miatt fennáll a meghibásodás veszélye.</v>
      </c>
      <c r="F126" s="33" t="str">
        <f>Batyk!F91</f>
        <v>A folyamatos szennyvíztovábbítás biztosítása, szennyvízkiömlések megelőzése.</v>
      </c>
      <c r="G126" s="33" t="str">
        <f>Batyk!G91</f>
        <v>Megfelelő hatékonyságú technológia. A gépészeti funkciókat kifogástalanul ellátó szerelvények.</v>
      </c>
      <c r="H126" s="34"/>
      <c r="I126" s="107" t="str">
        <f>Batyk!I91</f>
        <v>Zalaszentgrót osztatlan közös</v>
      </c>
      <c r="J126" s="107">
        <f t="shared" si="4"/>
        <v>1842</v>
      </c>
      <c r="K126" s="34"/>
      <c r="L126" s="99">
        <f>Batyk!L91</f>
        <v>46753</v>
      </c>
      <c r="M126" s="99">
        <f>Batyk!M91</f>
        <v>47118</v>
      </c>
      <c r="N126" s="36" t="str">
        <f>Batyk!N91</f>
        <v>közép</v>
      </c>
      <c r="O126" s="1"/>
      <c r="P126" s="2"/>
      <c r="Q126" s="2"/>
      <c r="R126" s="2"/>
      <c r="S126" s="114">
        <f>Batyk!S91+Pakod!S91+Zalabér!S90+Zalaszentgrót!S115+Zalavég!S91</f>
        <v>1842</v>
      </c>
      <c r="T126" s="3"/>
      <c r="U126" s="3"/>
      <c r="V126" s="3"/>
      <c r="W126" s="3"/>
      <c r="X126" s="3"/>
      <c r="Y126" s="3"/>
      <c r="Z126" s="3"/>
      <c r="AA126" s="3"/>
      <c r="AB126" s="3"/>
      <c r="AC126" s="4"/>
    </row>
    <row r="127" spans="1:29" ht="60" x14ac:dyDescent="0.25">
      <c r="A127" s="175">
        <f>Batyk!A92</f>
        <v>0</v>
      </c>
      <c r="B127" s="30"/>
      <c r="C127" s="64" t="str">
        <f>Batyk!C92</f>
        <v>Zalaszentgrót Felsőaranyod szennyvízátemelő</v>
      </c>
      <c r="D127" s="131" t="str">
        <f>Batyk!D92</f>
        <v>Szivattyú csere</v>
      </c>
      <c r="E127" s="33" t="str">
        <f>Batyk!E92</f>
        <v>A szivattyú kora, műszaki állapota miatt fennáll a meghibásodás veszélye.</v>
      </c>
      <c r="F127" s="33" t="str">
        <f>Batyk!F92</f>
        <v>A folyamatos szennyvíztovábbítás biztosítása, szennyvízkiömlések megelőzése.</v>
      </c>
      <c r="G127" s="33" t="str">
        <f>Batyk!G92</f>
        <v>Megfelelő hatékonyságú technológia. A gépészeti funkciókat kifogástalanul ellátó szerelvények.</v>
      </c>
      <c r="H127" s="34"/>
      <c r="I127" s="107" t="str">
        <f>Batyk!I92</f>
        <v>Zalaszentgrót osztatlan közös</v>
      </c>
      <c r="J127" s="107">
        <f t="shared" ref="J127:J131" si="14">SUM(O127:AC127)</f>
        <v>1023</v>
      </c>
      <c r="K127" s="34"/>
      <c r="L127" s="99">
        <f>Batyk!L92</f>
        <v>46753</v>
      </c>
      <c r="M127" s="99">
        <f>Batyk!M92</f>
        <v>47118</v>
      </c>
      <c r="N127" s="36" t="str">
        <f>Batyk!N92</f>
        <v>közép</v>
      </c>
      <c r="O127" s="1"/>
      <c r="P127" s="2"/>
      <c r="Q127" s="2"/>
      <c r="R127" s="2"/>
      <c r="S127" s="114">
        <f>Batyk!S92+Pakod!S92+Zalabér!S91+Zalaszentgrót!S116+Zalavég!S92</f>
        <v>1023</v>
      </c>
      <c r="T127" s="3"/>
      <c r="U127" s="3"/>
      <c r="V127" s="3"/>
      <c r="W127" s="3"/>
      <c r="X127" s="3"/>
      <c r="Y127" s="3"/>
      <c r="Z127" s="3"/>
      <c r="AA127" s="3"/>
      <c r="AB127" s="3"/>
      <c r="AC127" s="4"/>
    </row>
    <row r="128" spans="1:29" ht="60" x14ac:dyDescent="0.25">
      <c r="A128" s="175">
        <f>Batyk!A93</f>
        <v>0</v>
      </c>
      <c r="B128" s="30"/>
      <c r="C128" s="64" t="str">
        <f>Batyk!C93</f>
        <v>Zalaszentgrót Kisszentgrót 2. szennyvízátemelő</v>
      </c>
      <c r="D128" s="131" t="str">
        <f>Batyk!D93</f>
        <v>Szivattyú csere</v>
      </c>
      <c r="E128" s="33" t="str">
        <f>Batyk!E93</f>
        <v>A szivattyú kora, műszaki állapota miatt fennáll a meghibásodás veszélye.</v>
      </c>
      <c r="F128" s="33" t="str">
        <f>Batyk!F93</f>
        <v>A folyamatos szennyvíztovábbítás biztosítása, szennyvízkiömlések megelőzése.</v>
      </c>
      <c r="G128" s="33" t="str">
        <f>Batyk!G93</f>
        <v>Megfelelő hatékonyságú technológia. A gépészeti funkciókat kifogástalanul ellátó szerelvények.</v>
      </c>
      <c r="H128" s="34"/>
      <c r="I128" s="107" t="str">
        <f>Batyk!I93</f>
        <v>Zalaszentgrót osztatlan közös</v>
      </c>
      <c r="J128" s="107">
        <f t="shared" si="14"/>
        <v>1023</v>
      </c>
      <c r="K128" s="34"/>
      <c r="L128" s="99">
        <f>Batyk!L93</f>
        <v>46753</v>
      </c>
      <c r="M128" s="99">
        <f>Batyk!M93</f>
        <v>47118</v>
      </c>
      <c r="N128" s="36" t="str">
        <f>Batyk!N93</f>
        <v>közép</v>
      </c>
      <c r="O128" s="1"/>
      <c r="P128" s="2"/>
      <c r="Q128" s="2"/>
      <c r="R128" s="2"/>
      <c r="S128" s="114">
        <f>Batyk!S93+Pakod!S93+Zalabér!S92+Zalaszentgrót!S117+Zalavég!S93</f>
        <v>1023</v>
      </c>
      <c r="T128" s="3"/>
      <c r="U128" s="3"/>
      <c r="V128" s="3"/>
      <c r="W128" s="3"/>
      <c r="X128" s="3"/>
      <c r="Y128" s="3"/>
      <c r="Z128" s="3"/>
      <c r="AA128" s="3"/>
      <c r="AB128" s="3"/>
      <c r="AC128" s="4"/>
    </row>
    <row r="129" spans="1:29" ht="60" x14ac:dyDescent="0.25">
      <c r="A129" s="175">
        <f>Batyk!A94</f>
        <v>0</v>
      </c>
      <c r="B129" s="30"/>
      <c r="C129" s="64" t="str">
        <f>Batyk!C94</f>
        <v>Zalaszentgrót Zalaudvarnok 3. szennyvízátemelő</v>
      </c>
      <c r="D129" s="131" t="str">
        <f>Batyk!D94</f>
        <v>Szivattyú csere</v>
      </c>
      <c r="E129" s="33" t="str">
        <f>Batyk!E94</f>
        <v>A szivattyú kora, műszaki állapota miatt fennáll a meghibásodás veszélye.</v>
      </c>
      <c r="F129" s="33" t="str">
        <f>Batyk!F94</f>
        <v>A folyamatos szennyvíztovábbítás biztosítása, szennyvízkiömlések megelőzése.</v>
      </c>
      <c r="G129" s="33" t="str">
        <f>Batyk!G94</f>
        <v>Megfelelő hatékonyságú technológia. A gépészeti funkciókat kifogástalanul ellátó szerelvények.</v>
      </c>
      <c r="H129" s="34"/>
      <c r="I129" s="107" t="str">
        <f>Batyk!I94</f>
        <v>Zalaszentgrót osztatlan közös</v>
      </c>
      <c r="J129" s="107">
        <f t="shared" si="14"/>
        <v>1023</v>
      </c>
      <c r="K129" s="34"/>
      <c r="L129" s="99">
        <f>Batyk!L94</f>
        <v>46753</v>
      </c>
      <c r="M129" s="99">
        <f>Batyk!M94</f>
        <v>47118</v>
      </c>
      <c r="N129" s="36" t="str">
        <f>Batyk!N94</f>
        <v>közép</v>
      </c>
      <c r="O129" s="1"/>
      <c r="P129" s="2"/>
      <c r="Q129" s="2"/>
      <c r="R129" s="2"/>
      <c r="S129" s="114">
        <f>Batyk!S94+Pakod!S94+Zalabér!S93+Zalaszentgrót!S118+Zalavég!S94</f>
        <v>1023</v>
      </c>
      <c r="T129" s="3"/>
      <c r="U129" s="3"/>
      <c r="V129" s="3"/>
      <c r="W129" s="3"/>
      <c r="X129" s="3"/>
      <c r="Y129" s="3"/>
      <c r="Z129" s="3"/>
      <c r="AA129" s="3"/>
      <c r="AB129" s="3"/>
      <c r="AC129" s="4"/>
    </row>
    <row r="130" spans="1:29" ht="60" x14ac:dyDescent="0.25">
      <c r="A130" s="175">
        <f>Batyk!A95</f>
        <v>0</v>
      </c>
      <c r="B130" s="30"/>
      <c r="C130" s="64" t="str">
        <f>Batyk!C95</f>
        <v>Zalaszentgrót Zalaudvarnok 4. szennyvízátemelő</v>
      </c>
      <c r="D130" s="131" t="str">
        <f>Batyk!D95</f>
        <v>Szivattyú csere</v>
      </c>
      <c r="E130" s="33" t="str">
        <f>Batyk!E95</f>
        <v>A szivattyú kora, műszaki állapota miatt fennáll a meghibásodás veszélye.</v>
      </c>
      <c r="F130" s="33" t="str">
        <f>Batyk!F95</f>
        <v>A folyamatos szennyvíztovábbítás biztosítása, szennyvízkiömlések megelőzése.</v>
      </c>
      <c r="G130" s="33" t="str">
        <f>Batyk!G95</f>
        <v>Megfelelő hatékonyságú technológia. A gépészeti funkciókat kifogástalanul ellátó szerelvények.</v>
      </c>
      <c r="H130" s="34"/>
      <c r="I130" s="107" t="str">
        <f>Batyk!I95</f>
        <v>Zalaszentgrót osztatlan közös</v>
      </c>
      <c r="J130" s="107">
        <f t="shared" si="14"/>
        <v>1023</v>
      </c>
      <c r="K130" s="34"/>
      <c r="L130" s="99">
        <f>Batyk!L95</f>
        <v>46753</v>
      </c>
      <c r="M130" s="99">
        <f>Batyk!M95</f>
        <v>47118</v>
      </c>
      <c r="N130" s="36" t="str">
        <f>Batyk!N95</f>
        <v>közép</v>
      </c>
      <c r="O130" s="1"/>
      <c r="P130" s="2"/>
      <c r="Q130" s="2"/>
      <c r="R130" s="2"/>
      <c r="S130" s="114">
        <f>Batyk!S95+Pakod!S95+Zalabér!S94+Zalaszentgrót!S119+Zalavég!S95</f>
        <v>1023</v>
      </c>
      <c r="T130" s="3"/>
      <c r="U130" s="3"/>
      <c r="V130" s="3"/>
      <c r="W130" s="3"/>
      <c r="X130" s="3"/>
      <c r="Y130" s="3"/>
      <c r="Z130" s="3"/>
      <c r="AA130" s="3"/>
      <c r="AB130" s="3"/>
      <c r="AC130" s="4"/>
    </row>
    <row r="131" spans="1:29" ht="60" x14ac:dyDescent="0.25">
      <c r="A131" s="175">
        <f>Batyk!A96</f>
        <v>0</v>
      </c>
      <c r="B131" s="30"/>
      <c r="C131" s="64" t="str">
        <f>Batyk!C96</f>
        <v>Zalaszentgrót Zalaudvarnok 5. szennyvízátemelő</v>
      </c>
      <c r="D131" s="131" t="str">
        <f>Batyk!D96</f>
        <v>Szivattyú csere</v>
      </c>
      <c r="E131" s="33" t="str">
        <f>Batyk!E96</f>
        <v>A szivattyú kora, műszaki állapota miatt fennáll a meghibásodás veszélye.</v>
      </c>
      <c r="F131" s="33" t="str">
        <f>Batyk!F96</f>
        <v>A folyamatos szennyvíztovábbítás biztosítása, szennyvízkiömlések megelőzése.</v>
      </c>
      <c r="G131" s="33" t="str">
        <f>Batyk!G96</f>
        <v>Megfelelő hatékonyságú technológia. A gépészeti funkciókat kifogástalanul ellátó szerelvények.</v>
      </c>
      <c r="H131" s="34"/>
      <c r="I131" s="107" t="str">
        <f>Batyk!I96</f>
        <v>Zalaszentgrót osztatlan közös</v>
      </c>
      <c r="J131" s="107">
        <f t="shared" si="14"/>
        <v>1023</v>
      </c>
      <c r="K131" s="34"/>
      <c r="L131" s="99">
        <f>Batyk!L96</f>
        <v>46753</v>
      </c>
      <c r="M131" s="99">
        <f>Batyk!M96</f>
        <v>47118</v>
      </c>
      <c r="N131" s="36" t="str">
        <f>Batyk!N96</f>
        <v>közép</v>
      </c>
      <c r="O131" s="1"/>
      <c r="P131" s="2"/>
      <c r="Q131" s="2"/>
      <c r="R131" s="2"/>
      <c r="S131" s="114">
        <f>Batyk!S96+Pakod!S96+Zalabér!S95+Zalaszentgrót!S120+Zalavég!S96</f>
        <v>1023</v>
      </c>
      <c r="T131" s="3"/>
      <c r="U131" s="3"/>
      <c r="V131" s="3"/>
      <c r="W131" s="3"/>
      <c r="X131" s="3"/>
      <c r="Y131" s="3"/>
      <c r="Z131" s="3"/>
      <c r="AA131" s="3"/>
      <c r="AB131" s="3"/>
      <c r="AC131" s="4"/>
    </row>
    <row r="132" spans="1:29" s="224" customFormat="1" ht="60" x14ac:dyDescent="0.25">
      <c r="A132" s="292">
        <f>Türje!A27</f>
        <v>0</v>
      </c>
      <c r="B132" s="243"/>
      <c r="C132" s="243" t="str">
        <f>Türje!C27</f>
        <v>Türje IV. szennyvízátemelő</v>
      </c>
      <c r="D132" s="243" t="str">
        <f>Türje!D27</f>
        <v>szivattyú csere</v>
      </c>
      <c r="E132" s="243" t="str">
        <f>Türje!E27</f>
        <v>A szivattyú kora, műszaki állapota miatt fennáll a meghibásodás veszélye.</v>
      </c>
      <c r="F132" s="243" t="str">
        <f>Türje!F27</f>
        <v>A folyamatos szennyvíztovábbítás biztosítása, szennyvízkiömlések megelőzése.</v>
      </c>
      <c r="G132" s="243" t="str">
        <f>Türje!G27</f>
        <v>Megfelelő hatékonyságú technológia. A gépészeti funkciókat kifogástalanul ellátó szerelvények.</v>
      </c>
      <c r="H132" s="243"/>
      <c r="I132" s="106" t="str">
        <f>Türje!I27</f>
        <v>Türje</v>
      </c>
      <c r="J132" s="107">
        <f>SUM(O132:AC132)</f>
        <v>1800</v>
      </c>
      <c r="K132" s="292"/>
      <c r="L132" s="100">
        <f>Türje!L27</f>
        <v>46753</v>
      </c>
      <c r="M132" s="100">
        <f>Türje!M27</f>
        <v>47118</v>
      </c>
      <c r="N132" s="292" t="str">
        <f>Türje!N27</f>
        <v>közép</v>
      </c>
      <c r="O132" s="293"/>
      <c r="P132" s="200"/>
      <c r="Q132" s="200"/>
      <c r="R132" s="200"/>
      <c r="S132" s="200">
        <f>Türje!S27</f>
        <v>1800</v>
      </c>
      <c r="T132" s="294"/>
      <c r="U132" s="294"/>
      <c r="V132" s="294"/>
      <c r="W132" s="294"/>
      <c r="X132" s="294"/>
      <c r="Y132" s="294"/>
      <c r="Z132" s="294"/>
      <c r="AA132" s="294"/>
      <c r="AB132" s="294"/>
      <c r="AC132" s="4"/>
    </row>
    <row r="133" spans="1:29" ht="60" x14ac:dyDescent="0.25">
      <c r="A133" s="175">
        <f>Zalaszentgrót!A121</f>
        <v>0</v>
      </c>
      <c r="B133" s="30"/>
      <c r="C133" s="64" t="str">
        <f>Zalaszentgrót!C121</f>
        <v>Zalaszentgrót Zalaudvarnok 2.</v>
      </c>
      <c r="D133" s="131" t="str">
        <f>Zalaszentgrót!D121</f>
        <v>Gépészeti felújítás1-6</v>
      </c>
      <c r="E133" s="33" t="str">
        <f>Zalaszentgrót!E121</f>
        <v>A gépészeti szerelvények, műszaki állapota miatt gyakori a meghibásodás.</v>
      </c>
      <c r="F133" s="33" t="str">
        <f>Zalaszentgrót!F121</f>
        <v>A folyamatos szennyvíztovábbítás biztosítása, szennyvízkiömlések megelőzése.</v>
      </c>
      <c r="G133" s="33" t="str">
        <f>Zalaszentgrót!G121</f>
        <v>Megfelelő hatékonyságú technológia. A gépészeti funkciókat kifogástalanul ellátó szerelvények.</v>
      </c>
      <c r="H133" s="34"/>
      <c r="I133" s="107" t="str">
        <f>Zalaszentgrót!I121</f>
        <v>Zalaszentgrót osztatlan közös</v>
      </c>
      <c r="J133" s="107">
        <f t="shared" ref="J133:J144" si="15">SUM(O133:AC133)</f>
        <v>1738</v>
      </c>
      <c r="K133" s="34"/>
      <c r="L133" s="99">
        <f>Zalaszentgrót!L121</f>
        <v>47119</v>
      </c>
      <c r="M133" s="99">
        <f>Zalaszentgrót!M121</f>
        <v>47483</v>
      </c>
      <c r="N133" s="36" t="str">
        <f>Zalaszentgrót!N121</f>
        <v>hosszú</v>
      </c>
      <c r="O133" s="1"/>
      <c r="P133" s="2"/>
      <c r="Q133" s="2"/>
      <c r="R133" s="2"/>
      <c r="S133" s="114"/>
      <c r="T133" s="3">
        <f>Batyk!T97+Pakod!T97+Zalabér!T96+Zalaszentgrót!T121+Zalavég!T97</f>
        <v>1738</v>
      </c>
      <c r="U133" s="3"/>
      <c r="V133" s="3"/>
      <c r="W133" s="3"/>
      <c r="X133" s="3"/>
      <c r="Y133" s="3"/>
      <c r="Z133" s="3"/>
      <c r="AA133" s="3"/>
      <c r="AB133" s="3"/>
      <c r="AC133" s="4"/>
    </row>
    <row r="134" spans="1:29" ht="60" x14ac:dyDescent="0.25">
      <c r="A134" s="175">
        <f>Batyk!A98</f>
        <v>0</v>
      </c>
      <c r="B134" s="30"/>
      <c r="C134" s="64" t="str">
        <f>Batyk!C98</f>
        <v>Batyk</v>
      </c>
      <c r="D134" s="131" t="str">
        <f>Batyk!D98</f>
        <v>átemelő akna gépészeti rekonstrukció (1-6)</v>
      </c>
      <c r="E134" s="33" t="str">
        <f>Batyk!E98</f>
        <v>A gépészeti szerelvények, műszaki állapota miatt gyakori a meghibásodás.</v>
      </c>
      <c r="F134" s="33" t="str">
        <f>Batyk!F98</f>
        <v>A folyamatos szennyvíztovábbítás biztosítása, szennyvízkiömlések megelőzése.</v>
      </c>
      <c r="G134" s="33" t="str">
        <f>Batyk!G98</f>
        <v>Megfelelő hatékonyságú technológia. A gépészeti funkciókat kifogástalanul ellátó szerelvények.</v>
      </c>
      <c r="H134" s="34"/>
      <c r="I134" s="107" t="str">
        <f>Batyk!I98</f>
        <v>Zalaszentgrót osztatlan közös</v>
      </c>
      <c r="J134" s="107">
        <f t="shared" si="15"/>
        <v>3220</v>
      </c>
      <c r="K134" s="34"/>
      <c r="L134" s="99">
        <f>Batyk!L98</f>
        <v>47119</v>
      </c>
      <c r="M134" s="99">
        <f>Batyk!M98</f>
        <v>50770</v>
      </c>
      <c r="N134" s="36" t="str">
        <f>Batyk!N98</f>
        <v>hosszú</v>
      </c>
      <c r="O134" s="1"/>
      <c r="P134" s="2"/>
      <c r="Q134" s="2"/>
      <c r="R134" s="2"/>
      <c r="S134" s="114"/>
      <c r="T134" s="3">
        <f>Batyk!T98+Pakod!T98+Zalabér!T97+Zalaszentgrót!T122+Zalavég!T98</f>
        <v>322</v>
      </c>
      <c r="U134" s="3">
        <f>Batyk!U98+Pakod!U98+Zalabér!U97+Zalaszentgrót!U122+Zalavég!U98</f>
        <v>322</v>
      </c>
      <c r="V134" s="3">
        <f>Batyk!V98+Pakod!V98+Zalabér!V97+Zalaszentgrót!V122+Zalavég!V98</f>
        <v>322</v>
      </c>
      <c r="W134" s="3">
        <f>Batyk!W98+Pakod!W98+Zalabér!W97+Zalaszentgrót!W122+Zalavég!W98</f>
        <v>322</v>
      </c>
      <c r="X134" s="3">
        <f>Batyk!X98+Pakod!X98+Zalabér!X97+Zalaszentgrót!X122+Zalavég!X98</f>
        <v>322</v>
      </c>
      <c r="Y134" s="3">
        <f>Batyk!Y98+Pakod!Y98+Zalabér!Y97+Zalaszentgrót!Y122+Zalavég!Y98</f>
        <v>322</v>
      </c>
      <c r="Z134" s="3">
        <f>Batyk!Z98+Pakod!Z98+Zalabér!Z97+Zalaszentgrót!Z122+Zalavég!Z98</f>
        <v>322</v>
      </c>
      <c r="AA134" s="3">
        <f>Batyk!AA98+Pakod!AA98+Zalabér!AA97+Zalaszentgrót!AA122+Zalavég!AA98</f>
        <v>322</v>
      </c>
      <c r="AB134" s="3">
        <f>Batyk!AB98+Pakod!AB98+Zalabér!AB97+Zalaszentgrót!AB122+Zalavég!AB98</f>
        <v>322</v>
      </c>
      <c r="AC134" s="4">
        <f>Batyk!AC98+Pakod!AC98+Zalabér!AC97+Zalaszentgrót!AC122+Zalavég!AC98</f>
        <v>322</v>
      </c>
    </row>
    <row r="135" spans="1:29" ht="60" x14ac:dyDescent="0.25">
      <c r="A135" s="175">
        <f>Batyk!A99</f>
        <v>0</v>
      </c>
      <c r="B135" s="30"/>
      <c r="C135" s="64" t="str">
        <f>Batyk!C99</f>
        <v>Batyk</v>
      </c>
      <c r="D135" s="131" t="str">
        <f>Batyk!D99</f>
        <v>HBA akna gépészeti rekonstrukció (1-6)</v>
      </c>
      <c r="E135" s="33" t="str">
        <f>Batyk!E99</f>
        <v>A gépészeti szerelvények, műszaki állapota miatt gyakori a meghibásodás.</v>
      </c>
      <c r="F135" s="33" t="str">
        <f>Batyk!F99</f>
        <v>A folyamatos szennyvíztovábbítás biztosítása, szennyvízkiömlések megelőzése.</v>
      </c>
      <c r="G135" s="33" t="str">
        <f>Batyk!G99</f>
        <v>Megfelelő hatékonyságú technológia. A gépészeti funkciókat kifogástalanul ellátó szerelvények.</v>
      </c>
      <c r="H135" s="34"/>
      <c r="I135" s="107" t="str">
        <f>Batyk!I99</f>
        <v>Zalaszentgrót osztatlan közös</v>
      </c>
      <c r="J135" s="107">
        <f t="shared" si="15"/>
        <v>3215</v>
      </c>
      <c r="K135" s="34"/>
      <c r="L135" s="99">
        <f>Batyk!L99</f>
        <v>47119</v>
      </c>
      <c r="M135" s="99">
        <f>Batyk!M99</f>
        <v>50770</v>
      </c>
      <c r="N135" s="36" t="str">
        <f>Batyk!N99</f>
        <v>hosszú</v>
      </c>
      <c r="O135" s="1"/>
      <c r="P135" s="2"/>
      <c r="Q135" s="2"/>
      <c r="R135" s="2"/>
      <c r="S135" s="114"/>
      <c r="T135" s="3">
        <f>Batyk!T99+Pakod!T99+Zalabér!T98+Zalaszentgrót!T123+Zalavég!T99</f>
        <v>322</v>
      </c>
      <c r="U135" s="3">
        <f>Batyk!U99+Pakod!U99+Zalabér!U98+Zalaszentgrót!U123+Zalavég!U99</f>
        <v>321</v>
      </c>
      <c r="V135" s="3">
        <f>Batyk!V99+Pakod!V99+Zalabér!V98+Zalaszentgrót!V123+Zalavég!V99</f>
        <v>322</v>
      </c>
      <c r="W135" s="3">
        <f>Batyk!W99+Pakod!W99+Zalabér!W98+Zalaszentgrót!W123+Zalavég!W99</f>
        <v>321</v>
      </c>
      <c r="X135" s="3">
        <f>Batyk!X99+Pakod!X99+Zalabér!X98+Zalaszentgrót!X123+Zalavég!X99</f>
        <v>322</v>
      </c>
      <c r="Y135" s="3">
        <f>Batyk!Y99+Pakod!Y99+Zalabér!Y98+Zalaszentgrót!Y123+Zalavég!Y99</f>
        <v>321</v>
      </c>
      <c r="Z135" s="3">
        <f>Batyk!Z99+Pakod!Z99+Zalabér!Z98+Zalaszentgrót!Z123+Zalavég!Z99</f>
        <v>322</v>
      </c>
      <c r="AA135" s="3">
        <f>Batyk!AA99+Pakod!AA99+Zalabér!AA98+Zalaszentgrót!AA123+Zalavég!AA99</f>
        <v>321</v>
      </c>
      <c r="AB135" s="3">
        <f>Batyk!AB99+Pakod!AB99+Zalabér!AB98+Zalaszentgrót!AB123+Zalavég!AB99</f>
        <v>322</v>
      </c>
      <c r="AC135" s="4">
        <f>Batyk!AC99+Pakod!AC99+Zalabér!AC98+Zalaszentgrót!AC123+Zalavég!AC99</f>
        <v>321</v>
      </c>
    </row>
    <row r="136" spans="1:29" ht="60" x14ac:dyDescent="0.25">
      <c r="A136" s="175">
        <f>Pakod!A100</f>
        <v>0</v>
      </c>
      <c r="B136" s="30"/>
      <c r="C136" s="64" t="str">
        <f>Pakod!C100</f>
        <v>Pakod</v>
      </c>
      <c r="D136" s="131" t="str">
        <f>Pakod!D100</f>
        <v>átemelő akna gépészeti rekonstrukció (1-6)</v>
      </c>
      <c r="E136" s="33" t="str">
        <f>Pakod!E100</f>
        <v>A gépészeti szerelvények, műszaki állapota miatt gyakori a meghibásodás.</v>
      </c>
      <c r="F136" s="33" t="str">
        <f>Pakod!F100</f>
        <v>A folyamatos szennyvíztovábbítás biztosítása, szennyvízkiömlések megelőzése.</v>
      </c>
      <c r="G136" s="33" t="str">
        <f>Pakod!G100</f>
        <v>Megfelelő hatékonyságú technológia. A gépészeti funkciókat kifogástalanul ellátó szerelvények.</v>
      </c>
      <c r="H136" s="34"/>
      <c r="I136" s="107" t="str">
        <f>Pakod!I100</f>
        <v>Zalaszentgrót osztatlan közös</v>
      </c>
      <c r="J136" s="107">
        <f t="shared" si="15"/>
        <v>7220</v>
      </c>
      <c r="K136" s="34"/>
      <c r="L136" s="99">
        <f>Pakod!L100</f>
        <v>47119</v>
      </c>
      <c r="M136" s="99">
        <f>Pakod!M100</f>
        <v>50770</v>
      </c>
      <c r="N136" s="36" t="str">
        <f>Pakod!N100</f>
        <v>hosszú</v>
      </c>
      <c r="O136" s="1"/>
      <c r="P136" s="2"/>
      <c r="Q136" s="2"/>
      <c r="R136" s="2"/>
      <c r="S136" s="114"/>
      <c r="T136" s="3">
        <f>Batyk!T100+Pakod!T100+Zalabér!T99+Zalaszentgrót!T124+Zalavég!T100</f>
        <v>722</v>
      </c>
      <c r="U136" s="3">
        <f>Batyk!U100+Pakod!U100+Zalabér!U99+Zalaszentgrót!U124+Zalavég!U100</f>
        <v>722</v>
      </c>
      <c r="V136" s="3">
        <f>Batyk!V100+Pakod!V100+Zalabér!V99+Zalaszentgrót!V124+Zalavég!V100</f>
        <v>722</v>
      </c>
      <c r="W136" s="3">
        <f>Batyk!W100+Pakod!W100+Zalabér!W99+Zalaszentgrót!W124+Zalavég!W100</f>
        <v>722</v>
      </c>
      <c r="X136" s="3">
        <f>Batyk!X100+Pakod!X100+Zalabér!X99+Zalaszentgrót!X124+Zalavég!X100</f>
        <v>722</v>
      </c>
      <c r="Y136" s="3">
        <f>Batyk!Y100+Pakod!Y100+Zalabér!Y99+Zalaszentgrót!Y124+Zalavég!Y100</f>
        <v>722</v>
      </c>
      <c r="Z136" s="3">
        <f>Batyk!Z100+Pakod!Z100+Zalabér!Z99+Zalaszentgrót!Z124+Zalavég!Z100</f>
        <v>722</v>
      </c>
      <c r="AA136" s="3">
        <f>Batyk!AA100+Pakod!AA100+Zalabér!AA99+Zalaszentgrót!AA124+Zalavég!AA100</f>
        <v>722</v>
      </c>
      <c r="AB136" s="3">
        <f>Batyk!AB100+Pakod!AB100+Zalabér!AB99+Zalaszentgrót!AB124+Zalavég!AB100</f>
        <v>722</v>
      </c>
      <c r="AC136" s="4">
        <f>Batyk!AC100+Pakod!AC100+Zalabér!AC99+Zalaszentgrót!AC124+Zalavég!AC100</f>
        <v>722</v>
      </c>
    </row>
    <row r="137" spans="1:29" ht="60" x14ac:dyDescent="0.25">
      <c r="A137" s="175">
        <f>Pakod!A101</f>
        <v>0</v>
      </c>
      <c r="B137" s="30"/>
      <c r="C137" s="64" t="str">
        <f>Pakod!C101</f>
        <v>Pakod</v>
      </c>
      <c r="D137" s="131" t="str">
        <f>Pakod!D101</f>
        <v>HBA akna gépészeti rekonstrukció (1-6)</v>
      </c>
      <c r="E137" s="33" t="str">
        <f>Pakod!E101</f>
        <v>A gépészeti szerelvények, műszaki állapota miatt gyakori a meghibásodás.</v>
      </c>
      <c r="F137" s="33" t="str">
        <f>Pakod!F101</f>
        <v>A folyamatos szennyvíztovábbítás biztosítása, szennyvízkiömlések megelőzése.</v>
      </c>
      <c r="G137" s="33" t="str">
        <f>Pakod!G101</f>
        <v>Megfelelő hatékonyságú technológia. A gépészeti funkciókat kifogástalanul ellátó szerelvények.</v>
      </c>
      <c r="H137" s="34"/>
      <c r="I137" s="107" t="str">
        <f>Pakod!I101</f>
        <v>Zalaszentgrót osztatlan közös</v>
      </c>
      <c r="J137" s="107">
        <f t="shared" si="15"/>
        <v>7210</v>
      </c>
      <c r="K137" s="34"/>
      <c r="L137" s="99">
        <f>Pakod!L101</f>
        <v>47119</v>
      </c>
      <c r="M137" s="99">
        <f>Pakod!M101</f>
        <v>50770</v>
      </c>
      <c r="N137" s="36" t="str">
        <f>Pakod!N101</f>
        <v>hosszú</v>
      </c>
      <c r="O137" s="1"/>
      <c r="P137" s="2"/>
      <c r="Q137" s="2"/>
      <c r="R137" s="2"/>
      <c r="S137" s="114"/>
      <c r="T137" s="3">
        <f>Batyk!T101+Pakod!T101+Zalabér!T100+Zalaszentgrót!T125+Zalavég!T101</f>
        <v>721</v>
      </c>
      <c r="U137" s="3">
        <f>Batyk!U101+Pakod!U101+Zalabér!U100+Zalaszentgrót!U125+Zalavég!U101</f>
        <v>721</v>
      </c>
      <c r="V137" s="3">
        <f>Batyk!V101+Pakod!V101+Zalabér!V100+Zalaszentgrót!V125+Zalavég!V101</f>
        <v>721</v>
      </c>
      <c r="W137" s="3">
        <f>Batyk!W101+Pakod!W101+Zalabér!W100+Zalaszentgrót!W125+Zalavég!W101</f>
        <v>721</v>
      </c>
      <c r="X137" s="3">
        <f>Batyk!X101+Pakod!X101+Zalabér!X100+Zalaszentgrót!X125+Zalavég!X101</f>
        <v>721</v>
      </c>
      <c r="Y137" s="3">
        <f>Batyk!Y101+Pakod!Y101+Zalabér!Y100+Zalaszentgrót!Y125+Zalavég!Y101</f>
        <v>721</v>
      </c>
      <c r="Z137" s="3">
        <f>Batyk!Z101+Pakod!Z101+Zalabér!Z100+Zalaszentgrót!Z125+Zalavég!Z101</f>
        <v>721</v>
      </c>
      <c r="AA137" s="3">
        <f>Batyk!AA101+Pakod!AA101+Zalabér!AA100+Zalaszentgrót!AA125+Zalavég!AA101</f>
        <v>721</v>
      </c>
      <c r="AB137" s="3">
        <f>Batyk!AB101+Pakod!AB101+Zalabér!AB100+Zalaszentgrót!AB125+Zalavég!AB101</f>
        <v>721</v>
      </c>
      <c r="AC137" s="4">
        <f>Batyk!AC101+Pakod!AC101+Zalabér!AC100+Zalaszentgrót!AC125+Zalavég!AC101</f>
        <v>721</v>
      </c>
    </row>
    <row r="138" spans="1:29" ht="60" x14ac:dyDescent="0.25">
      <c r="A138" s="175">
        <f>Zalabér!A101</f>
        <v>0</v>
      </c>
      <c r="B138" s="30"/>
      <c r="C138" s="64" t="str">
        <f>Zalabér!C101</f>
        <v>Zalabér</v>
      </c>
      <c r="D138" s="131" t="str">
        <f>Zalabér!D101</f>
        <v>átemelő akna gépészeti rekonstrukció (1-6)</v>
      </c>
      <c r="E138" s="33" t="str">
        <f>Zalabér!E101</f>
        <v>A gépészeti szerelvények, műszaki állapota miatt gyakori a meghibásodás.</v>
      </c>
      <c r="F138" s="33" t="str">
        <f>Zalabér!F101</f>
        <v>A folyamatos szennyvíztovábbítás biztosítása, szennyvízkiömlések megelőzése.</v>
      </c>
      <c r="G138" s="33" t="str">
        <f>Zalabér!G101</f>
        <v>Megfelelő hatékonyságú technológia. A gépészeti funkciókat kifogástalanul ellátó szerelvények.</v>
      </c>
      <c r="H138" s="34"/>
      <c r="I138" s="107" t="str">
        <f>Zalabér!I101</f>
        <v>Zalaszentgrót osztatlan közös</v>
      </c>
      <c r="J138" s="107">
        <f t="shared" si="15"/>
        <v>6360</v>
      </c>
      <c r="K138" s="34"/>
      <c r="L138" s="99">
        <f>Zalabér!L101</f>
        <v>47119</v>
      </c>
      <c r="M138" s="99">
        <f>Zalabér!M101</f>
        <v>50770</v>
      </c>
      <c r="N138" s="36" t="str">
        <f>Zalabér!N101</f>
        <v>hosszú</v>
      </c>
      <c r="O138" s="1"/>
      <c r="P138" s="2"/>
      <c r="Q138" s="2"/>
      <c r="R138" s="2"/>
      <c r="S138" s="114"/>
      <c r="T138" s="3">
        <f>Batyk!T102+Pakod!T102+Zalabér!T101+Zalaszentgrót!T126+Zalavég!T102</f>
        <v>636</v>
      </c>
      <c r="U138" s="3">
        <f>Batyk!U102+Pakod!U102+Zalabér!U101+Zalaszentgrót!U126+Zalavég!U102</f>
        <v>636</v>
      </c>
      <c r="V138" s="3">
        <f>Batyk!V102+Pakod!V102+Zalabér!V101+Zalaszentgrót!V126+Zalavég!V102</f>
        <v>636</v>
      </c>
      <c r="W138" s="3">
        <f>Batyk!W102+Pakod!W102+Zalabér!W101+Zalaszentgrót!W126+Zalavég!W102</f>
        <v>636</v>
      </c>
      <c r="X138" s="3">
        <f>Batyk!X102+Pakod!X102+Zalabér!X101+Zalaszentgrót!X126+Zalavég!X102</f>
        <v>636</v>
      </c>
      <c r="Y138" s="3">
        <f>Batyk!Y102+Pakod!Y102+Zalabér!Y101+Zalaszentgrót!Y126+Zalavég!Y102</f>
        <v>636</v>
      </c>
      <c r="Z138" s="3">
        <f>Batyk!Z102+Pakod!Z102+Zalabér!Z101+Zalaszentgrót!Z126+Zalavég!Z102</f>
        <v>636</v>
      </c>
      <c r="AA138" s="3">
        <f>Batyk!AA102+Pakod!AA102+Zalabér!AA101+Zalaszentgrót!AA126+Zalavég!AA102</f>
        <v>636</v>
      </c>
      <c r="AB138" s="3">
        <f>Batyk!AB102+Pakod!AB102+Zalabér!AB101+Zalaszentgrót!AB126+Zalavég!AB102</f>
        <v>636</v>
      </c>
      <c r="AC138" s="4">
        <f>Batyk!AC102+Pakod!AC102+Zalabér!AC101+Zalaszentgrót!AC126+Zalavég!AC102</f>
        <v>636</v>
      </c>
    </row>
    <row r="139" spans="1:29" ht="60" x14ac:dyDescent="0.25">
      <c r="A139" s="175">
        <f>Zalabér!A102</f>
        <v>0</v>
      </c>
      <c r="B139" s="30"/>
      <c r="C139" s="64" t="str">
        <f>Zalabér!C102</f>
        <v>Zalabér</v>
      </c>
      <c r="D139" s="131" t="str">
        <f>Zalabér!D102</f>
        <v>HBA akna gépészeti rekonstrukció (1-6)</v>
      </c>
      <c r="E139" s="33" t="str">
        <f>Zalabér!E102</f>
        <v>A gépészeti szerelvények, műszaki állapota miatt gyakori a meghibásodás.</v>
      </c>
      <c r="F139" s="33" t="str">
        <f>Zalabér!F102</f>
        <v>A folyamatos szennyvíztovábbítás biztosítása, szennyvízkiömlések megelőzése.</v>
      </c>
      <c r="G139" s="33" t="str">
        <f>Zalabér!G102</f>
        <v>Megfelelő hatékonyságú technológia. A gépészeti funkciókat kifogástalanul ellátó szerelvények.</v>
      </c>
      <c r="H139" s="34"/>
      <c r="I139" s="107" t="str">
        <f>Zalabér!I102</f>
        <v>Zalaszentgrót osztatlan közös</v>
      </c>
      <c r="J139" s="107">
        <f t="shared" si="15"/>
        <v>6350</v>
      </c>
      <c r="K139" s="34"/>
      <c r="L139" s="99">
        <f>Zalabér!L102</f>
        <v>47119</v>
      </c>
      <c r="M139" s="99">
        <f>Zalabér!M102</f>
        <v>50770</v>
      </c>
      <c r="N139" s="36" t="str">
        <f>Zalabér!N102</f>
        <v>hosszú</v>
      </c>
      <c r="O139" s="1"/>
      <c r="P139" s="2"/>
      <c r="Q139" s="2"/>
      <c r="R139" s="2"/>
      <c r="S139" s="114"/>
      <c r="T139" s="3">
        <f>Batyk!T103+Pakod!T103+Zalabér!T102+Zalaszentgrót!T127+Zalavég!T103</f>
        <v>635</v>
      </c>
      <c r="U139" s="3">
        <f>Batyk!U103+Pakod!U103+Zalabér!U102+Zalaszentgrót!U127+Zalavég!U103</f>
        <v>635</v>
      </c>
      <c r="V139" s="3">
        <f>Batyk!V103+Pakod!V103+Zalabér!V102+Zalaszentgrót!V127+Zalavég!V103</f>
        <v>635</v>
      </c>
      <c r="W139" s="3">
        <f>Batyk!W103+Pakod!W103+Zalabér!W102+Zalaszentgrót!W127+Zalavég!W103</f>
        <v>635</v>
      </c>
      <c r="X139" s="3">
        <f>Batyk!X103+Pakod!X103+Zalabér!X102+Zalaszentgrót!X127+Zalavég!X103</f>
        <v>635</v>
      </c>
      <c r="Y139" s="3">
        <f>Batyk!Y103+Pakod!Y103+Zalabér!Y102+Zalaszentgrót!Y127+Zalavég!Y103</f>
        <v>635</v>
      </c>
      <c r="Z139" s="3">
        <f>Batyk!Z103+Pakod!Z103+Zalabér!Z102+Zalaszentgrót!Z127+Zalavég!Z103</f>
        <v>635</v>
      </c>
      <c r="AA139" s="3">
        <f>Batyk!AA103+Pakod!AA103+Zalabér!AA102+Zalaszentgrót!AA127+Zalavég!AA103</f>
        <v>635</v>
      </c>
      <c r="AB139" s="3">
        <f>Batyk!AB103+Pakod!AB103+Zalabér!AB102+Zalaszentgrót!AB127+Zalavég!AB103</f>
        <v>635</v>
      </c>
      <c r="AC139" s="4">
        <f>Batyk!AC103+Pakod!AC103+Zalabér!AC102+Zalaszentgrót!AC127+Zalavég!AC103</f>
        <v>635</v>
      </c>
    </row>
    <row r="140" spans="1:29" ht="60" x14ac:dyDescent="0.25">
      <c r="A140" s="175">
        <f>Zalaszentgrót!A128</f>
        <v>0</v>
      </c>
      <c r="B140" s="30"/>
      <c r="C140" s="64" t="str">
        <f>Zalaszentgrót!C128</f>
        <v>Zalaszentgrót</v>
      </c>
      <c r="D140" s="131" t="str">
        <f>Zalaszentgrót!D128</f>
        <v>átemelő akna gépészeti rekonstrukció (1-6)</v>
      </c>
      <c r="E140" s="33" t="str">
        <f>Zalaszentgrót!E128</f>
        <v>A gépészeti szerelvények, műszaki állapota miatt gyakori a meghibásodás.</v>
      </c>
      <c r="F140" s="33" t="str">
        <f>Zalaszentgrót!F128</f>
        <v>A folyamatos szennyvíztovábbítás biztosítása, szennyvízkiömlések megelőzése.</v>
      </c>
      <c r="G140" s="33" t="str">
        <f>Zalaszentgrót!G128</f>
        <v>Megfelelő hatékonyságú technológia. A gépészeti funkciókat kifogástalanul ellátó szerelvények.</v>
      </c>
      <c r="H140" s="34"/>
      <c r="I140" s="107" t="str">
        <f>Zalaszentgrót!I128</f>
        <v>Zalaszentgrót osztatlan közös</v>
      </c>
      <c r="J140" s="107">
        <f t="shared" si="15"/>
        <v>18200</v>
      </c>
      <c r="K140" s="34"/>
      <c r="L140" s="99">
        <f>Zalaszentgrót!L128</f>
        <v>47119</v>
      </c>
      <c r="M140" s="99">
        <f>Zalaszentgrót!M128</f>
        <v>50770</v>
      </c>
      <c r="N140" s="36" t="str">
        <f>Zalaszentgrót!N128</f>
        <v>hosszú</v>
      </c>
      <c r="O140" s="1"/>
      <c r="P140" s="2"/>
      <c r="Q140" s="2"/>
      <c r="R140" s="2"/>
      <c r="S140" s="114"/>
      <c r="T140" s="3">
        <f>Batyk!T104+Pakod!T104+Zalabér!T103+Zalaszentgrót!T128+Zalavég!T104</f>
        <v>1820</v>
      </c>
      <c r="U140" s="3">
        <f>Batyk!U104+Pakod!U104+Zalabér!U103+Zalaszentgrót!U128+Zalavég!U104</f>
        <v>1820</v>
      </c>
      <c r="V140" s="3">
        <f>Batyk!V104+Pakod!V104+Zalabér!V103+Zalaszentgrót!V128+Zalavég!V104</f>
        <v>1820</v>
      </c>
      <c r="W140" s="3">
        <f>Batyk!W104+Pakod!W104+Zalabér!W103+Zalaszentgrót!W128+Zalavég!W104</f>
        <v>1820</v>
      </c>
      <c r="X140" s="3">
        <f>Batyk!X104+Pakod!X104+Zalabér!X103+Zalaszentgrót!X128+Zalavég!X104</f>
        <v>1820</v>
      </c>
      <c r="Y140" s="3">
        <f>Batyk!Y104+Pakod!Y104+Zalabér!Y103+Zalaszentgrót!Y128+Zalavég!Y104</f>
        <v>1820</v>
      </c>
      <c r="Z140" s="3">
        <f>Batyk!Z104+Pakod!Z104+Zalabér!Z103+Zalaszentgrót!Z128+Zalavég!Z104</f>
        <v>1820</v>
      </c>
      <c r="AA140" s="3">
        <f>Batyk!AA104+Pakod!AA104+Zalabér!AA103+Zalaszentgrót!AA128+Zalavég!AA104</f>
        <v>1820</v>
      </c>
      <c r="AB140" s="3">
        <f>Batyk!AB104+Pakod!AB104+Zalabér!AB103+Zalaszentgrót!AB128+Zalavég!AB104</f>
        <v>1820</v>
      </c>
      <c r="AC140" s="4">
        <f>Batyk!AC104+Pakod!AC104+Zalabér!AC103+Zalaszentgrót!AC128+Zalavég!AC104</f>
        <v>1820</v>
      </c>
    </row>
    <row r="141" spans="1:29" ht="60" x14ac:dyDescent="0.25">
      <c r="A141" s="175">
        <f>Zalaszentgrót!A129</f>
        <v>0</v>
      </c>
      <c r="B141" s="30"/>
      <c r="C141" s="64" t="str">
        <f>Zalaszentgrót!C129</f>
        <v>Zalaszentgrót</v>
      </c>
      <c r="D141" s="131" t="str">
        <f>Zalaszentgrót!D129</f>
        <v>HBA akna gépészeti rekonstrukció (1-6)</v>
      </c>
      <c r="E141" s="33" t="str">
        <f>Zalaszentgrót!E129</f>
        <v>A gépészeti szerelvények, műszaki állapota miatt gyakori a meghibásodás.</v>
      </c>
      <c r="F141" s="33" t="str">
        <f>Zalaszentgrót!F129</f>
        <v>A folyamatos szennyvíztovábbítás biztosítása, szennyvízkiömlések megelőzése.</v>
      </c>
      <c r="G141" s="33" t="str">
        <f>Zalaszentgrót!G129</f>
        <v>Megfelelő hatékonyságú technológia. A gépészeti funkciókat kifogástalanul ellátó szerelvények.</v>
      </c>
      <c r="H141" s="34"/>
      <c r="I141" s="107" t="str">
        <f>Zalaszentgrót!I129</f>
        <v>Zalaszentgrót osztatlan közös</v>
      </c>
      <c r="J141" s="107">
        <f t="shared" si="15"/>
        <v>18160</v>
      </c>
      <c r="K141" s="34"/>
      <c r="L141" s="99">
        <f>Zalaszentgrót!L129</f>
        <v>47119</v>
      </c>
      <c r="M141" s="99">
        <f>Zalaszentgrót!M129</f>
        <v>50770</v>
      </c>
      <c r="N141" s="36" t="str">
        <f>Zalaszentgrót!N129</f>
        <v>hosszú</v>
      </c>
      <c r="O141" s="1"/>
      <c r="P141" s="2"/>
      <c r="Q141" s="2"/>
      <c r="R141" s="2"/>
      <c r="S141" s="114"/>
      <c r="T141" s="3">
        <f>Batyk!T105+Pakod!T105+Zalabér!T104+Zalaszentgrót!T129+Zalavég!T105</f>
        <v>1816</v>
      </c>
      <c r="U141" s="3">
        <f>Batyk!U105+Pakod!U105+Zalabér!U104+Zalaszentgrót!U129+Zalavég!U105</f>
        <v>1816</v>
      </c>
      <c r="V141" s="3">
        <f>Batyk!V105+Pakod!V105+Zalabér!V104+Zalaszentgrót!V129+Zalavég!V105</f>
        <v>1816</v>
      </c>
      <c r="W141" s="3">
        <f>Batyk!W105+Pakod!W105+Zalabér!W104+Zalaszentgrót!W129+Zalavég!W105</f>
        <v>1816</v>
      </c>
      <c r="X141" s="3">
        <f>Batyk!X105+Pakod!X105+Zalabér!X104+Zalaszentgrót!X129+Zalavég!X105</f>
        <v>1816</v>
      </c>
      <c r="Y141" s="3">
        <f>Batyk!Y105+Pakod!Y105+Zalabér!Y104+Zalaszentgrót!Y129+Zalavég!Y105</f>
        <v>1816</v>
      </c>
      <c r="Z141" s="3">
        <f>Batyk!Z105+Pakod!Z105+Zalabér!Z104+Zalaszentgrót!Z129+Zalavég!Z105</f>
        <v>1816</v>
      </c>
      <c r="AA141" s="3">
        <f>Batyk!AA105+Pakod!AA105+Zalabér!AA104+Zalaszentgrót!AA129+Zalavég!AA105</f>
        <v>1816</v>
      </c>
      <c r="AB141" s="3">
        <f>Batyk!AB105+Pakod!AB105+Zalabér!AB104+Zalaszentgrót!AB129+Zalavég!AB105</f>
        <v>1816</v>
      </c>
      <c r="AC141" s="4">
        <f>Batyk!AC105+Pakod!AC105+Zalabér!AC104+Zalaszentgrót!AC129+Zalavég!AC105</f>
        <v>1816</v>
      </c>
    </row>
    <row r="142" spans="1:29" ht="60" x14ac:dyDescent="0.25">
      <c r="A142" s="175">
        <f>Zalavég!A106</f>
        <v>0</v>
      </c>
      <c r="B142" s="30"/>
      <c r="C142" s="64" t="str">
        <f>Zalavég!C106</f>
        <v>Zalavég</v>
      </c>
      <c r="D142" s="131" t="str">
        <f>Zalavég!D106</f>
        <v>átemelő akna gépészeti rekonstrukció (1-6)</v>
      </c>
      <c r="E142" s="33" t="str">
        <f>Zalavég!E106</f>
        <v>A gépészeti szerelvények, műszaki állapota miatt gyakori a meghibásodás.</v>
      </c>
      <c r="F142" s="33" t="str">
        <f>Zalavég!F106</f>
        <v>A folyamatos szennyvíztovábbítás biztosítása, szennyvízkiömlések megelőzése.</v>
      </c>
      <c r="G142" s="33" t="str">
        <f>Zalavég!G106</f>
        <v>Megfelelő hatékonyságú technológia. A gépészeti funkciókat kifogástalanul ellátó szerelvények.</v>
      </c>
      <c r="H142" s="34"/>
      <c r="I142" s="107" t="str">
        <f>Zalavég!I106</f>
        <v>Zalaszentgrót osztatlan közös</v>
      </c>
      <c r="J142" s="107">
        <f t="shared" si="15"/>
        <v>3620</v>
      </c>
      <c r="K142" s="34"/>
      <c r="L142" s="99">
        <f>Zalavég!L106</f>
        <v>47119</v>
      </c>
      <c r="M142" s="99">
        <f>Zalavég!M106</f>
        <v>50770</v>
      </c>
      <c r="N142" s="36" t="str">
        <f>Zalavég!N106</f>
        <v>hosszú</v>
      </c>
      <c r="O142" s="1"/>
      <c r="P142" s="2"/>
      <c r="Q142" s="2"/>
      <c r="R142" s="2"/>
      <c r="S142" s="114"/>
      <c r="T142" s="3">
        <f>Batyk!T106+Pakod!T106+Zalabér!T105+Zalaszentgrót!T130+Zalavég!T106</f>
        <v>362</v>
      </c>
      <c r="U142" s="3">
        <f>Batyk!U106+Pakod!U106+Zalabér!U105+Zalaszentgrót!U130+Zalavég!U106</f>
        <v>362</v>
      </c>
      <c r="V142" s="3">
        <f>Batyk!V106+Pakod!V106+Zalabér!V105+Zalaszentgrót!V130+Zalavég!V106</f>
        <v>362</v>
      </c>
      <c r="W142" s="3">
        <f>Batyk!W106+Pakod!W106+Zalabér!W105+Zalaszentgrót!W130+Zalavég!W106</f>
        <v>362</v>
      </c>
      <c r="X142" s="3">
        <f>Batyk!X106+Pakod!X106+Zalabér!X105+Zalaszentgrót!X130+Zalavég!X106</f>
        <v>362</v>
      </c>
      <c r="Y142" s="3">
        <f>Batyk!Y106+Pakod!Y106+Zalabér!Y105+Zalaszentgrót!Y130+Zalavég!Y106</f>
        <v>362</v>
      </c>
      <c r="Z142" s="3">
        <f>Batyk!Z106+Pakod!Z106+Zalabér!Z105+Zalaszentgrót!Z130+Zalavég!Z106</f>
        <v>362</v>
      </c>
      <c r="AA142" s="3">
        <f>Batyk!AA106+Pakod!AA106+Zalabér!AA105+Zalaszentgrót!AA130+Zalavég!AA106</f>
        <v>362</v>
      </c>
      <c r="AB142" s="3">
        <f>Batyk!AB106+Pakod!AB106+Zalabér!AB105+Zalaszentgrót!AB130+Zalavég!AB106</f>
        <v>362</v>
      </c>
      <c r="AC142" s="4">
        <f>Batyk!AC106+Pakod!AC106+Zalabér!AC105+Zalaszentgrót!AC130+Zalavég!AC106</f>
        <v>362</v>
      </c>
    </row>
    <row r="143" spans="1:29" ht="60" x14ac:dyDescent="0.25">
      <c r="A143" s="175">
        <f>Zalavég!A107</f>
        <v>0</v>
      </c>
      <c r="B143" s="30"/>
      <c r="C143" s="64" t="str">
        <f>Zalavég!C107</f>
        <v>Zalavég</v>
      </c>
      <c r="D143" s="131" t="str">
        <f>Zalavég!D107</f>
        <v>HBA akna gépészeti rekonstrukció (1-6)</v>
      </c>
      <c r="E143" s="33" t="str">
        <f>Zalavég!E107</f>
        <v>A gépészeti szerelvények, műszaki állapota miatt gyakori a meghibásodás.</v>
      </c>
      <c r="F143" s="33" t="str">
        <f>Zalavég!F107</f>
        <v>A folyamatos szennyvíztovábbítás biztosítása, szennyvízkiömlések megelőzése.</v>
      </c>
      <c r="G143" s="33" t="str">
        <f>Zalavég!G107</f>
        <v>Megfelelő hatékonyságú technológia. A gépészeti funkciókat kifogástalanul ellátó szerelvények.</v>
      </c>
      <c r="H143" s="34"/>
      <c r="I143" s="107" t="str">
        <f>Zalavég!I107</f>
        <v>Zalaszentgrót osztatlan közös</v>
      </c>
      <c r="J143" s="107">
        <f t="shared" si="15"/>
        <v>3610</v>
      </c>
      <c r="K143" s="34"/>
      <c r="L143" s="99">
        <f>Zalavég!L107</f>
        <v>47119</v>
      </c>
      <c r="M143" s="99">
        <f>Zalavég!M107</f>
        <v>50770</v>
      </c>
      <c r="N143" s="36" t="str">
        <f>Zalavég!N107</f>
        <v>hosszú</v>
      </c>
      <c r="O143" s="1"/>
      <c r="P143" s="2"/>
      <c r="Q143" s="2"/>
      <c r="R143" s="2"/>
      <c r="S143" s="114"/>
      <c r="T143" s="3">
        <f>Batyk!T107+Pakod!T107+Zalabér!T106+Zalaszentgrót!T131+Zalavég!T107</f>
        <v>361</v>
      </c>
      <c r="U143" s="3">
        <f>Batyk!U107+Pakod!U107+Zalabér!U106+Zalaszentgrót!U131+Zalavég!U107</f>
        <v>361</v>
      </c>
      <c r="V143" s="3">
        <f>Batyk!V107+Pakod!V107+Zalabér!V106+Zalaszentgrót!V131+Zalavég!V107</f>
        <v>361</v>
      </c>
      <c r="W143" s="3">
        <f>Batyk!W107+Pakod!W107+Zalabér!W106+Zalaszentgrót!W131+Zalavég!W107</f>
        <v>361</v>
      </c>
      <c r="X143" s="3">
        <f>Batyk!X107+Pakod!X107+Zalabér!X106+Zalaszentgrót!X131+Zalavég!X107</f>
        <v>361</v>
      </c>
      <c r="Y143" s="3">
        <f>Batyk!Y107+Pakod!Y107+Zalabér!Y106+Zalaszentgrót!Y131+Zalavég!Y107</f>
        <v>361</v>
      </c>
      <c r="Z143" s="3">
        <f>Batyk!Z107+Pakod!Z107+Zalabér!Z106+Zalaszentgrót!Z131+Zalavég!Z107</f>
        <v>361</v>
      </c>
      <c r="AA143" s="3">
        <f>Batyk!AA107+Pakod!AA107+Zalabér!AA106+Zalaszentgrót!AA131+Zalavég!AA107</f>
        <v>361</v>
      </c>
      <c r="AB143" s="3">
        <f>Batyk!AB107+Pakod!AB107+Zalabér!AB106+Zalaszentgrót!AB131+Zalavég!AB107</f>
        <v>361</v>
      </c>
      <c r="AC143" s="4">
        <f>Batyk!AC107+Pakod!AC107+Zalabér!AC106+Zalaszentgrót!AC131+Zalavég!AC107</f>
        <v>361</v>
      </c>
    </row>
    <row r="144" spans="1:29" s="224" customFormat="1" ht="120" x14ac:dyDescent="0.25">
      <c r="A144" s="292">
        <f>Türje!A28</f>
        <v>0</v>
      </c>
      <c r="B144" s="243"/>
      <c r="C144" s="243" t="str">
        <f>Türje!C28</f>
        <v>Türje</v>
      </c>
      <c r="D144" s="243" t="str">
        <f>Türje!D28</f>
        <v>gépészeti rekonstrukció (1-6)</v>
      </c>
      <c r="E144" s="243" t="str">
        <f>Türje!E28</f>
        <v>A szennyvíz, és a belőle felszabaduló gázok hatására a felületek elkorrodálnak. Ezen elemek cseréje a A kiépített rendszer működőképességének megóvása, a biztonságos üzemelés biztosítása miatt van szükség a munka elvégzésére.hez elengedhetetlen.</v>
      </c>
      <c r="F144" s="243" t="str">
        <f>Türje!F28</f>
        <v>A kiépített rendszer működőképességének megóvása, a biztonságos üzemelés biztosítása miatt van szükség a munka elvégzésére.</v>
      </c>
      <c r="G144" s="243" t="str">
        <f>Türje!G28</f>
        <v>A viziközmű elem állapota megközelíti az új elem berendezés állapotát. Az üzembiztonság jelentősen növekszik.</v>
      </c>
      <c r="H144" s="243"/>
      <c r="I144" s="106" t="str">
        <f>Türje!I28</f>
        <v>Türje</v>
      </c>
      <c r="J144" s="107">
        <f t="shared" si="15"/>
        <v>60000</v>
      </c>
      <c r="K144" s="292"/>
      <c r="L144" s="100">
        <f>Türje!L28</f>
        <v>47119</v>
      </c>
      <c r="M144" s="100">
        <f>Türje!M28</f>
        <v>50770</v>
      </c>
      <c r="N144" s="292" t="str">
        <f>Türje!N28</f>
        <v>hosszú</v>
      </c>
      <c r="O144" s="293"/>
      <c r="P144" s="200"/>
      <c r="Q144" s="200"/>
      <c r="R144" s="200"/>
      <c r="S144" s="200"/>
      <c r="T144" s="294">
        <f>Türje!T28</f>
        <v>6000</v>
      </c>
      <c r="U144" s="294">
        <f>Türje!U28</f>
        <v>6000</v>
      </c>
      <c r="V144" s="294">
        <f>Türje!V28</f>
        <v>6000</v>
      </c>
      <c r="W144" s="294">
        <f>Türje!W28</f>
        <v>6000</v>
      </c>
      <c r="X144" s="294">
        <f>Türje!X28</f>
        <v>6000</v>
      </c>
      <c r="Y144" s="294">
        <f>Türje!Y28</f>
        <v>6000</v>
      </c>
      <c r="Z144" s="294">
        <f>Türje!Z28</f>
        <v>6000</v>
      </c>
      <c r="AA144" s="294">
        <f>Türje!AA28</f>
        <v>6000</v>
      </c>
      <c r="AB144" s="294">
        <f>Türje!AB28</f>
        <v>6000</v>
      </c>
      <c r="AC144" s="4">
        <f>Türje!AC28</f>
        <v>6000</v>
      </c>
    </row>
    <row r="145" spans="1:29" ht="60" x14ac:dyDescent="0.25">
      <c r="A145" s="175">
        <f>Pakod!A108</f>
        <v>0</v>
      </c>
      <c r="B145" s="30"/>
      <c r="C145" s="64" t="str">
        <f>Pakod!C108</f>
        <v>Pakod 2. szennyvízátemelő</v>
      </c>
      <c r="D145" s="131" t="str">
        <f>Pakod!D108</f>
        <v>Szivattyú csere</v>
      </c>
      <c r="E145" s="33" t="str">
        <f>Pakod!E108</f>
        <v>A szivattyú kora, műszaki állapota miatt fennáll a meghibásodás veszélye.</v>
      </c>
      <c r="F145" s="33" t="str">
        <f>Pakod!F108</f>
        <v>A folyamatos szennyvíztovábbítás biztosítása, szennyvízkiömlések megelőzése.</v>
      </c>
      <c r="G145" s="33" t="str">
        <f>Pakod!G108</f>
        <v>Megfelelő hatékonyságú technológia. A gépészeti funkciókat kifogástalanul ellátó szerelvények.</v>
      </c>
      <c r="H145" s="34"/>
      <c r="I145" s="107" t="str">
        <f>Pakod!I108</f>
        <v>Zalaszentgrót osztatlan közös</v>
      </c>
      <c r="J145" s="107">
        <f t="shared" si="4"/>
        <v>5114</v>
      </c>
      <c r="K145" s="34"/>
      <c r="L145" s="99">
        <f>Pakod!L108</f>
        <v>48214</v>
      </c>
      <c r="M145" s="99">
        <f>Pakod!M108</f>
        <v>48579</v>
      </c>
      <c r="N145" s="36" t="str">
        <f>Pakod!N108</f>
        <v>hosszú</v>
      </c>
      <c r="O145" s="1"/>
      <c r="P145" s="2"/>
      <c r="Q145" s="2"/>
      <c r="R145" s="2"/>
      <c r="S145" s="114"/>
      <c r="T145" s="3"/>
      <c r="U145" s="3"/>
      <c r="V145" s="3"/>
      <c r="W145" s="3">
        <f>Batyk!W108+Pakod!W108+Zalabér!W107+Zalaszentgrót!W132+Zalavég!W108</f>
        <v>5114</v>
      </c>
      <c r="X145" s="3"/>
      <c r="Y145" s="3"/>
      <c r="Z145" s="3"/>
      <c r="AA145" s="3"/>
      <c r="AB145" s="3"/>
      <c r="AC145" s="4"/>
    </row>
    <row r="146" spans="1:29" ht="60" x14ac:dyDescent="0.25">
      <c r="A146" s="175">
        <f>Zalaszentgrót!A133</f>
        <v>0</v>
      </c>
      <c r="B146" s="30"/>
      <c r="C146" s="131" t="str">
        <f>Zalaszentgrót!C133</f>
        <v>Zalaszentgrót Zalaudvarnok 2. szennyvízátemelő</v>
      </c>
      <c r="D146" s="131" t="str">
        <f>Zalaszentgrót!D133</f>
        <v>Szivattyú csere</v>
      </c>
      <c r="E146" s="33" t="str">
        <f>Zalaszentgrót!E133</f>
        <v>A szivattyú kora, műszaki állapota miatt fennáll a meghibásodás veszélye.</v>
      </c>
      <c r="F146" s="33" t="str">
        <f>Zalaszentgrót!F133</f>
        <v>A folyamatos szennyvíztovábbítás biztosítása, szennyvízkiömlések megelőzése.</v>
      </c>
      <c r="G146" s="33" t="str">
        <f>Zalaszentgrót!G133</f>
        <v>Megfelelő hatékonyságú technológia. A gépészeti funkciókat kifogástalanul ellátó szerelvények.</v>
      </c>
      <c r="H146" s="34"/>
      <c r="I146" s="107" t="str">
        <f>Zalaszentgrót!I133</f>
        <v>Zalaszentgrót osztatlan közös</v>
      </c>
      <c r="J146" s="107">
        <f t="shared" si="4"/>
        <v>1023</v>
      </c>
      <c r="K146" s="34"/>
      <c r="L146" s="99">
        <f>Zalaszentgrót!L133</f>
        <v>48214</v>
      </c>
      <c r="M146" s="99">
        <f>Zalaszentgrót!M133</f>
        <v>48579</v>
      </c>
      <c r="N146" s="36" t="str">
        <f>Zalaszentgrót!N133</f>
        <v>hosszú</v>
      </c>
      <c r="O146" s="1"/>
      <c r="P146" s="2"/>
      <c r="Q146" s="2"/>
      <c r="R146" s="2"/>
      <c r="S146" s="114"/>
      <c r="T146" s="3"/>
      <c r="U146" s="3"/>
      <c r="V146" s="3"/>
      <c r="W146" s="3">
        <f>Batyk!W109+Pakod!W109+Zalabér!W108+Zalaszentgrót!W133+Zalavég!W109</f>
        <v>1023</v>
      </c>
      <c r="X146" s="3"/>
      <c r="Y146" s="3"/>
      <c r="Z146" s="3"/>
      <c r="AA146" s="3"/>
      <c r="AB146" s="3"/>
      <c r="AC146" s="4"/>
    </row>
    <row r="147" spans="1:29" ht="60" x14ac:dyDescent="0.25">
      <c r="A147" s="175">
        <f>Zalaszentgrót!A134</f>
        <v>0</v>
      </c>
      <c r="B147" s="30"/>
      <c r="C147" s="131" t="str">
        <f>Zalaszentgrót!C134</f>
        <v>Zalaszentgrót Zalaudvarnok 1. szennyvízátemelő</v>
      </c>
      <c r="D147" s="131" t="str">
        <f>Zalaszentgrót!D134</f>
        <v>Szivattyú csere</v>
      </c>
      <c r="E147" s="33" t="str">
        <f>Zalaszentgrót!E134</f>
        <v>A szivattyú kora, műszaki állapota miatt fennáll a meghibásodás veszélye.</v>
      </c>
      <c r="F147" s="33" t="str">
        <f>Zalaszentgrót!F134</f>
        <v>A folyamatos szennyvíztovábbítás biztosítása, szennyvízkiömlések megelőzése.</v>
      </c>
      <c r="G147" s="33" t="str">
        <f>Zalaszentgrót!G134</f>
        <v>Megfelelő hatékonyságú technológia. A gépészeti funkciókat kifogástalanul ellátó szerelvények.</v>
      </c>
      <c r="H147" s="34"/>
      <c r="I147" s="107" t="str">
        <f>Zalaszentgrót!I134</f>
        <v>Zalaszentgrót osztatlan közös</v>
      </c>
      <c r="J147" s="107">
        <f t="shared" si="4"/>
        <v>2789</v>
      </c>
      <c r="K147" s="34"/>
      <c r="L147" s="99">
        <f>Zalaszentgrót!L134</f>
        <v>48214</v>
      </c>
      <c r="M147" s="99">
        <f>Zalaszentgrót!M134</f>
        <v>48579</v>
      </c>
      <c r="N147" s="36" t="str">
        <f>Zalaszentgrót!N134</f>
        <v>hosszú</v>
      </c>
      <c r="O147" s="1"/>
      <c r="P147" s="2"/>
      <c r="Q147" s="2"/>
      <c r="R147" s="2"/>
      <c r="S147" s="114"/>
      <c r="T147" s="3"/>
      <c r="U147" s="3"/>
      <c r="V147" s="3"/>
      <c r="W147" s="3">
        <f>Batyk!W110+Pakod!W110+Zalabér!W109+Zalaszentgrót!W134+Zalavég!W110</f>
        <v>2789</v>
      </c>
      <c r="X147" s="3"/>
      <c r="Y147" s="3"/>
      <c r="Z147" s="3"/>
      <c r="AA147" s="3"/>
      <c r="AB147" s="3"/>
      <c r="AC147" s="4"/>
    </row>
    <row r="148" spans="1:29" ht="60" x14ac:dyDescent="0.25">
      <c r="A148" s="175">
        <f>Zalaszentgrót!A135</f>
        <v>0</v>
      </c>
      <c r="B148" s="30"/>
      <c r="C148" s="64" t="str">
        <f>Zalaszentgrót!C135</f>
        <v>Zalaszentgrót Aranyod 2.</v>
      </c>
      <c r="D148" s="131" t="str">
        <f>Zalaszentgrót!D135</f>
        <v>Gépészeti felújítás1-6</v>
      </c>
      <c r="E148" s="33" t="str">
        <f>Zalaszentgrót!E135</f>
        <v>A gépészeti szerelvények, műszaki állapota miatt gyakori a meghibásodás.</v>
      </c>
      <c r="F148" s="33" t="str">
        <f>Zalaszentgrót!F135</f>
        <v>A folyamatos szennyvíztovábbítás biztosítása, szennyvízkiömlések megelőzése.</v>
      </c>
      <c r="G148" s="33" t="str">
        <f>Zalaszentgrót!G135</f>
        <v>Megfelelő hatékonyságú technológia. A gépészeti funkciókat kifogástalanul ellátó szerelvények.</v>
      </c>
      <c r="H148" s="34"/>
      <c r="I148" s="107" t="str">
        <f>Zalaszentgrót!I135</f>
        <v>Zalaszentgrót osztatlan közös</v>
      </c>
      <c r="J148" s="107">
        <f t="shared" si="4"/>
        <v>1700</v>
      </c>
      <c r="K148" s="34"/>
      <c r="L148" s="99">
        <f>Zalaszentgrót!L135</f>
        <v>48214</v>
      </c>
      <c r="M148" s="99">
        <f>Zalaszentgrót!M135</f>
        <v>48579</v>
      </c>
      <c r="N148" s="36" t="str">
        <f>Zalaszentgrót!N135</f>
        <v>hosszú</v>
      </c>
      <c r="O148" s="1"/>
      <c r="P148" s="2"/>
      <c r="Q148" s="2"/>
      <c r="R148" s="2"/>
      <c r="S148" s="114"/>
      <c r="T148" s="3"/>
      <c r="U148" s="3"/>
      <c r="V148" s="3"/>
      <c r="W148" s="3">
        <f>Batyk!W111+Pakod!W111+Zalabér!W110+Zalaszentgrót!W135+Zalavég!W111</f>
        <v>1700</v>
      </c>
      <c r="X148" s="3"/>
      <c r="Y148" s="3"/>
      <c r="Z148" s="3"/>
      <c r="AA148" s="3"/>
      <c r="AB148" s="3"/>
      <c r="AC148" s="4"/>
    </row>
    <row r="149" spans="1:29" ht="60" x14ac:dyDescent="0.25">
      <c r="A149" s="175">
        <f>Zalaszentgrót!A136</f>
        <v>0</v>
      </c>
      <c r="B149" s="30"/>
      <c r="C149" s="131" t="str">
        <f>Zalaszentgrót!C136</f>
        <v>Zalaszentgrót Csáford 1. szennyvízátemelő</v>
      </c>
      <c r="D149" s="131" t="str">
        <f>Zalaszentgrót!D136</f>
        <v>Szivattyú csere</v>
      </c>
      <c r="E149" s="33" t="str">
        <f>Zalaszentgrót!E136</f>
        <v>A szivattyú kora, műszaki állapota miatt fennáll a meghibásodás veszélye.</v>
      </c>
      <c r="F149" s="33" t="str">
        <f>Zalaszentgrót!F136</f>
        <v>A folyamatos szennyvíztovábbítás biztosítása, szennyvízkiömlések megelőzése.</v>
      </c>
      <c r="G149" s="33" t="str">
        <f>Zalaszentgrót!G136</f>
        <v>Megfelelő hatékonyságú technológia. A gépészeti funkciókat kifogástalanul ellátó szerelvények.</v>
      </c>
      <c r="H149" s="34"/>
      <c r="I149" s="107" t="str">
        <f>Zalaszentgrót!I136</f>
        <v>Zalaszentgrót osztatlan közös</v>
      </c>
      <c r="J149" s="107">
        <f t="shared" ref="J149" si="16">SUM(O149:AC149)</f>
        <v>1023</v>
      </c>
      <c r="K149" s="34"/>
      <c r="L149" s="99">
        <f>Zalaszentgrót!L136</f>
        <v>48214</v>
      </c>
      <c r="M149" s="99">
        <f>Zalaszentgrót!M136</f>
        <v>48579</v>
      </c>
      <c r="N149" s="36" t="str">
        <f>Zalaszentgrót!N136</f>
        <v>hosszú</v>
      </c>
      <c r="O149" s="1"/>
      <c r="P149" s="2"/>
      <c r="Q149" s="2"/>
      <c r="R149" s="2"/>
      <c r="S149" s="2"/>
      <c r="T149" s="3"/>
      <c r="U149" s="3"/>
      <c r="V149" s="3"/>
      <c r="W149" s="3">
        <f>Batyk!W112+Pakod!W112+Zalabér!W111+Zalaszentgrót!W136+Zalavég!W112</f>
        <v>1023</v>
      </c>
      <c r="X149" s="3"/>
      <c r="Y149" s="3"/>
      <c r="Z149" s="3"/>
      <c r="AA149" s="3"/>
      <c r="AB149" s="3"/>
      <c r="AC149" s="4"/>
    </row>
    <row r="150" spans="1:29" ht="60" x14ac:dyDescent="0.25">
      <c r="A150" s="175">
        <f>Zalaszentgrót!A137</f>
        <v>0</v>
      </c>
      <c r="B150" s="30"/>
      <c r="C150" s="131" t="str">
        <f>Zalaszentgrót!C137</f>
        <v>Zalaszentgrót Kisszentgrót 3. szennyvízátemelő</v>
      </c>
      <c r="D150" s="131" t="str">
        <f>Zalaszentgrót!D137</f>
        <v>Szivattyú csere</v>
      </c>
      <c r="E150" s="33" t="str">
        <f>Zalaszentgrót!E137</f>
        <v>A szivattyú kora, műszaki állapota miatt fennáll a meghibásodás veszélye.</v>
      </c>
      <c r="F150" s="33" t="str">
        <f>Zalaszentgrót!F137</f>
        <v>A folyamatos szennyvíztovábbítás biztosítása, szennyvízkiömlések megelőzése.</v>
      </c>
      <c r="G150" s="33" t="str">
        <f>Zalaszentgrót!G137</f>
        <v>Megfelelő hatékonyságú technológia. A gépészeti funkciókat kifogástalanul ellátó szerelvények.</v>
      </c>
      <c r="H150" s="34"/>
      <c r="I150" s="107" t="str">
        <f>Zalaszentgrót!I137</f>
        <v>Zalaszentgrót osztatlan közös</v>
      </c>
      <c r="J150" s="107">
        <f t="shared" ref="J150" si="17">SUM(O150:AC150)</f>
        <v>1023</v>
      </c>
      <c r="K150" s="34"/>
      <c r="L150" s="99">
        <f>Zalaszentgrót!L137</f>
        <v>48214</v>
      </c>
      <c r="M150" s="99">
        <f>Zalaszentgrót!M137</f>
        <v>48579</v>
      </c>
      <c r="N150" s="36" t="str">
        <f>Zalaszentgrót!N137</f>
        <v>hosszú</v>
      </c>
      <c r="O150" s="1"/>
      <c r="P150" s="2"/>
      <c r="Q150" s="2"/>
      <c r="R150" s="2"/>
      <c r="S150" s="2"/>
      <c r="T150" s="3"/>
      <c r="U150" s="3"/>
      <c r="V150" s="3"/>
      <c r="W150" s="3">
        <f>Batyk!W113+Pakod!W113+Zalabér!W112+Zalaszentgrót!W137+Zalavég!W113</f>
        <v>1023</v>
      </c>
      <c r="X150" s="3"/>
      <c r="Y150" s="3"/>
      <c r="Z150" s="3"/>
      <c r="AA150" s="3"/>
      <c r="AB150" s="3"/>
      <c r="AC150" s="4"/>
    </row>
    <row r="151" spans="1:29" ht="60" x14ac:dyDescent="0.25">
      <c r="A151" s="175">
        <f>Zalaszentgrót!A138</f>
        <v>0</v>
      </c>
      <c r="B151" s="30"/>
      <c r="C151" s="131" t="str">
        <f>Zalaszentgrót!C138</f>
        <v>Zalaszentgrót Csáford 3. szennyvízátemelő</v>
      </c>
      <c r="D151" s="131" t="str">
        <f>Zalaszentgrót!D138</f>
        <v>Szivattyú csere</v>
      </c>
      <c r="E151" s="33" t="str">
        <f>Zalaszentgrót!E138</f>
        <v>A szivattyú kora, műszaki állapota miatt fennáll a meghibásodás veszélye.</v>
      </c>
      <c r="F151" s="33" t="str">
        <f>Zalaszentgrót!F138</f>
        <v>A folyamatos szennyvíztovábbítás biztosítása, szennyvízkiömlések megelőzése.</v>
      </c>
      <c r="G151" s="33" t="str">
        <f>Zalaszentgrót!G138</f>
        <v>Megfelelő hatékonyságú technológia. A gépészeti funkciókat kifogástalanul ellátó szerelvények.</v>
      </c>
      <c r="H151" s="34"/>
      <c r="I151" s="107" t="str">
        <f>Zalaszentgrót!I138</f>
        <v>Zalaszentgrót osztatlan közös</v>
      </c>
      <c r="J151" s="107">
        <f t="shared" ref="J151" si="18">SUM(O151:AC151)</f>
        <v>1023</v>
      </c>
      <c r="K151" s="34"/>
      <c r="L151" s="99">
        <f>Zalaszentgrót!L138</f>
        <v>48214</v>
      </c>
      <c r="M151" s="99">
        <f>Zalaszentgrót!M138</f>
        <v>48579</v>
      </c>
      <c r="N151" s="36" t="str">
        <f>Zalaszentgrót!N138</f>
        <v>hosszú</v>
      </c>
      <c r="O151" s="1"/>
      <c r="P151" s="2"/>
      <c r="Q151" s="2"/>
      <c r="R151" s="2"/>
      <c r="S151" s="2"/>
      <c r="T151" s="3"/>
      <c r="U151" s="3"/>
      <c r="V151" s="3"/>
      <c r="W151" s="3">
        <f>Batyk!W114+Pakod!W114+Zalabér!W113+Zalaszentgrót!W138+Zalavég!W114</f>
        <v>1023</v>
      </c>
      <c r="X151" s="3"/>
      <c r="Y151" s="3"/>
      <c r="Z151" s="3"/>
      <c r="AA151" s="3"/>
      <c r="AB151" s="3"/>
      <c r="AC151" s="4"/>
    </row>
    <row r="152" spans="1:29" s="224" customFormat="1" ht="60" x14ac:dyDescent="0.25">
      <c r="A152" s="292">
        <f>Türje!A29</f>
        <v>0</v>
      </c>
      <c r="B152" s="243"/>
      <c r="C152" s="243" t="str">
        <f>Türje!C29</f>
        <v>Türje I. szennyvízátemelő</v>
      </c>
      <c r="D152" s="243" t="str">
        <f>Türje!D29</f>
        <v>szivattyú csere</v>
      </c>
      <c r="E152" s="243" t="str">
        <f>Türje!E29</f>
        <v>A szivattyú kora, műszaki állapota miatt fennáll a meghibásodás veszélye.</v>
      </c>
      <c r="F152" s="243" t="str">
        <f>Türje!F29</f>
        <v>A folyamatos szennyvíztovábbítás biztosítása, szennyvízkiömlések megelőzése.</v>
      </c>
      <c r="G152" s="243" t="str">
        <f>Türje!G29</f>
        <v>Megfelelő hatékonyságú technológia. A gépészeti funkciókat kifogástalanul ellátó szerelvények.</v>
      </c>
      <c r="H152" s="243"/>
      <c r="I152" s="106" t="str">
        <f>Türje!I29</f>
        <v>Türje</v>
      </c>
      <c r="J152" s="107">
        <f t="shared" ref="J152" si="19">SUM(O152:AC152)</f>
        <v>1800</v>
      </c>
      <c r="K152" s="292"/>
      <c r="L152" s="100">
        <f>Türje!L29</f>
        <v>48214</v>
      </c>
      <c r="M152" s="100">
        <f>Türje!M29</f>
        <v>48579</v>
      </c>
      <c r="N152" s="292" t="str">
        <f>Türje!N29</f>
        <v>hosszú</v>
      </c>
      <c r="O152" s="293"/>
      <c r="P152" s="200"/>
      <c r="Q152" s="200"/>
      <c r="R152" s="200"/>
      <c r="S152" s="200"/>
      <c r="T152" s="294"/>
      <c r="U152" s="294"/>
      <c r="V152" s="294"/>
      <c r="W152" s="294">
        <f>Türje!W29</f>
        <v>1800</v>
      </c>
      <c r="X152" s="294"/>
      <c r="Y152" s="294"/>
      <c r="Z152" s="294"/>
      <c r="AA152" s="294"/>
      <c r="AB152" s="294"/>
      <c r="AC152" s="4"/>
    </row>
    <row r="153" spans="1:29" ht="60" x14ac:dyDescent="0.25">
      <c r="A153" s="175">
        <f>Zalaszentgrót!A139</f>
        <v>0</v>
      </c>
      <c r="B153" s="30"/>
      <c r="C153" s="131" t="str">
        <f>Zalaszentgrót!C139</f>
        <v>Batyk 2. szennyvízátemelő</v>
      </c>
      <c r="D153" s="131" t="str">
        <f>Zalaszentgrót!D139</f>
        <v>Szivattyú csere</v>
      </c>
      <c r="E153" s="33" t="str">
        <f>Zalaszentgrót!E139</f>
        <v>A szivattyú kora, műszaki állapota miatt fennáll a meghibásodás veszélye.</v>
      </c>
      <c r="F153" s="33" t="str">
        <f>Zalaszentgrót!F139</f>
        <v>A folyamatos szennyvíztovábbítás biztosítása, szennyvízkiömlések megelőzése.</v>
      </c>
      <c r="G153" s="33" t="str">
        <f>Zalaszentgrót!G139</f>
        <v>Megfelelő hatékonyságú technológia. A gépészeti funkciókat kifogástalanul ellátó szerelvények.</v>
      </c>
      <c r="H153" s="34"/>
      <c r="I153" s="107" t="str">
        <f>Zalaszentgrót!I139</f>
        <v>Zalaszentgrót osztatlan közös</v>
      </c>
      <c r="J153" s="107">
        <f t="shared" ref="J153:J158" si="20">SUM(O153:AC153)</f>
        <v>2878</v>
      </c>
      <c r="K153" s="34"/>
      <c r="L153" s="99">
        <f>Zalaszentgrót!L139</f>
        <v>48580</v>
      </c>
      <c r="M153" s="99">
        <f>Zalaszentgrót!M139</f>
        <v>48944</v>
      </c>
      <c r="N153" s="36" t="str">
        <f>Zalaszentgrót!N139</f>
        <v>hosszú</v>
      </c>
      <c r="O153" s="1"/>
      <c r="P153" s="2"/>
      <c r="Q153" s="2"/>
      <c r="R153" s="2"/>
      <c r="S153" s="2"/>
      <c r="T153" s="3"/>
      <c r="U153" s="3"/>
      <c r="V153" s="3"/>
      <c r="W153" s="3"/>
      <c r="X153" s="3">
        <f>Batyk!X115+Pakod!X115+Zalabér!X114+Zalaszentgrót!X139+Zalavég!X115</f>
        <v>2878</v>
      </c>
      <c r="Y153" s="3"/>
      <c r="Z153" s="3"/>
      <c r="AA153" s="3"/>
      <c r="AB153" s="3"/>
      <c r="AC153" s="4"/>
    </row>
    <row r="154" spans="1:29" ht="60" x14ac:dyDescent="0.25">
      <c r="A154" s="175">
        <f>Zalaszentgrót!A140</f>
        <v>0</v>
      </c>
      <c r="B154" s="30"/>
      <c r="C154" s="131" t="str">
        <f>Zalaszentgrót!C140</f>
        <v>Batyk 3. szennyvízátemelő</v>
      </c>
      <c r="D154" s="131" t="str">
        <f>Zalaszentgrót!D140</f>
        <v>Szivattyú csere</v>
      </c>
      <c r="E154" s="33" t="str">
        <f>Zalaszentgrót!E140</f>
        <v>A szivattyú kora, műszaki állapota miatt fennáll a meghibásodás veszélye.</v>
      </c>
      <c r="F154" s="33" t="str">
        <f>Zalaszentgrót!F140</f>
        <v>A folyamatos szennyvíztovábbítás biztosítása, szennyvízkiömlések megelőzése.</v>
      </c>
      <c r="G154" s="33" t="str">
        <f>Zalaszentgrót!G140</f>
        <v>Megfelelő hatékonyságú technológia. A gépészeti funkciókat kifogástalanul ellátó szerelvények.</v>
      </c>
      <c r="H154" s="34"/>
      <c r="I154" s="107" t="str">
        <f>Zalaszentgrót!I140</f>
        <v>Zalaszentgrót osztatlan közös</v>
      </c>
      <c r="J154" s="107">
        <f t="shared" si="20"/>
        <v>1023</v>
      </c>
      <c r="K154" s="34"/>
      <c r="L154" s="99">
        <f>Zalaszentgrót!L140</f>
        <v>48580</v>
      </c>
      <c r="M154" s="99">
        <f>Zalaszentgrót!M140</f>
        <v>48944</v>
      </c>
      <c r="N154" s="36" t="str">
        <f>Zalaszentgrót!N140</f>
        <v>hosszú</v>
      </c>
      <c r="O154" s="1"/>
      <c r="P154" s="2"/>
      <c r="Q154" s="2"/>
      <c r="R154" s="2"/>
      <c r="S154" s="2"/>
      <c r="T154" s="3"/>
      <c r="U154" s="3"/>
      <c r="V154" s="3"/>
      <c r="W154" s="3"/>
      <c r="X154" s="3">
        <f>Batyk!X116+Pakod!X116+Zalabér!X115+Zalaszentgrót!X140+Zalavég!X116</f>
        <v>1023</v>
      </c>
      <c r="Y154" s="3"/>
      <c r="Z154" s="3"/>
      <c r="AA154" s="3"/>
      <c r="AB154" s="3"/>
      <c r="AC154" s="4"/>
    </row>
    <row r="155" spans="1:29" ht="60" x14ac:dyDescent="0.25">
      <c r="A155" s="175">
        <f>Zalaszentgrót!A141</f>
        <v>0</v>
      </c>
      <c r="B155" s="30"/>
      <c r="C155" s="131" t="str">
        <f>Zalaszentgrót!C141</f>
        <v>Pakod 3. szennyvízátemelő</v>
      </c>
      <c r="D155" s="131" t="str">
        <f>Zalaszentgrót!D141</f>
        <v>Szivattyú csere</v>
      </c>
      <c r="E155" s="33" t="str">
        <f>Zalaszentgrót!E141</f>
        <v>A szivattyú kora, műszaki állapota miatt fennáll a meghibásodás veszélye.</v>
      </c>
      <c r="F155" s="33" t="str">
        <f>Zalaszentgrót!F141</f>
        <v>A folyamatos szennyvíztovábbítás biztosítása, szennyvízkiömlések megelőzése.</v>
      </c>
      <c r="G155" s="33" t="str">
        <f>Zalaszentgrót!G141</f>
        <v>Megfelelő hatékonyságú technológia. A gépészeti funkciókat kifogástalanul ellátó szerelvények.</v>
      </c>
      <c r="H155" s="34"/>
      <c r="I155" s="107" t="str">
        <f>Zalaszentgrót!I141</f>
        <v>Zalaszentgrót osztatlan közös</v>
      </c>
      <c r="J155" s="107">
        <f t="shared" si="20"/>
        <v>1023</v>
      </c>
      <c r="K155" s="34"/>
      <c r="L155" s="99">
        <f>Zalaszentgrót!L141</f>
        <v>48580</v>
      </c>
      <c r="M155" s="99">
        <f>Zalaszentgrót!M141</f>
        <v>48944</v>
      </c>
      <c r="N155" s="36" t="str">
        <f>Zalaszentgrót!N141</f>
        <v>hosszú</v>
      </c>
      <c r="O155" s="1"/>
      <c r="P155" s="2"/>
      <c r="Q155" s="2"/>
      <c r="R155" s="2"/>
      <c r="S155" s="2"/>
      <c r="T155" s="3"/>
      <c r="U155" s="3"/>
      <c r="V155" s="3"/>
      <c r="W155" s="3"/>
      <c r="X155" s="3">
        <f>Batyk!X117+Pakod!X117+Zalabér!X116+Zalaszentgrót!X141+Zalavég!X117</f>
        <v>1023</v>
      </c>
      <c r="Y155" s="3"/>
      <c r="Z155" s="3"/>
      <c r="AA155" s="3"/>
      <c r="AB155" s="3"/>
      <c r="AC155" s="4"/>
    </row>
    <row r="156" spans="1:29" ht="60" x14ac:dyDescent="0.25">
      <c r="A156" s="175">
        <f>Zalaszentgrót!A142</f>
        <v>0</v>
      </c>
      <c r="B156" s="30"/>
      <c r="C156" s="131" t="str">
        <f>Zalaszentgrót!C142</f>
        <v>Pakod 4. szennyvízátemelő</v>
      </c>
      <c r="D156" s="131" t="str">
        <f>Zalaszentgrót!D142</f>
        <v>Szivattyú csere</v>
      </c>
      <c r="E156" s="33" t="str">
        <f>Zalaszentgrót!E142</f>
        <v>A szivattyú kora, műszaki állapota miatt fennáll a meghibásodás veszélye.</v>
      </c>
      <c r="F156" s="33" t="str">
        <f>Zalaszentgrót!F142</f>
        <v>A folyamatos szennyvíztovábbítás biztosítása, szennyvízkiömlések megelőzése.</v>
      </c>
      <c r="G156" s="33" t="str">
        <f>Zalaszentgrót!G142</f>
        <v>Megfelelő hatékonyságú technológia. A gépészeti funkciókat kifogástalanul ellátó szerelvények.</v>
      </c>
      <c r="H156" s="34"/>
      <c r="I156" s="107" t="str">
        <f>Zalaszentgrót!I142</f>
        <v>Zalaszentgrót osztatlan közös</v>
      </c>
      <c r="J156" s="107">
        <f t="shared" si="20"/>
        <v>1023</v>
      </c>
      <c r="K156" s="34"/>
      <c r="L156" s="99">
        <f>Zalaszentgrót!L142</f>
        <v>48580</v>
      </c>
      <c r="M156" s="99">
        <f>Zalaszentgrót!M142</f>
        <v>48944</v>
      </c>
      <c r="N156" s="36" t="str">
        <f>Zalaszentgrót!N142</f>
        <v>hosszú</v>
      </c>
      <c r="O156" s="1"/>
      <c r="P156" s="2"/>
      <c r="Q156" s="2"/>
      <c r="R156" s="2"/>
      <c r="S156" s="2"/>
      <c r="T156" s="3"/>
      <c r="U156" s="3"/>
      <c r="V156" s="3"/>
      <c r="W156" s="3"/>
      <c r="X156" s="3">
        <f>Batyk!X118+Pakod!X118+Zalabér!X117+Zalaszentgrót!X142+Zalavég!X118</f>
        <v>1023</v>
      </c>
      <c r="Y156" s="3"/>
      <c r="Z156" s="3"/>
      <c r="AA156" s="3"/>
      <c r="AB156" s="3"/>
      <c r="AC156" s="4"/>
    </row>
    <row r="157" spans="1:29" ht="60" x14ac:dyDescent="0.25">
      <c r="A157" s="175">
        <f>Zalaszentgrót!A143</f>
        <v>0</v>
      </c>
      <c r="B157" s="30"/>
      <c r="C157" s="131" t="str">
        <f>Zalaszentgrót!C143</f>
        <v>Pakod 5. szennyvízátemelő</v>
      </c>
      <c r="D157" s="131" t="str">
        <f>Zalaszentgrót!D143</f>
        <v>Szivattyú csere</v>
      </c>
      <c r="E157" s="33" t="str">
        <f>Zalaszentgrót!E143</f>
        <v>A szivattyú kora, műszaki állapota miatt fennáll a meghibásodás veszélye.</v>
      </c>
      <c r="F157" s="33" t="str">
        <f>Zalaszentgrót!F143</f>
        <v>A folyamatos szennyvíztovábbítás biztosítása, szennyvízkiömlések megelőzése.</v>
      </c>
      <c r="G157" s="33" t="str">
        <f>Zalaszentgrót!G143</f>
        <v>Megfelelő hatékonyságú technológia. A gépészeti funkciókat kifogástalanul ellátó szerelvények.</v>
      </c>
      <c r="H157" s="34"/>
      <c r="I157" s="107" t="str">
        <f>Zalaszentgrót!I143</f>
        <v>Zalaszentgrót osztatlan közös</v>
      </c>
      <c r="J157" s="107">
        <f t="shared" si="20"/>
        <v>1023</v>
      </c>
      <c r="K157" s="34"/>
      <c r="L157" s="99">
        <f>Zalaszentgrót!L143</f>
        <v>48580</v>
      </c>
      <c r="M157" s="99">
        <f>Zalaszentgrót!M143</f>
        <v>48944</v>
      </c>
      <c r="N157" s="36" t="str">
        <f>Zalaszentgrót!N143</f>
        <v>hosszú</v>
      </c>
      <c r="O157" s="1"/>
      <c r="P157" s="2"/>
      <c r="Q157" s="2"/>
      <c r="R157" s="2"/>
      <c r="S157" s="2"/>
      <c r="T157" s="3"/>
      <c r="U157" s="3"/>
      <c r="V157" s="3"/>
      <c r="W157" s="3"/>
      <c r="X157" s="3">
        <f>Batyk!X119+Pakod!X119+Zalabér!X118+Zalaszentgrót!X143+Zalavég!X119</f>
        <v>1023</v>
      </c>
      <c r="Y157" s="3"/>
      <c r="Z157" s="3"/>
      <c r="AA157" s="3"/>
      <c r="AB157" s="3"/>
      <c r="AC157" s="4"/>
    </row>
    <row r="158" spans="1:29" ht="60" x14ac:dyDescent="0.25">
      <c r="A158" s="175">
        <f>Zalaszentgrót!A144</f>
        <v>0</v>
      </c>
      <c r="B158" s="30"/>
      <c r="C158" s="131" t="str">
        <f>Zalaszentgrót!C144</f>
        <v>Zalaszentgrót Liget tér szennyvízátemelő</v>
      </c>
      <c r="D158" s="131" t="str">
        <f>Zalaszentgrót!D144</f>
        <v>Szivattyú csere</v>
      </c>
      <c r="E158" s="33" t="str">
        <f>Zalaszentgrót!E144</f>
        <v>A szivattyú kora, műszaki állapota miatt fennáll a meghibásodás veszélye.</v>
      </c>
      <c r="F158" s="33" t="str">
        <f>Zalaszentgrót!F144</f>
        <v>A folyamatos szennyvíztovábbítás biztosítása, szennyvízkiömlések megelőzése.</v>
      </c>
      <c r="G158" s="33" t="str">
        <f>Zalaszentgrót!G144</f>
        <v>Megfelelő hatékonyságú technológia. A gépészeti funkciókat kifogástalanul ellátó szerelvények.</v>
      </c>
      <c r="H158" s="34"/>
      <c r="I158" s="107" t="str">
        <f>Zalaszentgrót!I144</f>
        <v>Zalaszentgrót</v>
      </c>
      <c r="J158" s="107">
        <f t="shared" si="20"/>
        <v>1000</v>
      </c>
      <c r="K158" s="34"/>
      <c r="L158" s="99">
        <f>Zalaszentgrót!L144</f>
        <v>48580</v>
      </c>
      <c r="M158" s="99">
        <f>Zalaszentgrót!M144</f>
        <v>48944</v>
      </c>
      <c r="N158" s="36" t="str">
        <f>Zalaszentgrót!N144</f>
        <v>hosszú</v>
      </c>
      <c r="O158" s="1"/>
      <c r="P158" s="2"/>
      <c r="Q158" s="2"/>
      <c r="R158" s="2"/>
      <c r="S158" s="2"/>
      <c r="T158" s="3"/>
      <c r="U158" s="3"/>
      <c r="V158" s="3"/>
      <c r="W158" s="3"/>
      <c r="X158" s="3">
        <f>Zalaszentgrót!X144</f>
        <v>1000</v>
      </c>
      <c r="Y158" s="3"/>
      <c r="Z158" s="3"/>
      <c r="AA158" s="3"/>
      <c r="AB158" s="3"/>
      <c r="AC158" s="4"/>
    </row>
    <row r="159" spans="1:29" ht="60" x14ac:dyDescent="0.25">
      <c r="A159" s="175">
        <f>Zalaszentgrót!A145</f>
        <v>0</v>
      </c>
      <c r="B159" s="30"/>
      <c r="C159" s="131" t="str">
        <f>Zalaszentgrót!C145</f>
        <v>Zalaszentgrót Szentpéteri úti szennyvízátemelő</v>
      </c>
      <c r="D159" s="131" t="str">
        <f>Zalaszentgrót!D145</f>
        <v>Szivattyú csere</v>
      </c>
      <c r="E159" s="33" t="str">
        <f>Zalaszentgrót!E145</f>
        <v>A szivattyú kora, műszaki állapota miatt fennáll a meghibásodás veszélye.</v>
      </c>
      <c r="F159" s="33" t="str">
        <f>Zalaszentgrót!F145</f>
        <v>A folyamatos szennyvíztovábbítás biztosítása, szennyvízkiömlések megelőzése.</v>
      </c>
      <c r="G159" s="33" t="str">
        <f>Zalaszentgrót!G145</f>
        <v>Megfelelő hatékonyságú technológia. A gépészeti funkciókat kifogástalanul ellátó szerelvények.</v>
      </c>
      <c r="H159" s="34"/>
      <c r="I159" s="107" t="str">
        <f>Zalaszentgrót!I145</f>
        <v>Zalaszentgrót</v>
      </c>
      <c r="J159" s="107">
        <f t="shared" ref="J159:J161" si="21">SUM(O159:AC159)</f>
        <v>3600</v>
      </c>
      <c r="K159" s="34"/>
      <c r="L159" s="99">
        <f>Zalaszentgrót!L145</f>
        <v>48580</v>
      </c>
      <c r="M159" s="99">
        <f>Zalaszentgrót!M145</f>
        <v>48944</v>
      </c>
      <c r="N159" s="36" t="str">
        <f>Zalaszentgrót!N145</f>
        <v>hosszú</v>
      </c>
      <c r="O159" s="1"/>
      <c r="P159" s="2"/>
      <c r="Q159" s="2"/>
      <c r="R159" s="2"/>
      <c r="S159" s="2"/>
      <c r="T159" s="3"/>
      <c r="U159" s="3"/>
      <c r="V159" s="3"/>
      <c r="W159" s="3"/>
      <c r="X159" s="3">
        <f>Zalaszentgrót!X145</f>
        <v>3600</v>
      </c>
      <c r="Y159" s="3"/>
      <c r="Z159" s="3"/>
      <c r="AA159" s="3"/>
      <c r="AB159" s="3"/>
      <c r="AC159" s="4"/>
    </row>
    <row r="160" spans="1:29" ht="60" x14ac:dyDescent="0.25">
      <c r="A160" s="175">
        <f>Zalaszentgrót!A146</f>
        <v>0</v>
      </c>
      <c r="B160" s="30"/>
      <c r="C160" s="131" t="str">
        <f>Zalaszentgrót!C146</f>
        <v>Zalaszentgrót Tűztorony tér szennyvízátemelő</v>
      </c>
      <c r="D160" s="131" t="str">
        <f>Zalaszentgrót!D146</f>
        <v>Szivattyú csere</v>
      </c>
      <c r="E160" s="33" t="str">
        <f>Zalaszentgrót!E146</f>
        <v>A szivattyú kora, műszaki állapota miatt fennáll a meghibásodás veszélye.</v>
      </c>
      <c r="F160" s="33" t="str">
        <f>Zalaszentgrót!F146</f>
        <v>A folyamatos szennyvíztovábbítás biztosítása, szennyvízkiömlések megelőzése.</v>
      </c>
      <c r="G160" s="33" t="str">
        <f>Zalaszentgrót!G146</f>
        <v>Megfelelő hatékonyságú technológia. A gépészeti funkciókat kifogástalanul ellátó szerelvények.</v>
      </c>
      <c r="H160" s="34"/>
      <c r="I160" s="107" t="str">
        <f>Zalaszentgrót!I146</f>
        <v>Zalaszentgrót</v>
      </c>
      <c r="J160" s="107">
        <f t="shared" si="21"/>
        <v>3600</v>
      </c>
      <c r="K160" s="34"/>
      <c r="L160" s="99">
        <f>Zalaszentgrót!L146</f>
        <v>48580</v>
      </c>
      <c r="M160" s="99">
        <f>Zalaszentgrót!M146</f>
        <v>48944</v>
      </c>
      <c r="N160" s="36" t="str">
        <f>Zalaszentgrót!N146</f>
        <v>hosszú</v>
      </c>
      <c r="O160" s="1"/>
      <c r="P160" s="2"/>
      <c r="Q160" s="2"/>
      <c r="R160" s="2"/>
      <c r="S160" s="2"/>
      <c r="T160" s="3"/>
      <c r="U160" s="3"/>
      <c r="V160" s="3"/>
      <c r="W160" s="3"/>
      <c r="X160" s="3">
        <f>Zalaszentgrót!X146</f>
        <v>3600</v>
      </c>
      <c r="Y160" s="3"/>
      <c r="Z160" s="3"/>
      <c r="AA160" s="3"/>
      <c r="AB160" s="3"/>
      <c r="AC160" s="4"/>
    </row>
    <row r="161" spans="1:29" ht="60" x14ac:dyDescent="0.25">
      <c r="A161" s="175">
        <f>Zalaszentgrót!A147</f>
        <v>0</v>
      </c>
      <c r="B161" s="30"/>
      <c r="C161" s="131" t="str">
        <f>Zalaszentgrót!C147</f>
        <v>Zalaszentgrót Aranyod 3. szennyvízátemelő</v>
      </c>
      <c r="D161" s="131" t="str">
        <f>Zalaszentgrót!D147</f>
        <v>Szivattyú csere</v>
      </c>
      <c r="E161" s="33" t="str">
        <f>Zalaszentgrót!E147</f>
        <v>A szivattyú kora, műszaki állapota miatt fennáll a meghibásodás veszélye.</v>
      </c>
      <c r="F161" s="33" t="str">
        <f>Zalaszentgrót!F147</f>
        <v>A folyamatos szennyvíztovábbítás biztosítása, szennyvízkiömlések megelőzése.</v>
      </c>
      <c r="G161" s="33" t="str">
        <f>Zalaszentgrót!G147</f>
        <v>Megfelelő hatékonyságú technológia. A gépészeti funkciókat kifogástalanul ellátó szerelvények.</v>
      </c>
      <c r="H161" s="34"/>
      <c r="I161" s="107" t="str">
        <f>Zalaszentgrót!I147</f>
        <v>Zalaszentgrót osztatlan közös</v>
      </c>
      <c r="J161" s="107">
        <f t="shared" si="21"/>
        <v>1023</v>
      </c>
      <c r="K161" s="34"/>
      <c r="L161" s="99">
        <f>Zalaszentgrót!L147</f>
        <v>48580</v>
      </c>
      <c r="M161" s="99">
        <f>Zalaszentgrót!M147</f>
        <v>48944</v>
      </c>
      <c r="N161" s="36" t="str">
        <f>Zalaszentgrót!N147</f>
        <v>hosszú</v>
      </c>
      <c r="O161" s="1"/>
      <c r="P161" s="2"/>
      <c r="Q161" s="2"/>
      <c r="R161" s="2"/>
      <c r="S161" s="114"/>
      <c r="T161" s="3"/>
      <c r="U161" s="3"/>
      <c r="V161" s="3"/>
      <c r="W161" s="3"/>
      <c r="X161" s="3">
        <f>Batyk!X120+Pakod!X120+Zalabér!X119+Zalaszentgrót!X147+Zalavég!X120</f>
        <v>1023</v>
      </c>
      <c r="Y161" s="3"/>
      <c r="Z161" s="3"/>
      <c r="AA161" s="3"/>
      <c r="AB161" s="3"/>
      <c r="AC161" s="4"/>
    </row>
    <row r="162" spans="1:29" ht="60" x14ac:dyDescent="0.25">
      <c r="A162" s="175">
        <f>Zalaszentgrót!A148</f>
        <v>0</v>
      </c>
      <c r="B162" s="30"/>
      <c r="C162" s="131" t="str">
        <f>Zalaszentgrót!C148</f>
        <v>Zalaszentgrót Aranyod 1. szennyvízátemelő</v>
      </c>
      <c r="D162" s="131" t="str">
        <f>Zalaszentgrót!D148</f>
        <v>Szivattyú csere</v>
      </c>
      <c r="E162" s="33" t="str">
        <f>Zalaszentgrót!E148</f>
        <v>A szivattyú kora, műszaki állapota miatt fennáll a meghibásodás veszélye.</v>
      </c>
      <c r="F162" s="33" t="str">
        <f>Zalaszentgrót!F148</f>
        <v>A folyamatos szennyvíztovábbítás biztosítása, szennyvízkiömlések megelőzése.</v>
      </c>
      <c r="G162" s="33" t="str">
        <f>Zalaszentgrót!G148</f>
        <v>Megfelelő hatékonyságú technológia. A gépészeti funkciókat kifogástalanul ellátó szerelvények.</v>
      </c>
      <c r="H162" s="34"/>
      <c r="I162" s="107" t="str">
        <f>Zalaszentgrót!I148</f>
        <v>Zalaszentgrót osztatlan közös</v>
      </c>
      <c r="J162" s="107">
        <f t="shared" ref="J162:J164" si="22">SUM(O162:AC162)</f>
        <v>12271</v>
      </c>
      <c r="K162" s="34"/>
      <c r="L162" s="99">
        <f>Zalaszentgrót!L148</f>
        <v>48580</v>
      </c>
      <c r="M162" s="99">
        <f>Zalaszentgrót!M148</f>
        <v>48944</v>
      </c>
      <c r="N162" s="36" t="str">
        <f>Zalaszentgrót!N148</f>
        <v>hosszú</v>
      </c>
      <c r="O162" s="1"/>
      <c r="P162" s="2"/>
      <c r="Q162" s="2"/>
      <c r="R162" s="2"/>
      <c r="S162" s="2"/>
      <c r="T162" s="3"/>
      <c r="U162" s="3"/>
      <c r="V162" s="3"/>
      <c r="W162" s="3"/>
      <c r="X162" s="3">
        <f>Batyk!X121+Pakod!X121+Zalabér!X120+Zalaszentgrót!X148+Zalavég!X121</f>
        <v>12271</v>
      </c>
      <c r="Y162" s="3"/>
      <c r="Z162" s="3"/>
      <c r="AA162" s="3"/>
      <c r="AB162" s="3"/>
      <c r="AC162" s="4"/>
    </row>
    <row r="163" spans="1:29" ht="60" x14ac:dyDescent="0.25">
      <c r="A163" s="175">
        <f>Zalaszentgrót!A149</f>
        <v>0</v>
      </c>
      <c r="B163" s="30"/>
      <c r="C163" s="131" t="str">
        <f>Zalaszentgrót!C149</f>
        <v>Zalavég 2. szennyvízátemelő</v>
      </c>
      <c r="D163" s="131" t="str">
        <f>Zalaszentgrót!D149</f>
        <v>Szivattyú csere</v>
      </c>
      <c r="E163" s="33" t="str">
        <f>Zalaszentgrót!E149</f>
        <v>A szivattyú kora, műszaki állapota miatt fennáll a meghibásodás veszélye.</v>
      </c>
      <c r="F163" s="33" t="str">
        <f>Zalaszentgrót!F149</f>
        <v>A folyamatos szennyvíztovábbítás biztosítása, szennyvízkiömlések megelőzése.</v>
      </c>
      <c r="G163" s="33" t="str">
        <f>Zalaszentgrót!G149</f>
        <v>Megfelelő hatékonyságú technológia. A gépészeti funkciókat kifogástalanul ellátó szerelvények.</v>
      </c>
      <c r="H163" s="34"/>
      <c r="I163" s="107" t="str">
        <f>Zalaszentgrót!I149</f>
        <v>Zalaszentgrót osztatlan közös</v>
      </c>
      <c r="J163" s="107">
        <f t="shared" si="22"/>
        <v>1023</v>
      </c>
      <c r="K163" s="34"/>
      <c r="L163" s="99">
        <f>Zalaszentgrót!L149</f>
        <v>48580</v>
      </c>
      <c r="M163" s="99">
        <f>Zalaszentgrót!M149</f>
        <v>48944</v>
      </c>
      <c r="N163" s="36" t="str">
        <f>Zalaszentgrót!N149</f>
        <v>hosszú</v>
      </c>
      <c r="O163" s="1"/>
      <c r="P163" s="2"/>
      <c r="Q163" s="2"/>
      <c r="R163" s="2"/>
      <c r="S163" s="2"/>
      <c r="T163" s="3"/>
      <c r="U163" s="3"/>
      <c r="V163" s="3"/>
      <c r="W163" s="3"/>
      <c r="X163" s="3">
        <f>Batyk!X122+Pakod!X122+Zalabér!X121+Zalaszentgrót!X149+Zalavég!X122</f>
        <v>1023</v>
      </c>
      <c r="Y163" s="3"/>
      <c r="Z163" s="3"/>
      <c r="AA163" s="3"/>
      <c r="AB163" s="3"/>
      <c r="AC163" s="4"/>
    </row>
    <row r="164" spans="1:29" ht="60" x14ac:dyDescent="0.25">
      <c r="A164" s="175">
        <f>Zalaszentgrót!A150</f>
        <v>0</v>
      </c>
      <c r="B164" s="30"/>
      <c r="C164" s="131" t="str">
        <f>Zalaszentgrót!C150</f>
        <v>Zalavég 3. szennyvízátemelő</v>
      </c>
      <c r="D164" s="131" t="str">
        <f>Zalaszentgrót!D150</f>
        <v>Szivattyú csere</v>
      </c>
      <c r="E164" s="33" t="str">
        <f>Zalaszentgrót!E150</f>
        <v>A szivattyú kora, műszaki állapota miatt fennáll a meghibásodás veszélye.</v>
      </c>
      <c r="F164" s="33" t="str">
        <f>Zalaszentgrót!F150</f>
        <v>A folyamatos szennyvíztovábbítás biztosítása, szennyvízkiömlések megelőzése.</v>
      </c>
      <c r="G164" s="33" t="str">
        <f>Zalaszentgrót!G150</f>
        <v>Megfelelő hatékonyságú technológia. A gépészeti funkciókat kifogástalanul ellátó szerelvények.</v>
      </c>
      <c r="H164" s="34"/>
      <c r="I164" s="107" t="str">
        <f>Zalaszentgrót!I150</f>
        <v>Zalaszentgrót osztatlan közös</v>
      </c>
      <c r="J164" s="107">
        <f t="shared" si="22"/>
        <v>1023</v>
      </c>
      <c r="K164" s="34"/>
      <c r="L164" s="99">
        <f>Zalaszentgrót!L150</f>
        <v>48580</v>
      </c>
      <c r="M164" s="99">
        <f>Zalaszentgrót!M150</f>
        <v>48944</v>
      </c>
      <c r="N164" s="36" t="str">
        <f>Zalaszentgrót!N150</f>
        <v>hosszú</v>
      </c>
      <c r="O164" s="1"/>
      <c r="P164" s="2"/>
      <c r="Q164" s="2"/>
      <c r="R164" s="2"/>
      <c r="S164" s="2"/>
      <c r="T164" s="3"/>
      <c r="U164" s="3"/>
      <c r="V164" s="3"/>
      <c r="W164" s="3"/>
      <c r="X164" s="3">
        <f>Batyk!X123+Pakod!X123+Zalabér!X122+Zalaszentgrót!X150+Zalavég!X123</f>
        <v>1023</v>
      </c>
      <c r="Y164" s="3"/>
      <c r="Z164" s="3"/>
      <c r="AA164" s="3"/>
      <c r="AB164" s="3"/>
      <c r="AC164" s="4"/>
    </row>
    <row r="165" spans="1:29" ht="60" x14ac:dyDescent="0.25">
      <c r="A165" s="175">
        <f>Zalaszentgrót!A151</f>
        <v>0</v>
      </c>
      <c r="B165" s="30"/>
      <c r="C165" s="64" t="str">
        <f>Zalaszentgrót!C151</f>
        <v>Zalaszentgrót Aranyod 3.</v>
      </c>
      <c r="D165" s="131" t="str">
        <f>Zalaszentgrót!D151</f>
        <v>Gépészeti felújítás1-6</v>
      </c>
      <c r="E165" s="33" t="str">
        <f>Zalaszentgrót!E151</f>
        <v>A gépészeti szerelvények, műszaki állapota miatt gyakori a meghibásodás.</v>
      </c>
      <c r="F165" s="33" t="str">
        <f>Zalaszentgrót!F151</f>
        <v>A folyamatos szennyvíztovábbítás biztosítása, szennyvízkiömlések megelőzése.</v>
      </c>
      <c r="G165" s="33" t="str">
        <f>Zalaszentgrót!G151</f>
        <v>Megfelelő hatékonyságú technológia. A gépészeti funkciókat kifogástalanul ellátó szerelvények.</v>
      </c>
      <c r="H165" s="34"/>
      <c r="I165" s="107" t="str">
        <f>Zalaszentgrót!I151</f>
        <v>Zalaszentgrót osztatlan közös</v>
      </c>
      <c r="J165" s="107">
        <f>SUM(O165:AC165)</f>
        <v>1700</v>
      </c>
      <c r="K165" s="34"/>
      <c r="L165" s="99">
        <f>Zalaszentgrót!L151</f>
        <v>48580</v>
      </c>
      <c r="M165" s="99">
        <f>Zalaszentgrót!M151</f>
        <v>48944</v>
      </c>
      <c r="N165" s="36" t="str">
        <f>Zalaszentgrót!N151</f>
        <v>hosszú</v>
      </c>
      <c r="O165" s="1"/>
      <c r="P165" s="2"/>
      <c r="Q165" s="2"/>
      <c r="R165" s="2"/>
      <c r="S165" s="114"/>
      <c r="T165" s="3"/>
      <c r="U165" s="3"/>
      <c r="V165" s="3"/>
      <c r="W165" s="3"/>
      <c r="X165" s="3">
        <f>Batyk!X124+Pakod!X124+Zalabér!X123+Zalaszentgrót!X151+Zalavég!X124</f>
        <v>1700</v>
      </c>
      <c r="Y165" s="3"/>
      <c r="Z165" s="3"/>
      <c r="AA165" s="3"/>
      <c r="AB165" s="3"/>
      <c r="AC165" s="4"/>
    </row>
    <row r="166" spans="1:29" s="224" customFormat="1" ht="60" x14ac:dyDescent="0.25">
      <c r="A166" s="292">
        <f>Türje!A30</f>
        <v>0</v>
      </c>
      <c r="B166" s="243"/>
      <c r="C166" s="243" t="str">
        <f>Türje!C30</f>
        <v>Türje II. szennyvízátemelő</v>
      </c>
      <c r="D166" s="243" t="str">
        <f>Türje!D30</f>
        <v>szivattyú csere</v>
      </c>
      <c r="E166" s="243" t="str">
        <f>Türje!E30</f>
        <v>A szivattyú kora, műszaki állapota miatt fennáll a meghibásodás veszélye.</v>
      </c>
      <c r="F166" s="243" t="str">
        <f>Türje!F30</f>
        <v>A folyamatos szennyvíztovábbítás biztosítása, szennyvízkiömlések megelőzése.</v>
      </c>
      <c r="G166" s="243" t="str">
        <f>Türje!G30</f>
        <v>Megfelelő hatékonyságú technológia. A gépészeti funkciókat kifogástalanul ellátó szerelvények.</v>
      </c>
      <c r="H166" s="243"/>
      <c r="I166" s="106" t="str">
        <f>Türje!I30</f>
        <v>Türje</v>
      </c>
      <c r="J166" s="107">
        <f>SUM(O166:AC166)</f>
        <v>1800</v>
      </c>
      <c r="K166" s="292"/>
      <c r="L166" s="100">
        <f>Türje!L30</f>
        <v>48580</v>
      </c>
      <c r="M166" s="100">
        <f>Türje!M30</f>
        <v>48944</v>
      </c>
      <c r="N166" s="292" t="str">
        <f>Türje!N30</f>
        <v>hosszú</v>
      </c>
      <c r="O166" s="293"/>
      <c r="P166" s="200"/>
      <c r="Q166" s="200"/>
      <c r="R166" s="200"/>
      <c r="S166" s="200"/>
      <c r="T166" s="294"/>
      <c r="U166" s="294"/>
      <c r="V166" s="294"/>
      <c r="W166" s="294"/>
      <c r="X166" s="294">
        <f>Türje!X30</f>
        <v>1800</v>
      </c>
      <c r="Y166" s="294"/>
      <c r="Z166" s="294"/>
      <c r="AA166" s="294"/>
      <c r="AB166" s="294"/>
      <c r="AC166" s="4"/>
    </row>
    <row r="167" spans="1:29" ht="60" x14ac:dyDescent="0.25">
      <c r="A167" s="175">
        <f>Zalaszentgrót!A152</f>
        <v>0</v>
      </c>
      <c r="B167" s="30"/>
      <c r="C167" s="131" t="str">
        <f>Zalaszentgrót!C152</f>
        <v>Zalaszentgrót Aranyod 4. szennyvízátemelő</v>
      </c>
      <c r="D167" s="131" t="str">
        <f>Zalaszentgrót!D152</f>
        <v>Szivattyú csere</v>
      </c>
      <c r="E167" s="33" t="str">
        <f>Zalaszentgrót!E152</f>
        <v>A szivattyú kora, műszaki állapota miatt fennáll a meghibásodás veszélye.</v>
      </c>
      <c r="F167" s="33" t="str">
        <f>Zalaszentgrót!F152</f>
        <v>A folyamatos szennyvíztovábbítás biztosítása, szennyvízkiömlések megelőzése.</v>
      </c>
      <c r="G167" s="33" t="str">
        <f>Zalaszentgrót!G152</f>
        <v>Megfelelő hatékonyságú technológia. A gépészeti funkciókat kifogástalanul ellátó szerelvények.</v>
      </c>
      <c r="H167" s="34"/>
      <c r="I167" s="107" t="str">
        <f>Zalaszentgrót!I152</f>
        <v>Zalaszentgrót osztatlan közös</v>
      </c>
      <c r="J167" s="107">
        <f t="shared" si="4"/>
        <v>1023</v>
      </c>
      <c r="K167" s="34"/>
      <c r="L167" s="99">
        <f>Zalaszentgrót!L152</f>
        <v>48945</v>
      </c>
      <c r="M167" s="99">
        <f>Zalaszentgrót!M152</f>
        <v>49309</v>
      </c>
      <c r="N167" s="36" t="str">
        <f>Zalaszentgrót!N152</f>
        <v>hosszú</v>
      </c>
      <c r="O167" s="1"/>
      <c r="P167" s="2"/>
      <c r="Q167" s="2"/>
      <c r="R167" s="2"/>
      <c r="S167" s="114"/>
      <c r="T167" s="3"/>
      <c r="U167" s="3"/>
      <c r="V167" s="3"/>
      <c r="W167" s="3"/>
      <c r="X167" s="3"/>
      <c r="Y167" s="3">
        <f>Batyk!Y125+Pakod!Y125+Zalabér!Y124+Zalaszentgrót!Y152+Zalavég!Y125</f>
        <v>1023</v>
      </c>
      <c r="Z167" s="3"/>
      <c r="AA167" s="3"/>
      <c r="AB167" s="3"/>
      <c r="AC167" s="4"/>
    </row>
    <row r="168" spans="1:29" ht="60" x14ac:dyDescent="0.25">
      <c r="A168" s="175">
        <f>Zalaszentgrót!A153</f>
        <v>0</v>
      </c>
      <c r="B168" s="30"/>
      <c r="C168" s="64" t="str">
        <f>Zalaszentgrót!C153</f>
        <v>Zalaszentgrót Aranyod 4.</v>
      </c>
      <c r="D168" s="131" t="str">
        <f>Zalaszentgrót!D153</f>
        <v>Gépészeti felújítás1-6</v>
      </c>
      <c r="E168" s="33" t="str">
        <f>Zalaszentgrót!E153</f>
        <v>A gépészeti szerelvények, műszaki állapota miatt gyakori a meghibásodás.</v>
      </c>
      <c r="F168" s="33" t="str">
        <f>Zalaszentgrót!F153</f>
        <v>A folyamatos szennyvíztovábbítás biztosítása, szennyvízkiömlések megelőzése.</v>
      </c>
      <c r="G168" s="33" t="str">
        <f>Zalaszentgrót!G153</f>
        <v>Megfelelő hatékonyságú technológia. A gépészeti funkciókat kifogástalanul ellátó szerelvények.</v>
      </c>
      <c r="H168" s="34"/>
      <c r="I168" s="107" t="str">
        <f>Zalaszentgrót!I153</f>
        <v>Zalaszentgrót osztatlan közös</v>
      </c>
      <c r="J168" s="107">
        <f t="shared" si="4"/>
        <v>3216</v>
      </c>
      <c r="K168" s="34"/>
      <c r="L168" s="99">
        <f>Zalaszentgrót!L153</f>
        <v>48945</v>
      </c>
      <c r="M168" s="99">
        <f>Zalaszentgrót!M153</f>
        <v>49674</v>
      </c>
      <c r="N168" s="36" t="str">
        <f>Zalaszentgrót!N153</f>
        <v>hosszú</v>
      </c>
      <c r="O168" s="1"/>
      <c r="P168" s="2"/>
      <c r="Q168" s="2"/>
      <c r="R168" s="2"/>
      <c r="S168" s="114"/>
      <c r="T168" s="3"/>
      <c r="U168" s="3"/>
      <c r="V168" s="3"/>
      <c r="W168" s="3"/>
      <c r="X168" s="3"/>
      <c r="Y168" s="3">
        <f>Batyk!Y126+Pakod!Y126+Zalabér!Y125+Zalaszentgrót!Y153+Zalavég!Y126</f>
        <v>1608</v>
      </c>
      <c r="Z168" s="3">
        <f>Batyk!Z126+Pakod!Z126+Zalabér!Z125+Zalaszentgrót!Z153+Zalavég!Z126</f>
        <v>1608</v>
      </c>
      <c r="AA168" s="3"/>
      <c r="AB168" s="3"/>
      <c r="AC168" s="4"/>
    </row>
    <row r="169" spans="1:29" ht="60" x14ac:dyDescent="0.25">
      <c r="A169" s="175">
        <f>Zalaszentgrót!A154</f>
        <v>0</v>
      </c>
      <c r="B169" s="30"/>
      <c r="C169" s="131" t="str">
        <f>Zalaszentgrót!C154</f>
        <v>Zalaszentgrót Kisszentgrót 1. szennyvízátemelő</v>
      </c>
      <c r="D169" s="131" t="str">
        <f>Zalaszentgrót!D154</f>
        <v>Szivattyú csere</v>
      </c>
      <c r="E169" s="33" t="str">
        <f>Zalaszentgrót!E154</f>
        <v>A szivattyú kora, műszaki állapota miatt fennáll a meghibásodás veszélye.</v>
      </c>
      <c r="F169" s="33" t="str">
        <f>Zalaszentgrót!F154</f>
        <v>A folyamatos szennyvíztovábbítás biztosítása, szennyvízkiömlések megelőzése.</v>
      </c>
      <c r="G169" s="33" t="str">
        <f>Zalaszentgrót!G154</f>
        <v>Megfelelő hatékonyságú technológia. A gépészeti funkciókat kifogástalanul ellátó szerelvények.</v>
      </c>
      <c r="H169" s="34"/>
      <c r="I169" s="107" t="str">
        <f>Zalaszentgrót!I154</f>
        <v>Zalaszentgrót osztatlan közös</v>
      </c>
      <c r="J169" s="107">
        <f t="shared" si="4"/>
        <v>4295</v>
      </c>
      <c r="K169" s="34"/>
      <c r="L169" s="99">
        <f>Zalaszentgrót!L154</f>
        <v>48945</v>
      </c>
      <c r="M169" s="99">
        <f>Zalaszentgrót!M154</f>
        <v>49309</v>
      </c>
      <c r="N169" s="36" t="str">
        <f>Zalaszentgrót!N154</f>
        <v>hosszú</v>
      </c>
      <c r="O169" s="1"/>
      <c r="P169" s="2"/>
      <c r="Q169" s="2"/>
      <c r="R169" s="2"/>
      <c r="S169" s="2"/>
      <c r="T169" s="3"/>
      <c r="U169" s="3"/>
      <c r="V169" s="3"/>
      <c r="W169" s="3"/>
      <c r="X169" s="3"/>
      <c r="Y169" s="3">
        <f>Batyk!Y127+Pakod!Y127+Zalabér!Y126+Zalaszentgrót!Y154+Zalavég!Y127</f>
        <v>4295</v>
      </c>
      <c r="Z169" s="3"/>
      <c r="AA169" s="3"/>
      <c r="AB169" s="3"/>
      <c r="AC169" s="4"/>
    </row>
    <row r="170" spans="1:29" ht="60" x14ac:dyDescent="0.25">
      <c r="A170" s="175">
        <f>Zalaszentgrót!A155</f>
        <v>0</v>
      </c>
      <c r="B170" s="30"/>
      <c r="C170" s="131" t="str">
        <f>Zalaszentgrót!C155</f>
        <v>Zalaszentgrót Aranyod 2. szennyvízátemelő</v>
      </c>
      <c r="D170" s="131" t="str">
        <f>Zalaszentgrót!D155</f>
        <v>Szivattyú csere</v>
      </c>
      <c r="E170" s="33" t="str">
        <f>Zalaszentgrót!E155</f>
        <v>A szivattyú kora, műszaki állapota miatt fennáll a meghibásodás veszélye.</v>
      </c>
      <c r="F170" s="33" t="str">
        <f>Zalaszentgrót!F155</f>
        <v>A folyamatos szennyvíztovábbítás biztosítása, szennyvízkiömlések megelőzése.</v>
      </c>
      <c r="G170" s="33" t="str">
        <f>Zalaszentgrót!G155</f>
        <v>Megfelelő hatékonyságú technológia. A gépészeti funkciókat kifogástalanul ellátó szerelvények.</v>
      </c>
      <c r="H170" s="34"/>
      <c r="I170" s="107" t="str">
        <f>Zalaszentgrót!I155</f>
        <v>Zalaszentgrót osztatlan közös</v>
      </c>
      <c r="J170" s="107">
        <f t="shared" ref="J170" si="23">SUM(O170:AC170)</f>
        <v>1023</v>
      </c>
      <c r="K170" s="34"/>
      <c r="L170" s="99">
        <f>Zalaszentgrót!L155</f>
        <v>48945</v>
      </c>
      <c r="M170" s="99">
        <f>Zalaszentgrót!M155</f>
        <v>49309</v>
      </c>
      <c r="N170" s="36" t="str">
        <f>Zalaszentgrót!N155</f>
        <v>hosszú</v>
      </c>
      <c r="O170" s="1"/>
      <c r="P170" s="2"/>
      <c r="Q170" s="2"/>
      <c r="R170" s="2"/>
      <c r="S170" s="114"/>
      <c r="T170" s="3"/>
      <c r="U170" s="3"/>
      <c r="V170" s="3"/>
      <c r="W170" s="3"/>
      <c r="X170" s="3"/>
      <c r="Y170" s="3">
        <f>Batyk!Y128+Pakod!Y128+Zalabér!Y127+Zalaszentgrót!Y155+Zalavég!Y128</f>
        <v>1023</v>
      </c>
      <c r="Z170" s="3"/>
      <c r="AA170" s="3"/>
      <c r="AB170" s="3"/>
      <c r="AC170" s="4"/>
    </row>
    <row r="171" spans="1:29" ht="60" x14ac:dyDescent="0.25">
      <c r="A171" s="175">
        <f>Zalaszentgrót!A156</f>
        <v>0</v>
      </c>
      <c r="B171" s="30"/>
      <c r="C171" s="131" t="str">
        <f>Zalaszentgrót!C156</f>
        <v>Zalabér 1. szennyvízátemelő</v>
      </c>
      <c r="D171" s="131" t="str">
        <f>Zalaszentgrót!D156</f>
        <v>Szivattyú csere</v>
      </c>
      <c r="E171" s="33" t="str">
        <f>Zalaszentgrót!E156</f>
        <v>A szivattyú kora, műszaki állapota miatt fennáll a meghibásodás veszélye.</v>
      </c>
      <c r="F171" s="33" t="str">
        <f>Zalaszentgrót!F156</f>
        <v>A folyamatos szennyvíztovábbítás biztosítása, szennyvízkiömlések megelőzése.</v>
      </c>
      <c r="G171" s="33" t="str">
        <f>Zalaszentgrót!G156</f>
        <v>Megfelelő hatékonyságú technológia. A gépészeti funkciókat kifogástalanul ellátó szerelvények.</v>
      </c>
      <c r="H171" s="34"/>
      <c r="I171" s="107" t="str">
        <f>Zalaszentgrót!I156</f>
        <v>Zalaszentgrót osztatlan közös</v>
      </c>
      <c r="J171" s="107">
        <f t="shared" ref="J171:J177" si="24">SUM(O171:AC171)</f>
        <v>12271</v>
      </c>
      <c r="K171" s="34"/>
      <c r="L171" s="99">
        <f>Zalaszentgrót!L156</f>
        <v>48945</v>
      </c>
      <c r="M171" s="99">
        <f>Zalaszentgrót!M156</f>
        <v>49309</v>
      </c>
      <c r="N171" s="36" t="str">
        <f>Zalaszentgrót!N156</f>
        <v>hosszú</v>
      </c>
      <c r="O171" s="1"/>
      <c r="P171" s="2"/>
      <c r="Q171" s="2"/>
      <c r="R171" s="2"/>
      <c r="S171" s="2"/>
      <c r="T171" s="3"/>
      <c r="U171" s="3"/>
      <c r="V171" s="3"/>
      <c r="W171" s="3"/>
      <c r="X171" s="3"/>
      <c r="Y171" s="3">
        <f>Batyk!Y129+Pakod!Y129+Zalabér!Y128+Zalaszentgrót!Y156+Zalavég!Y129</f>
        <v>12271</v>
      </c>
      <c r="Z171" s="3"/>
      <c r="AA171" s="3"/>
      <c r="AB171" s="3"/>
      <c r="AC171" s="4"/>
    </row>
    <row r="172" spans="1:29" ht="60" x14ac:dyDescent="0.25">
      <c r="A172" s="175">
        <f>Zalaszentgrót!A157</f>
        <v>0</v>
      </c>
      <c r="B172" s="30"/>
      <c r="C172" s="131" t="str">
        <f>Zalaszentgrót!C157</f>
        <v>Zalabér 2. szennyvízátemelő</v>
      </c>
      <c r="D172" s="131" t="str">
        <f>Zalaszentgrót!D157</f>
        <v>Szivattyú csere</v>
      </c>
      <c r="E172" s="33" t="str">
        <f>Zalaszentgrót!E157</f>
        <v>A szivattyú kora, műszaki állapota miatt fennáll a meghibásodás veszélye.</v>
      </c>
      <c r="F172" s="33" t="str">
        <f>Zalaszentgrót!F157</f>
        <v>A folyamatos szennyvíztovábbítás biztosítása, szennyvízkiömlések megelőzése.</v>
      </c>
      <c r="G172" s="33" t="str">
        <f>Zalaszentgrót!G157</f>
        <v>Megfelelő hatékonyságú technológia. A gépészeti funkciókat kifogástalanul ellátó szerelvények.</v>
      </c>
      <c r="H172" s="34"/>
      <c r="I172" s="107" t="str">
        <f>Zalaszentgrót!I157</f>
        <v>Zalaszentgrót osztatlan közös</v>
      </c>
      <c r="J172" s="107">
        <f t="shared" si="24"/>
        <v>1842</v>
      </c>
      <c r="K172" s="34"/>
      <c r="L172" s="99">
        <f>Zalaszentgrót!L157</f>
        <v>48945</v>
      </c>
      <c r="M172" s="99">
        <f>Zalaszentgrót!M157</f>
        <v>49309</v>
      </c>
      <c r="N172" s="36" t="str">
        <f>Zalaszentgrót!N157</f>
        <v>hosszú</v>
      </c>
      <c r="O172" s="1"/>
      <c r="P172" s="2"/>
      <c r="Q172" s="2"/>
      <c r="R172" s="2"/>
      <c r="S172" s="2"/>
      <c r="T172" s="3"/>
      <c r="U172" s="3"/>
      <c r="V172" s="3"/>
      <c r="W172" s="3"/>
      <c r="X172" s="3"/>
      <c r="Y172" s="3">
        <f>Batyk!Y130+Pakod!Y130+Zalabér!Y129+Zalaszentgrót!Y157+Zalavég!Y130</f>
        <v>1842</v>
      </c>
      <c r="Z172" s="3"/>
      <c r="AA172" s="3"/>
      <c r="AB172" s="3"/>
      <c r="AC172" s="4"/>
    </row>
    <row r="173" spans="1:29" ht="60" x14ac:dyDescent="0.25">
      <c r="A173" s="175">
        <f>Zalaszentgrót!A158</f>
        <v>0</v>
      </c>
      <c r="B173" s="30"/>
      <c r="C173" s="131" t="str">
        <f>Zalaszentgrót!C158</f>
        <v>Zalabér 4. szennyvízátemelő</v>
      </c>
      <c r="D173" s="131" t="str">
        <f>Zalaszentgrót!D158</f>
        <v>Szivattyú csere</v>
      </c>
      <c r="E173" s="33" t="str">
        <f>Zalaszentgrót!E158</f>
        <v>A szivattyú kora, műszaki állapota miatt fennáll a meghibásodás veszélye.</v>
      </c>
      <c r="F173" s="33" t="str">
        <f>Zalaszentgrót!F158</f>
        <v>A folyamatos szennyvíztovábbítás biztosítása, szennyvízkiömlések megelőzése.</v>
      </c>
      <c r="G173" s="33" t="str">
        <f>Zalaszentgrót!G158</f>
        <v>Megfelelő hatékonyságú technológia. A gépészeti funkciókat kifogástalanul ellátó szerelvények.</v>
      </c>
      <c r="H173" s="34"/>
      <c r="I173" s="107" t="str">
        <f>Zalaszentgrót!I158</f>
        <v>Zalaszentgrót osztatlan közös</v>
      </c>
      <c r="J173" s="107">
        <f t="shared" si="24"/>
        <v>1023</v>
      </c>
      <c r="K173" s="34"/>
      <c r="L173" s="99">
        <f>Zalaszentgrót!L158</f>
        <v>48945</v>
      </c>
      <c r="M173" s="99">
        <f>Zalaszentgrót!M158</f>
        <v>49309</v>
      </c>
      <c r="N173" s="36" t="str">
        <f>Zalaszentgrót!N158</f>
        <v>hosszú</v>
      </c>
      <c r="O173" s="1"/>
      <c r="P173" s="2"/>
      <c r="Q173" s="2"/>
      <c r="R173" s="2"/>
      <c r="S173" s="2"/>
      <c r="T173" s="3"/>
      <c r="U173" s="3"/>
      <c r="V173" s="3"/>
      <c r="W173" s="3"/>
      <c r="X173" s="3"/>
      <c r="Y173" s="3">
        <f>Batyk!Y131+Pakod!Y131+Zalabér!Y130+Zalaszentgrót!Y158+Zalavég!Y131</f>
        <v>1023</v>
      </c>
      <c r="Z173" s="3"/>
      <c r="AA173" s="3"/>
      <c r="AB173" s="3"/>
      <c r="AC173" s="4"/>
    </row>
    <row r="174" spans="1:29" ht="60" x14ac:dyDescent="0.25">
      <c r="A174" s="175">
        <f>Zalaszentgrót!A159</f>
        <v>0</v>
      </c>
      <c r="B174" s="30"/>
      <c r="C174" s="131" t="str">
        <f>Zalaszentgrót!C159</f>
        <v>Zalaszentgrót Csáford 2. szennyvízátemelő</v>
      </c>
      <c r="D174" s="131" t="str">
        <f>Zalaszentgrót!D159</f>
        <v>Szivattyú csere</v>
      </c>
      <c r="E174" s="33" t="str">
        <f>Zalaszentgrót!E159</f>
        <v>A szivattyú kora, műszaki állapota miatt fennáll a meghibásodás veszélye.</v>
      </c>
      <c r="F174" s="33" t="str">
        <f>Zalaszentgrót!F159</f>
        <v>A folyamatos szennyvíztovábbítás biztosítása, szennyvízkiömlések megelőzése.</v>
      </c>
      <c r="G174" s="33" t="str">
        <f>Zalaszentgrót!G159</f>
        <v>Megfelelő hatékonyságú technológia. A gépészeti funkciókat kifogástalanul ellátó szerelvények.</v>
      </c>
      <c r="H174" s="34"/>
      <c r="I174" s="107" t="str">
        <f>Zalaszentgrót!I159</f>
        <v>Zalaszentgrót osztatlan közös</v>
      </c>
      <c r="J174" s="107">
        <f t="shared" si="24"/>
        <v>1023</v>
      </c>
      <c r="K174" s="34"/>
      <c r="L174" s="99">
        <f>Zalaszentgrót!L159</f>
        <v>48945</v>
      </c>
      <c r="M174" s="99">
        <f>Zalaszentgrót!M159</f>
        <v>49309</v>
      </c>
      <c r="N174" s="36" t="str">
        <f>Zalaszentgrót!N159</f>
        <v>hosszú</v>
      </c>
      <c r="O174" s="1"/>
      <c r="P174" s="2"/>
      <c r="Q174" s="2"/>
      <c r="R174" s="2"/>
      <c r="S174" s="2"/>
      <c r="T174" s="3"/>
      <c r="U174" s="3"/>
      <c r="V174" s="3"/>
      <c r="W174" s="3"/>
      <c r="X174" s="3"/>
      <c r="Y174" s="3">
        <f>Batyk!Y132+Pakod!Y132+Zalabér!Y131+Zalaszentgrót!Y159+Zalavég!Y132</f>
        <v>1023</v>
      </c>
      <c r="Z174" s="3"/>
      <c r="AA174" s="3"/>
      <c r="AB174" s="3"/>
      <c r="AC174" s="4"/>
    </row>
    <row r="175" spans="1:29" ht="60" x14ac:dyDescent="0.25">
      <c r="A175" s="175">
        <f>Zalaszentgrót!A160</f>
        <v>0</v>
      </c>
      <c r="B175" s="30"/>
      <c r="C175" s="131" t="str">
        <f>Zalaszentgrót!C160</f>
        <v>Zalaszentgrót Csáford 4. szennyvízátemelő</v>
      </c>
      <c r="D175" s="131" t="str">
        <f>Zalaszentgrót!D160</f>
        <v>Szivattyú csere</v>
      </c>
      <c r="E175" s="33" t="str">
        <f>Zalaszentgrót!E160</f>
        <v>A szivattyú kora, műszaki állapota miatt fennáll a meghibásodás veszélye.</v>
      </c>
      <c r="F175" s="33" t="str">
        <f>Zalaszentgrót!F160</f>
        <v>A folyamatos szennyvíztovábbítás biztosítása, szennyvízkiömlések megelőzése.</v>
      </c>
      <c r="G175" s="33" t="str">
        <f>Zalaszentgrót!G160</f>
        <v>Megfelelő hatékonyságú technológia. A gépészeti funkciókat kifogástalanul ellátó szerelvények.</v>
      </c>
      <c r="H175" s="34"/>
      <c r="I175" s="107" t="str">
        <f>Zalaszentgrót!I160</f>
        <v>Zalaszentgrót osztatlan közös</v>
      </c>
      <c r="J175" s="107">
        <f t="shared" si="24"/>
        <v>1023</v>
      </c>
      <c r="K175" s="34"/>
      <c r="L175" s="99">
        <f>Zalaszentgrót!L160</f>
        <v>48945</v>
      </c>
      <c r="M175" s="99">
        <f>Zalaszentgrót!M160</f>
        <v>49309</v>
      </c>
      <c r="N175" s="36" t="str">
        <f>Zalaszentgrót!N160</f>
        <v>hosszú</v>
      </c>
      <c r="O175" s="1"/>
      <c r="P175" s="2"/>
      <c r="Q175" s="2"/>
      <c r="R175" s="2"/>
      <c r="S175" s="2"/>
      <c r="T175" s="3"/>
      <c r="U175" s="3"/>
      <c r="V175" s="3"/>
      <c r="W175" s="3"/>
      <c r="X175" s="3"/>
      <c r="Y175" s="3">
        <f>Batyk!Y133+Pakod!Y133+Zalabér!Y132+Zalaszentgrót!Y160+Zalavég!Y133</f>
        <v>1023</v>
      </c>
      <c r="Z175" s="3"/>
      <c r="AA175" s="3"/>
      <c r="AB175" s="3"/>
      <c r="AC175" s="4"/>
    </row>
    <row r="176" spans="1:29" s="224" customFormat="1" ht="60" x14ac:dyDescent="0.25">
      <c r="A176" s="292">
        <f>Türje!A31</f>
        <v>0</v>
      </c>
      <c r="B176" s="243"/>
      <c r="C176" s="243" t="str">
        <f>Türje!C31</f>
        <v>Türje III. szennyvízátemelő</v>
      </c>
      <c r="D176" s="243" t="str">
        <f>Türje!D31</f>
        <v>szivattyú csere</v>
      </c>
      <c r="E176" s="243" t="str">
        <f>Türje!E31</f>
        <v>A szivattyú kora, műszaki állapota miatt fennáll a meghibásodás veszélye.</v>
      </c>
      <c r="F176" s="243" t="str">
        <f>Türje!F31</f>
        <v>A folyamatos szennyvíztovábbítás biztosítása, szennyvízkiömlések megelőzése.</v>
      </c>
      <c r="G176" s="243" t="str">
        <f>Türje!G31</f>
        <v>Megfelelő hatékonyságú technológia. A gépészeti funkciókat kifogástalanul ellátó szerelvények.</v>
      </c>
      <c r="H176" s="243"/>
      <c r="I176" s="106" t="str">
        <f>Türje!I31</f>
        <v>Türje</v>
      </c>
      <c r="J176" s="107">
        <f>SUM(O176:AC176)</f>
        <v>1800</v>
      </c>
      <c r="K176" s="292"/>
      <c r="L176" s="100">
        <f>Türje!L31</f>
        <v>48945</v>
      </c>
      <c r="M176" s="100">
        <f>Türje!M31</f>
        <v>49309</v>
      </c>
      <c r="N176" s="292" t="str">
        <f>Türje!N31</f>
        <v>hosszú</v>
      </c>
      <c r="O176" s="293"/>
      <c r="P176" s="200"/>
      <c r="Q176" s="200"/>
      <c r="R176" s="200"/>
      <c r="S176" s="200"/>
      <c r="T176" s="294"/>
      <c r="U176" s="294"/>
      <c r="V176" s="294"/>
      <c r="W176" s="294"/>
      <c r="X176" s="294"/>
      <c r="Y176" s="294">
        <f>Türje!Y31</f>
        <v>1800</v>
      </c>
      <c r="Z176" s="294"/>
      <c r="AA176" s="294"/>
      <c r="AB176" s="294"/>
      <c r="AC176" s="4"/>
    </row>
    <row r="177" spans="1:30" ht="60" x14ac:dyDescent="0.25">
      <c r="A177" s="175">
        <f>Zalaszentgrót!A161</f>
        <v>0</v>
      </c>
      <c r="B177" s="30"/>
      <c r="C177" s="131" t="str">
        <f>Zalaszentgrót!C161</f>
        <v>Zalaszentgrót Tüskeszentpéter szennyvízátemelő</v>
      </c>
      <c r="D177" s="131" t="str">
        <f>Zalaszentgrót!D161</f>
        <v>Szivattyú csere</v>
      </c>
      <c r="E177" s="33" t="str">
        <f>Zalaszentgrót!E161</f>
        <v>A szivattyú kora, műszaki állapota miatt fennáll a meghibásodás veszélye.</v>
      </c>
      <c r="F177" s="33" t="str">
        <f>Zalaszentgrót!F161</f>
        <v>A folyamatos szennyvíztovábbítás biztosítása, szennyvízkiömlések megelőzése.</v>
      </c>
      <c r="G177" s="33" t="str">
        <f>Zalaszentgrót!G161</f>
        <v>Megfelelő hatékonyságú technológia. A gépészeti funkciókat kifogástalanul ellátó szerelvények.</v>
      </c>
      <c r="H177" s="34"/>
      <c r="I177" s="107" t="str">
        <f>Zalaszentgrót!I161</f>
        <v>Zalaszentgrót osztatlan közös</v>
      </c>
      <c r="J177" s="107">
        <f t="shared" si="24"/>
        <v>3683</v>
      </c>
      <c r="K177" s="34"/>
      <c r="L177" s="99">
        <f>Zalaszentgrót!L161</f>
        <v>49310</v>
      </c>
      <c r="M177" s="99">
        <f>Zalaszentgrót!M161</f>
        <v>49674</v>
      </c>
      <c r="N177" s="36" t="str">
        <f>Zalaszentgrót!N161</f>
        <v>hosszú</v>
      </c>
      <c r="O177" s="1"/>
      <c r="P177" s="2"/>
      <c r="Q177" s="2"/>
      <c r="R177" s="2"/>
      <c r="S177" s="2"/>
      <c r="T177" s="3"/>
      <c r="U177" s="3"/>
      <c r="V177" s="3"/>
      <c r="W177" s="3"/>
      <c r="X177" s="3"/>
      <c r="Y177" s="3"/>
      <c r="Z177" s="3">
        <f>Batyk!Z134+Pakod!Z134+Zalabér!Z133+Zalaszentgrót!Z161+Zalavég!Z134</f>
        <v>3683</v>
      </c>
      <c r="AA177" s="3"/>
      <c r="AB177" s="3"/>
      <c r="AC177" s="4"/>
    </row>
    <row r="178" spans="1:30" ht="60" x14ac:dyDescent="0.25">
      <c r="A178" s="175">
        <f>Zalaszentgrót!A162</f>
        <v>0</v>
      </c>
      <c r="B178" s="30"/>
      <c r="C178" s="131" t="str">
        <f>Zalaszentgrót!C162</f>
        <v>Zalabér 3. szennyvízátemelő</v>
      </c>
      <c r="D178" s="131" t="str">
        <f>Zalaszentgrót!D162</f>
        <v>Szivattyú csere</v>
      </c>
      <c r="E178" s="33" t="str">
        <f>Zalaszentgrót!E162</f>
        <v>A szivattyú kora, műszaki állapota miatt fennáll a meghibásodás veszélye.</v>
      </c>
      <c r="F178" s="33" t="str">
        <f>Zalaszentgrót!F162</f>
        <v>A folyamatos szennyvíztovábbítás biztosítása, szennyvízkiömlések megelőzése.</v>
      </c>
      <c r="G178" s="33" t="str">
        <f>Zalaszentgrót!G162</f>
        <v>Megfelelő hatékonyságú technológia. A gépészeti funkciókat kifogástalanul ellátó szerelvények.</v>
      </c>
      <c r="H178" s="34"/>
      <c r="I178" s="107" t="str">
        <f>Zalaszentgrót!I162</f>
        <v>Zalaszentgrót osztatlan közös</v>
      </c>
      <c r="J178" s="107">
        <f t="shared" ref="J178" si="25">SUM(O178:AC178)</f>
        <v>1842</v>
      </c>
      <c r="K178" s="34"/>
      <c r="L178" s="99">
        <f>Zalaszentgrót!L162</f>
        <v>49310</v>
      </c>
      <c r="M178" s="99">
        <f>Zalaszentgrót!M162</f>
        <v>49674</v>
      </c>
      <c r="N178" s="36" t="str">
        <f>Zalaszentgrót!N162</f>
        <v>hosszú</v>
      </c>
      <c r="O178" s="1"/>
      <c r="P178" s="2"/>
      <c r="Q178" s="2"/>
      <c r="R178" s="2"/>
      <c r="S178" s="2"/>
      <c r="T178" s="3"/>
      <c r="U178" s="3"/>
      <c r="V178" s="3"/>
      <c r="W178" s="3"/>
      <c r="X178" s="3"/>
      <c r="Y178" s="3"/>
      <c r="Z178" s="3">
        <f>Batyk!Z135+Pakod!Z135+Zalabér!Z134+Zalaszentgrót!Z162+Zalavég!Z135</f>
        <v>1842</v>
      </c>
      <c r="AA178" s="3"/>
      <c r="AB178" s="3"/>
      <c r="AC178" s="4"/>
    </row>
    <row r="179" spans="1:30" ht="60" x14ac:dyDescent="0.25">
      <c r="A179" s="175">
        <f>Zalaszentgrót!A163</f>
        <v>0</v>
      </c>
      <c r="B179" s="30"/>
      <c r="C179" s="131" t="str">
        <f>Zalaszentgrót!C163</f>
        <v>Zalavég 1. szennyvízátemelő</v>
      </c>
      <c r="D179" s="131" t="str">
        <f>Zalaszentgrót!D163</f>
        <v>Szivattyú csere</v>
      </c>
      <c r="E179" s="33" t="str">
        <f>Zalaszentgrót!E163</f>
        <v>A szivattyú kora, műszaki állapota miatt fennáll a meghibásodás veszélye.</v>
      </c>
      <c r="F179" s="33" t="str">
        <f>Zalaszentgrót!F163</f>
        <v>A folyamatos szennyvíztovábbítás biztosítása, szennyvízkiömlések megelőzése.</v>
      </c>
      <c r="G179" s="33" t="str">
        <f>Zalaszentgrót!G163</f>
        <v>Megfelelő hatékonyságú technológia. A gépészeti funkciókat kifogástalanul ellátó szerelvények.</v>
      </c>
      <c r="H179" s="34"/>
      <c r="I179" s="107" t="str">
        <f>Zalaszentgrót!I163</f>
        <v>Zalaszentgrót osztatlan közös</v>
      </c>
      <c r="J179" s="107">
        <f t="shared" ref="J179" si="26">SUM(O179:AC179)</f>
        <v>1842</v>
      </c>
      <c r="K179" s="34"/>
      <c r="L179" s="99">
        <f>Zalaszentgrót!L163</f>
        <v>49310</v>
      </c>
      <c r="M179" s="99">
        <f>Zalaszentgrót!M163</f>
        <v>49674</v>
      </c>
      <c r="N179" s="36" t="str">
        <f>Zalaszentgrót!N163</f>
        <v>hosszú</v>
      </c>
      <c r="O179" s="1"/>
      <c r="P179" s="2"/>
      <c r="Q179" s="2"/>
      <c r="R179" s="2"/>
      <c r="S179" s="2"/>
      <c r="T179" s="3"/>
      <c r="U179" s="3"/>
      <c r="V179" s="3"/>
      <c r="W179" s="3"/>
      <c r="X179" s="3"/>
      <c r="Y179" s="3"/>
      <c r="Z179" s="3">
        <f>Batyk!Z136+Pakod!Z136+Zalabér!Z135+Zalaszentgrót!Z163+Zalavég!Z136</f>
        <v>1842</v>
      </c>
      <c r="AA179" s="3"/>
      <c r="AB179" s="3"/>
      <c r="AC179" s="4"/>
    </row>
    <row r="180" spans="1:30" ht="60" x14ac:dyDescent="0.25">
      <c r="A180" s="175">
        <f>Zalaszentgrót!A164</f>
        <v>0</v>
      </c>
      <c r="B180" s="30"/>
      <c r="C180" s="131" t="str">
        <f>Zalaszentgrót!C164</f>
        <v>Batyk 1. szennyvízátemelő</v>
      </c>
      <c r="D180" s="131" t="str">
        <f>Zalaszentgrót!D164</f>
        <v>Szivattyú csere</v>
      </c>
      <c r="E180" s="33" t="str">
        <f>Zalaszentgrót!E164</f>
        <v>A szivattyú kora, műszaki állapota miatt fennáll a meghibásodás veszélye.</v>
      </c>
      <c r="F180" s="33" t="str">
        <f>Zalaszentgrót!F164</f>
        <v>A folyamatos szennyvíztovábbítás biztosítása, szennyvízkiömlések megelőzése.</v>
      </c>
      <c r="G180" s="33" t="str">
        <f>Zalaszentgrót!G164</f>
        <v>Megfelelő hatékonyságú technológia. A gépészeti funkciókat kifogástalanul ellátó szerelvények.</v>
      </c>
      <c r="H180" s="34"/>
      <c r="I180" s="107" t="str">
        <f>Zalaszentgrót!I164</f>
        <v>Zalaszentgrót osztatlan közös</v>
      </c>
      <c r="J180" s="107">
        <f t="shared" ref="J180" si="27">SUM(O180:AC180)</f>
        <v>1842</v>
      </c>
      <c r="K180" s="34"/>
      <c r="L180" s="99">
        <f>Zalaszentgrót!L164</f>
        <v>49310</v>
      </c>
      <c r="M180" s="99">
        <f>Zalaszentgrót!M164</f>
        <v>49674</v>
      </c>
      <c r="N180" s="36" t="str">
        <f>Zalaszentgrót!N164</f>
        <v>hosszú</v>
      </c>
      <c r="O180" s="1"/>
      <c r="P180" s="2"/>
      <c r="Q180" s="2"/>
      <c r="R180" s="2"/>
      <c r="S180" s="2"/>
      <c r="T180" s="3"/>
      <c r="U180" s="3"/>
      <c r="V180" s="3"/>
      <c r="W180" s="3"/>
      <c r="X180" s="3"/>
      <c r="Y180" s="3"/>
      <c r="Z180" s="3">
        <f>Batyk!Z137+Pakod!Z137+Zalabér!Z136+Zalaszentgrót!Z164+Zalavég!Z137</f>
        <v>1842</v>
      </c>
      <c r="AA180" s="3"/>
      <c r="AB180" s="3"/>
      <c r="AC180" s="4"/>
    </row>
    <row r="181" spans="1:30" ht="60" x14ac:dyDescent="0.25">
      <c r="A181" s="175">
        <f>Zalaszentgrót!A165</f>
        <v>0</v>
      </c>
      <c r="B181" s="30"/>
      <c r="C181" s="131" t="str">
        <f>Zalaszentgrót!C165</f>
        <v>Zalaszentgrót Felsőaranyod szennyvízátemelő</v>
      </c>
      <c r="D181" s="131" t="str">
        <f>Zalaszentgrót!D165</f>
        <v>Szivattyú csere</v>
      </c>
      <c r="E181" s="33" t="str">
        <f>Zalaszentgrót!E165</f>
        <v>A szivattyú kora, műszaki állapota miatt fennáll a meghibásodás veszélye.</v>
      </c>
      <c r="F181" s="33" t="str">
        <f>Zalaszentgrót!F165</f>
        <v>A folyamatos szennyvíztovábbítás biztosítása, szennyvízkiömlések megelőzése.</v>
      </c>
      <c r="G181" s="33" t="str">
        <f>Zalaszentgrót!G165</f>
        <v>Megfelelő hatékonyságú technológia. A gépészeti funkciókat kifogástalanul ellátó szerelvények.</v>
      </c>
      <c r="H181" s="34"/>
      <c r="I181" s="107" t="str">
        <f>Zalaszentgrót!I165</f>
        <v>Zalaszentgrót osztatlan közös</v>
      </c>
      <c r="J181" s="107">
        <f t="shared" ref="J181:J185" si="28">SUM(O181:AC181)</f>
        <v>1023</v>
      </c>
      <c r="K181" s="34"/>
      <c r="L181" s="99">
        <f>Zalaszentgrót!L165</f>
        <v>49310</v>
      </c>
      <c r="M181" s="99">
        <f>Zalaszentgrót!M165</f>
        <v>49674</v>
      </c>
      <c r="N181" s="36" t="str">
        <f>Zalaszentgrót!N165</f>
        <v>hosszú</v>
      </c>
      <c r="O181" s="1"/>
      <c r="P181" s="2"/>
      <c r="Q181" s="2"/>
      <c r="R181" s="2"/>
      <c r="S181" s="2"/>
      <c r="T181" s="3"/>
      <c r="U181" s="3"/>
      <c r="V181" s="3"/>
      <c r="W181" s="3"/>
      <c r="X181" s="3"/>
      <c r="Y181" s="3"/>
      <c r="Z181" s="3">
        <f>Batyk!Z138+Pakod!Z138+Zalabér!Z137+Zalaszentgrót!Z165+Zalavég!Z138</f>
        <v>1023</v>
      </c>
      <c r="AA181" s="3"/>
      <c r="AB181" s="3"/>
      <c r="AC181" s="4"/>
    </row>
    <row r="182" spans="1:30" ht="60" x14ac:dyDescent="0.25">
      <c r="A182" s="175">
        <f>Zalaszentgrót!A166</f>
        <v>0</v>
      </c>
      <c r="B182" s="30"/>
      <c r="C182" s="131" t="str">
        <f>Zalaszentgrót!C166</f>
        <v>Zalaszentgrót Kisszentgrót 2. szennyvízátemelő</v>
      </c>
      <c r="D182" s="131" t="str">
        <f>Zalaszentgrót!D166</f>
        <v>Szivattyú csere</v>
      </c>
      <c r="E182" s="33" t="str">
        <f>Zalaszentgrót!E166</f>
        <v>A szivattyú kora, műszaki állapota miatt fennáll a meghibásodás veszélye.</v>
      </c>
      <c r="F182" s="33" t="str">
        <f>Zalaszentgrót!F166</f>
        <v>A folyamatos szennyvíztovábbítás biztosítása, szennyvízkiömlések megelőzése.</v>
      </c>
      <c r="G182" s="33" t="str">
        <f>Zalaszentgrót!G166</f>
        <v>Megfelelő hatékonyságú technológia. A gépészeti funkciókat kifogástalanul ellátó szerelvények.</v>
      </c>
      <c r="H182" s="34"/>
      <c r="I182" s="107" t="str">
        <f>Zalaszentgrót!I166</f>
        <v>Zalaszentgrót osztatlan közös</v>
      </c>
      <c r="J182" s="107">
        <f t="shared" si="28"/>
        <v>1023</v>
      </c>
      <c r="K182" s="34"/>
      <c r="L182" s="99">
        <f>Zalaszentgrót!L166</f>
        <v>49310</v>
      </c>
      <c r="M182" s="99">
        <f>Zalaszentgrót!M166</f>
        <v>49674</v>
      </c>
      <c r="N182" s="36" t="str">
        <f>Zalaszentgrót!N166</f>
        <v>hosszú</v>
      </c>
      <c r="O182" s="1"/>
      <c r="P182" s="2"/>
      <c r="Q182" s="2"/>
      <c r="R182" s="2"/>
      <c r="S182" s="2"/>
      <c r="T182" s="3"/>
      <c r="U182" s="3"/>
      <c r="V182" s="3"/>
      <c r="W182" s="3"/>
      <c r="X182" s="3"/>
      <c r="Y182" s="3"/>
      <c r="Z182" s="3">
        <f>Batyk!Z139+Pakod!Z139+Zalabér!Z138+Zalaszentgrót!Z166+Zalavég!Z139</f>
        <v>1023</v>
      </c>
      <c r="AA182" s="3"/>
      <c r="AB182" s="3"/>
      <c r="AC182" s="4"/>
    </row>
    <row r="183" spans="1:30" ht="60" x14ac:dyDescent="0.25">
      <c r="A183" s="175">
        <f>Zalaszentgrót!A167</f>
        <v>0</v>
      </c>
      <c r="B183" s="30"/>
      <c r="C183" s="131" t="str">
        <f>Zalaszentgrót!C167</f>
        <v>Zalaszentgrót Zalaudvarnok 3. szennyvízátemelő</v>
      </c>
      <c r="D183" s="131" t="str">
        <f>Zalaszentgrót!D167</f>
        <v>Szivattyú csere</v>
      </c>
      <c r="E183" s="33" t="str">
        <f>Zalaszentgrót!E167</f>
        <v>A szivattyú kora, műszaki állapota miatt fennáll a meghibásodás veszélye.</v>
      </c>
      <c r="F183" s="33" t="str">
        <f>Zalaszentgrót!F167</f>
        <v>A folyamatos szennyvíztovábbítás biztosítása, szennyvízkiömlések megelőzése.</v>
      </c>
      <c r="G183" s="33" t="str">
        <f>Zalaszentgrót!G167</f>
        <v>Megfelelő hatékonyságú technológia. A gépészeti funkciókat kifogástalanul ellátó szerelvények.</v>
      </c>
      <c r="H183" s="34"/>
      <c r="I183" s="107" t="str">
        <f>Zalaszentgrót!I167</f>
        <v>Zalaszentgrót osztatlan közös</v>
      </c>
      <c r="J183" s="107">
        <f t="shared" si="28"/>
        <v>1023</v>
      </c>
      <c r="K183" s="34"/>
      <c r="L183" s="99">
        <f>Zalaszentgrót!L167</f>
        <v>49310</v>
      </c>
      <c r="M183" s="99">
        <f>Zalaszentgrót!M167</f>
        <v>49674</v>
      </c>
      <c r="N183" s="36" t="str">
        <f>Zalaszentgrót!N167</f>
        <v>hosszú</v>
      </c>
      <c r="O183" s="1"/>
      <c r="P183" s="2"/>
      <c r="Q183" s="2"/>
      <c r="R183" s="2"/>
      <c r="S183" s="2"/>
      <c r="T183" s="3"/>
      <c r="U183" s="3"/>
      <c r="V183" s="3"/>
      <c r="W183" s="3"/>
      <c r="X183" s="3"/>
      <c r="Y183" s="3"/>
      <c r="Z183" s="3">
        <f>Batyk!Z140+Pakod!Z140+Zalabér!Z139+Zalaszentgrót!Z167+Zalavég!Z140</f>
        <v>1023</v>
      </c>
      <c r="AA183" s="3"/>
      <c r="AB183" s="3"/>
      <c r="AC183" s="4"/>
    </row>
    <row r="184" spans="1:30" ht="60" x14ac:dyDescent="0.25">
      <c r="A184" s="175">
        <f>Zalaszentgrót!A168</f>
        <v>0</v>
      </c>
      <c r="B184" s="30"/>
      <c r="C184" s="131" t="str">
        <f>Zalaszentgrót!C168</f>
        <v>Zalaszentgrót Zalaudvarnok 4. szennyvízátemelő</v>
      </c>
      <c r="D184" s="131" t="str">
        <f>Zalaszentgrót!D168</f>
        <v>Szivattyú csere</v>
      </c>
      <c r="E184" s="33" t="str">
        <f>Zalaszentgrót!E168</f>
        <v>A szivattyú kora, műszaki állapota miatt fennáll a meghibásodás veszélye.</v>
      </c>
      <c r="F184" s="33" t="str">
        <f>Zalaszentgrót!F168</f>
        <v>A folyamatos szennyvíztovábbítás biztosítása, szennyvízkiömlések megelőzése.</v>
      </c>
      <c r="G184" s="33" t="str">
        <f>Zalaszentgrót!G168</f>
        <v>Megfelelő hatékonyságú technológia. A gépészeti funkciókat kifogástalanul ellátó szerelvények.</v>
      </c>
      <c r="H184" s="34"/>
      <c r="I184" s="107" t="str">
        <f>Zalaszentgrót!I168</f>
        <v>Zalaszentgrót osztatlan közös</v>
      </c>
      <c r="J184" s="107">
        <f t="shared" si="28"/>
        <v>1023</v>
      </c>
      <c r="K184" s="34"/>
      <c r="L184" s="99">
        <f>Zalaszentgrót!L168</f>
        <v>49310</v>
      </c>
      <c r="M184" s="99">
        <f>Zalaszentgrót!M168</f>
        <v>49674</v>
      </c>
      <c r="N184" s="36" t="str">
        <f>Zalaszentgrót!N168</f>
        <v>hosszú</v>
      </c>
      <c r="O184" s="1"/>
      <c r="P184" s="2"/>
      <c r="Q184" s="2"/>
      <c r="R184" s="2"/>
      <c r="S184" s="2"/>
      <c r="T184" s="3"/>
      <c r="U184" s="3"/>
      <c r="V184" s="3"/>
      <c r="W184" s="3"/>
      <c r="X184" s="3"/>
      <c r="Y184" s="3"/>
      <c r="Z184" s="3">
        <f>Batyk!Z141+Pakod!Z141+Zalabér!Z140+Zalaszentgrót!Z168+Zalavég!Z141</f>
        <v>1023</v>
      </c>
      <c r="AA184" s="3"/>
      <c r="AB184" s="3"/>
      <c r="AC184" s="4"/>
    </row>
    <row r="185" spans="1:30" ht="60" x14ac:dyDescent="0.25">
      <c r="A185" s="175">
        <f>Zalaszentgrót!A169</f>
        <v>0</v>
      </c>
      <c r="B185" s="30"/>
      <c r="C185" s="131" t="str">
        <f>Zalaszentgrót!C169</f>
        <v>Zalaszentgrót Zalaudvarnok 5. szennyvízátemelő</v>
      </c>
      <c r="D185" s="131" t="str">
        <f>Zalaszentgrót!D169</f>
        <v>Szivattyú csere</v>
      </c>
      <c r="E185" s="33" t="str">
        <f>Zalaszentgrót!E169</f>
        <v>A szivattyú kora, műszaki állapota miatt fennáll a meghibásodás veszélye.</v>
      </c>
      <c r="F185" s="33" t="str">
        <f>Zalaszentgrót!F169</f>
        <v>A folyamatos szennyvíztovábbítás biztosítása, szennyvízkiömlések megelőzése.</v>
      </c>
      <c r="G185" s="33" t="str">
        <f>Zalaszentgrót!G169</f>
        <v>Megfelelő hatékonyságú technológia. A gépészeti funkciókat kifogástalanul ellátó szerelvények.</v>
      </c>
      <c r="H185" s="34"/>
      <c r="I185" s="107" t="str">
        <f>Zalaszentgrót!I169</f>
        <v>Zalaszentgrót osztatlan közös</v>
      </c>
      <c r="J185" s="107">
        <f t="shared" si="28"/>
        <v>1023</v>
      </c>
      <c r="K185" s="34"/>
      <c r="L185" s="99">
        <f>Zalaszentgrót!L169</f>
        <v>49310</v>
      </c>
      <c r="M185" s="99">
        <f>Zalaszentgrót!M169</f>
        <v>49674</v>
      </c>
      <c r="N185" s="36" t="str">
        <f>Zalaszentgrót!N169</f>
        <v>hosszú</v>
      </c>
      <c r="O185" s="1"/>
      <c r="P185" s="2"/>
      <c r="Q185" s="2"/>
      <c r="R185" s="2"/>
      <c r="S185" s="2"/>
      <c r="T185" s="3"/>
      <c r="U185" s="3"/>
      <c r="V185" s="3"/>
      <c r="W185" s="3"/>
      <c r="X185" s="3"/>
      <c r="Y185" s="3"/>
      <c r="Z185" s="3">
        <f>Batyk!Z142+Pakod!Z142+Zalabér!Z141+Zalaszentgrót!Z169+Zalavég!Z142</f>
        <v>1023</v>
      </c>
      <c r="AA185" s="3"/>
      <c r="AB185" s="3"/>
      <c r="AC185" s="4"/>
    </row>
    <row r="186" spans="1:30" s="224" customFormat="1" ht="60" x14ac:dyDescent="0.25">
      <c r="A186" s="292">
        <f>Türje!A32</f>
        <v>0</v>
      </c>
      <c r="B186" s="243"/>
      <c r="C186" s="243" t="str">
        <f>Türje!C32</f>
        <v>Türje IV. szennyvízátemelő</v>
      </c>
      <c r="D186" s="243" t="str">
        <f>Türje!D32</f>
        <v>szivattyú csere</v>
      </c>
      <c r="E186" s="243" t="str">
        <f>Türje!E32</f>
        <v>A szivattyú kora, műszaki állapota miatt fennáll a meghibásodás veszélye.</v>
      </c>
      <c r="F186" s="243" t="str">
        <f>Türje!F32</f>
        <v>A folyamatos szennyvíztovábbítás biztosítása, szennyvízkiömlések megelőzése.</v>
      </c>
      <c r="G186" s="243" t="str">
        <f>Türje!G32</f>
        <v>Megfelelő hatékonyságú technológia. A gépészeti funkciókat kifogástalanul ellátó szerelvények.</v>
      </c>
      <c r="H186" s="243"/>
      <c r="I186" s="106" t="str">
        <f>Türje!I32</f>
        <v>Türje</v>
      </c>
      <c r="J186" s="107">
        <f>SUM(O186:AC186)</f>
        <v>1800</v>
      </c>
      <c r="K186" s="292"/>
      <c r="L186" s="100">
        <f>Türje!L32</f>
        <v>49310</v>
      </c>
      <c r="M186" s="100">
        <f>Türje!M32</f>
        <v>49674</v>
      </c>
      <c r="N186" s="292" t="str">
        <f>Türje!N32</f>
        <v>hosszú</v>
      </c>
      <c r="O186" s="293"/>
      <c r="P186" s="200"/>
      <c r="Q186" s="200"/>
      <c r="R186" s="200"/>
      <c r="S186" s="200"/>
      <c r="T186" s="294"/>
      <c r="U186" s="294"/>
      <c r="V186" s="294"/>
      <c r="W186" s="294"/>
      <c r="X186" s="294"/>
      <c r="Y186" s="294"/>
      <c r="Z186" s="294">
        <f>Türje!Z32</f>
        <v>1800</v>
      </c>
      <c r="AA186" s="294"/>
      <c r="AB186" s="294"/>
      <c r="AC186" s="4"/>
    </row>
    <row r="187" spans="1:30" x14ac:dyDescent="0.25">
      <c r="A187" s="104">
        <v>0</v>
      </c>
      <c r="B187" s="47" t="s">
        <v>3</v>
      </c>
      <c r="C187" s="42"/>
      <c r="D187" s="189"/>
      <c r="E187" s="42"/>
      <c r="F187" s="42"/>
      <c r="G187" s="42"/>
      <c r="H187" s="48"/>
      <c r="I187" s="111"/>
      <c r="J187" s="111"/>
      <c r="K187" s="48"/>
      <c r="L187" s="44"/>
      <c r="M187" s="44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9"/>
    </row>
    <row r="188" spans="1:30" s="224" customFormat="1" ht="105" x14ac:dyDescent="0.25">
      <c r="A188" s="292">
        <f>Türje!A34</f>
        <v>4</v>
      </c>
      <c r="B188" s="243"/>
      <c r="C188" s="243" t="str">
        <f>Türje!C34</f>
        <v>Türje II. szennyvízátemelő</v>
      </c>
      <c r="D188" s="243" t="str">
        <f>Türje!D34</f>
        <v>úszókapcsoló csere</v>
      </c>
      <c r="E188" s="243" t="str">
        <f>Türje!E34</f>
        <v>Az üzemelő viziközmű elem működése közben előforduló eseti meghibásodások fordulhatnak elő, melyek előre nem tervezhetők.</v>
      </c>
      <c r="F188" s="243" t="str">
        <f>Türje!F34</f>
        <v>A rendszer zavartalan üzemének biztosítása érdekében szükséges a beavatkozás.</v>
      </c>
      <c r="G188" s="243" t="str">
        <f>Türje!G34</f>
        <v>A beavatkozás után egy hatékonyan működő viziközmű elemet kapunk, mely a kor elvárásainak megfelel. A rendszer üzembiztos, hatékony, és korszerű lesz.</v>
      </c>
      <c r="H188" s="243"/>
      <c r="I188" s="106" t="str">
        <f>Türje!I34</f>
        <v>Türje</v>
      </c>
      <c r="J188" s="107">
        <f>SUM(O188:AC188)</f>
        <v>28</v>
      </c>
      <c r="K188" s="292"/>
      <c r="L188" s="100">
        <f>Türje!L34</f>
        <v>45292</v>
      </c>
      <c r="M188" s="100">
        <f>Türje!M34</f>
        <v>45657</v>
      </c>
      <c r="N188" s="292" t="str">
        <f>Türje!N34</f>
        <v>rövid</v>
      </c>
      <c r="O188" s="293">
        <f>Türje!O34</f>
        <v>28</v>
      </c>
      <c r="P188" s="200"/>
      <c r="Q188" s="200"/>
      <c r="R188" s="200"/>
      <c r="S188" s="200"/>
      <c r="T188" s="294"/>
      <c r="U188" s="294"/>
      <c r="V188" s="294"/>
      <c r="W188" s="294"/>
      <c r="X188" s="294"/>
      <c r="Y188" s="294"/>
      <c r="Z188" s="294"/>
      <c r="AA188" s="294"/>
      <c r="AB188" s="294"/>
      <c r="AC188" s="4"/>
    </row>
    <row r="189" spans="1:30" s="62" customFormat="1" ht="105" x14ac:dyDescent="0.25">
      <c r="A189" s="175">
        <f>Türje!A35</f>
        <v>5</v>
      </c>
      <c r="B189" s="30"/>
      <c r="C189" s="64" t="str">
        <f>Türje!C35</f>
        <v>Türje 0. szennyvízátemelő</v>
      </c>
      <c r="D189" s="169" t="str">
        <f>Türje!D35</f>
        <v>villamos fogyasztásmérő rekonstrukció</v>
      </c>
      <c r="E189" s="66" t="str">
        <f>Türje!E35</f>
        <v>Az üzemelő viziközmű elem működése közben előforduló eseti meghibásodások fordulhatnak elő, melyek előre nem tervezhetők.</v>
      </c>
      <c r="F189" s="66" t="str">
        <f>Türje!F35</f>
        <v>A rendszer zavartalan üzemének biztosítása érdekében szükséges a beavatkozás.</v>
      </c>
      <c r="G189" s="66" t="str">
        <f>Türje!G35</f>
        <v>A beavatkozás után egy hatékonyan működő viziközmű elemet kapunk, mely a kor elvárásainak megfelel. A rendszer üzembiztos, hatékony, és korszerű lesz.</v>
      </c>
      <c r="H189" s="34"/>
      <c r="I189" s="107" t="str">
        <f>Türje!I35</f>
        <v>Türje</v>
      </c>
      <c r="J189" s="107">
        <f>SUM(O189:AC189)</f>
        <v>1000</v>
      </c>
      <c r="K189" s="34"/>
      <c r="L189" s="99">
        <f>Türje!L35</f>
        <v>45292</v>
      </c>
      <c r="M189" s="99">
        <f>Türje!M35</f>
        <v>45657</v>
      </c>
      <c r="N189" s="57" t="str">
        <f>Türje!N35</f>
        <v>rövid</v>
      </c>
      <c r="O189" s="21">
        <f>Türje!O35</f>
        <v>1000</v>
      </c>
      <c r="P189" s="2"/>
      <c r="Q189" s="2"/>
      <c r="R189" s="2"/>
      <c r="S189" s="2"/>
      <c r="T189" s="3"/>
      <c r="U189" s="3"/>
      <c r="V189" s="3"/>
      <c r="W189" s="3"/>
      <c r="X189" s="3"/>
      <c r="Y189" s="3"/>
      <c r="Z189" s="3"/>
      <c r="AA189" s="3"/>
      <c r="AB189" s="3"/>
      <c r="AC189" s="4"/>
      <c r="AD189" s="27"/>
    </row>
    <row r="190" spans="1:30" s="62" customFormat="1" ht="90" x14ac:dyDescent="0.25">
      <c r="A190" s="175">
        <f>Zalaszentgrót!A171</f>
        <v>0</v>
      </c>
      <c r="B190" s="30"/>
      <c r="C190" s="64" t="str">
        <f>Zalaszentgrót!C171</f>
        <v>Zalaszentgrót Liget tér</v>
      </c>
      <c r="D190" s="169" t="str">
        <f>Zalaszentgrót!D171</f>
        <v>folyamatfelügyelet kiépítése, és beillesztése a központi rendszerbe, jelenlegi Urh rádiós kommunkiáció átalakítása GPRS rendszerre, új vezérlő szekrény kiépítése Siemens PLCvel GPRS kommunikációval</v>
      </c>
      <c r="E190" s="66" t="str">
        <f>Zalaszentgrót!E171</f>
        <v>Az elektromos, irányítástechnikai  szerelvények és vezetékek, műszaki állapota miatt fennáll a meghibásodás veszélye.</v>
      </c>
      <c r="F190" s="66" t="str">
        <f>Zalaszentgrót!F171</f>
        <v>A szennyvízszivattyú elektromos megtáplálása, a folyamatos távfelügyelet biztosítása.</v>
      </c>
      <c r="G190" s="66" t="str">
        <f>Zalaszentgrót!G171</f>
        <v>Az elektromos paramétereihez illeszkedő erős- és gyengeáramú vezérlőszekrény</v>
      </c>
      <c r="H190" s="34"/>
      <c r="I190" s="107" t="str">
        <f>Zalaszentgrót!I171</f>
        <v>Zalaszentgrót</v>
      </c>
      <c r="J190" s="107">
        <f>SUM(O190:AC190)</f>
        <v>6000</v>
      </c>
      <c r="K190" s="34"/>
      <c r="L190" s="99">
        <f>Zalaszentgrót!L171</f>
        <v>45658</v>
      </c>
      <c r="M190" s="99">
        <f>Zalaszentgrót!M171</f>
        <v>46022</v>
      </c>
      <c r="N190" s="57" t="str">
        <f>Zalaszentgrót!N171</f>
        <v>közép</v>
      </c>
      <c r="O190" s="21"/>
      <c r="P190" s="2">
        <f>Zalaszentgrót!P171</f>
        <v>6000</v>
      </c>
      <c r="Q190" s="2"/>
      <c r="R190" s="2"/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90" x14ac:dyDescent="0.25">
      <c r="A191" s="175">
        <f>Zalaszentgrót!A172</f>
        <v>0</v>
      </c>
      <c r="B191" s="30"/>
      <c r="C191" s="64" t="str">
        <f>Zalaszentgrót!C172</f>
        <v>Zalaszentgrót Tűztorony tér</v>
      </c>
      <c r="D191" s="169" t="str">
        <f>Zalaszentgrót!D172</f>
        <v>folyamatfelügyelet kiépítése, és beillesztése a központi rendszerbe, jelenlegi Urh rádiós kommunkiáció átalakítása GPRS rendszerre, új vezérlő szekrény kiépítése Siemens PLCvel GPRS kommunikációval</v>
      </c>
      <c r="E191" s="66" t="str">
        <f>Zalaszentgrót!E172</f>
        <v>Az elektromos, irányítástechnikai  szerelvények és vezetékek, műszaki állapota miatt fennáll a meghibásodás veszélye.</v>
      </c>
      <c r="F191" s="66" t="str">
        <f>Zalaszentgrót!F172</f>
        <v>A szennyvízszivattyú elektromos megtáplálása, a folyamatos távfelügyelet biztosítása.</v>
      </c>
      <c r="G191" s="66" t="str">
        <f>Zalaszentgrót!G172</f>
        <v>Az elektromos paramétereihez illeszkedő erős- és gyengeáramú vezérlőszekrény</v>
      </c>
      <c r="H191" s="34"/>
      <c r="I191" s="107" t="str">
        <f>Zalaszentgrót!I172</f>
        <v>Zalaszentgrót</v>
      </c>
      <c r="J191" s="107">
        <f>SUM(O191:AC191)</f>
        <v>6000</v>
      </c>
      <c r="K191" s="34"/>
      <c r="L191" s="99">
        <f>Zalaszentgrót!L172</f>
        <v>45658</v>
      </c>
      <c r="M191" s="99">
        <f>Zalaszentgrót!M172</f>
        <v>46022</v>
      </c>
      <c r="N191" s="57" t="str">
        <f>Zalaszentgrót!N172</f>
        <v>közép</v>
      </c>
      <c r="O191" s="21"/>
      <c r="P191" s="2">
        <f>Zalaszentgrót!P172</f>
        <v>6000</v>
      </c>
      <c r="Q191" s="2"/>
      <c r="R191" s="2"/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51">
        <f>Zalaszentgrót!A173</f>
        <v>0</v>
      </c>
      <c r="B192" s="51"/>
      <c r="C192" s="51" t="str">
        <f>Zalaszentgrót!C173</f>
        <v>Zalaszentgrót Kisszentgrót 1.</v>
      </c>
      <c r="D192" s="51" t="str">
        <f>Zalaszentgrót!D173</f>
        <v>FMC vezérlő cseréje Siemens PLC-re, beillesztés a ff. Rendszerbe</v>
      </c>
      <c r="E192" s="51" t="str">
        <f>Zalaszentgrót!E173</f>
        <v>Az elektromos, irányítástechnikai  szerelvények és vezetékek, műszaki állapota miatt fennáll a meghibásodás veszélye.</v>
      </c>
      <c r="F192" s="51" t="str">
        <f>Zalaszentgrót!F173</f>
        <v>A szennyvízszivattyú elektromos megtáplálása, a folyamatos távfelügyelet biztosítása.</v>
      </c>
      <c r="G192" s="51" t="str">
        <f>Zalaszentgrót!G173</f>
        <v>Az elektromos paramétereihez illeszkedő erős- és gyengeáramú vezérlőszekrény</v>
      </c>
      <c r="H192" s="51"/>
      <c r="I192" s="107" t="str">
        <f>Zalaszentgrót!I173</f>
        <v>Zalaszentgrót osztatlan közös</v>
      </c>
      <c r="J192" s="109">
        <f>SUM(O192:AC192)</f>
        <v>2638</v>
      </c>
      <c r="K192" s="109"/>
      <c r="L192" s="197">
        <f>Zalaszentgrót!L173</f>
        <v>45658</v>
      </c>
      <c r="M192" s="197">
        <f>Zalaszentgrót!M173</f>
        <v>46022</v>
      </c>
      <c r="N192" s="109" t="str">
        <f>Zalaszentgrót!N173</f>
        <v>közép</v>
      </c>
      <c r="O192" s="198"/>
      <c r="P192" s="200">
        <f>Batyk!P144+Pakod!P144+Zalabér!P143+Zalaszentgrót!P173+Zalavég!P144</f>
        <v>2638</v>
      </c>
      <c r="Q192" s="199"/>
      <c r="R192" s="199"/>
      <c r="S192" s="199"/>
      <c r="T192" s="3"/>
      <c r="U192" s="3"/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90" x14ac:dyDescent="0.25">
      <c r="A193" s="175">
        <f>Zalaszentgrót!A174</f>
        <v>0</v>
      </c>
      <c r="B193" s="30"/>
      <c r="C193" s="64" t="str">
        <f>Zalaszentgrót!C174</f>
        <v>Zalaszentgrót Szentpéteri utca</v>
      </c>
      <c r="D193" s="169" t="str">
        <f>Zalaszentgrót!D174</f>
        <v>folyamatfelügyelet kiépítése, és beillesztése a központi rendszerbe, jelenlegi Urh rádiós kommunkiáció átalakítása GPRS rendszerre, új vezérlő szekrény kiépítése Siemens PLCvel GPRS kommunikációval</v>
      </c>
      <c r="E193" s="66" t="str">
        <f>Zalaszentgrót!E174</f>
        <v>Az elektromos, irányítástechnikai  szerelvények és vezetékek, műszaki állapota miatt fennáll a meghibásodás veszélye.</v>
      </c>
      <c r="F193" s="66" t="str">
        <f>Zalaszentgrót!F174</f>
        <v>A szennyvízszivattyú elektromos megtáplálása, a folyamatos távfelügyelet biztosítása.</v>
      </c>
      <c r="G193" s="66" t="str">
        <f>Zalaszentgrót!G174</f>
        <v>Az elektromos paramétereihez illeszkedő erős- és gyengeáramú vezérlőszekrény</v>
      </c>
      <c r="H193" s="34"/>
      <c r="I193" s="107" t="str">
        <f>Zalaszentgrót!I174</f>
        <v>Zalaszentgrót</v>
      </c>
      <c r="J193" s="107">
        <f t="shared" si="4"/>
        <v>4980</v>
      </c>
      <c r="K193" s="34"/>
      <c r="L193" s="99">
        <f>Zalaszentgrót!L174</f>
        <v>45658</v>
      </c>
      <c r="M193" s="99">
        <f>Zalaszentgrót!M174</f>
        <v>46022</v>
      </c>
      <c r="N193" s="57" t="str">
        <f>Zalaszentgrót!N174</f>
        <v>közép</v>
      </c>
      <c r="O193" s="21"/>
      <c r="P193" s="2">
        <f>Zalaszentgrót!P174</f>
        <v>4980</v>
      </c>
      <c r="Q193" s="2"/>
      <c r="R193" s="2"/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5">
        <f>Zalaszentgrót!A175</f>
        <v>0</v>
      </c>
      <c r="B194" s="30"/>
      <c r="C194" s="64" t="str">
        <f>Zalaszentgrót!C175</f>
        <v>Zalaszentgrót Aranyod 1. szv átemelő</v>
      </c>
      <c r="D194" s="169" t="str">
        <f>Zalaszentgrót!D175</f>
        <v>vezérlőszekrény és műszerezés cseréje,Siemens PLC kiépítése és M2M GPRS kommunikáció, 2db frekvenciaváltó kiépítése</v>
      </c>
      <c r="E194" s="66" t="str">
        <f>Zalaszentgrót!E175</f>
        <v>Az elektromos, irányítástechnikai  szerelvények és vezetékek, műszaki állapota miatt fennáll a meghibásodás veszélye.</v>
      </c>
      <c r="F194" s="66" t="str">
        <f>Zalaszentgrót!F175</f>
        <v>A szennyvízszivattyú elektromos megtáplálása, a folyamatos távfelügyelet biztosítása.</v>
      </c>
      <c r="G194" s="66" t="str">
        <f>Zalaszentgrót!G175</f>
        <v>Az elektromos paramétereihez illeszkedő erős- és gyengeáramú vezérlőszekrény</v>
      </c>
      <c r="H194" s="34"/>
      <c r="I194" s="107" t="str">
        <f>Zalaszentgrót!I175</f>
        <v>Zalaszentgrót osztatlan közös</v>
      </c>
      <c r="J194" s="107">
        <f t="shared" ref="J194" si="29">SUM(O194:AC194)</f>
        <v>6319</v>
      </c>
      <c r="K194" s="34"/>
      <c r="L194" s="99">
        <f>Zalaszentgrót!L175</f>
        <v>45658</v>
      </c>
      <c r="M194" s="99">
        <f>Zalaszentgrót!M175</f>
        <v>46022</v>
      </c>
      <c r="N194" s="57" t="str">
        <f>Zalaszentgrót!N175</f>
        <v>közép</v>
      </c>
      <c r="O194" s="21"/>
      <c r="P194" s="114">
        <f>Batyk!P145+Pakod!P145+Zalabér!P144+Zalaszentgrót!P175+Zalavég!P145</f>
        <v>6319</v>
      </c>
      <c r="Q194" s="114"/>
      <c r="R194" s="2"/>
      <c r="S194" s="2"/>
      <c r="T194" s="3"/>
      <c r="U194" s="3"/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5">
        <f>Zalaszentgrót!A176</f>
        <v>0</v>
      </c>
      <c r="B195" s="30"/>
      <c r="C195" s="131" t="s">
        <v>197</v>
      </c>
      <c r="D195" s="169" t="s">
        <v>202</v>
      </c>
      <c r="E195" s="66" t="str">
        <f>Zalaszentgrót!E176</f>
        <v>Az elektromos, irányítástechnikai  szerelvények és vezetékek, műszaki állapota miatt fennáll a meghibásodás veszélye.</v>
      </c>
      <c r="F195" s="66" t="str">
        <f>Zalaszentgrót!F176</f>
        <v>A szennyvízszivattyú elektromos megtáplálása, a folyamatos távfelügyelet biztosítása.</v>
      </c>
      <c r="G195" s="66" t="str">
        <f>Zalaszentgrót!G176</f>
        <v>Az elektromos paramétereihez illeszkedő erős- és gyengeáramú vezérlőszekrény</v>
      </c>
      <c r="H195" s="34"/>
      <c r="I195" s="107" t="str">
        <f>Zalaszentgrót!I176</f>
        <v>Zalaszentgrót osztatlan közös</v>
      </c>
      <c r="J195" s="107">
        <f t="shared" si="4"/>
        <v>2503</v>
      </c>
      <c r="K195" s="34"/>
      <c r="L195" s="99">
        <f>Zalaszentgrót!L176</f>
        <v>45658</v>
      </c>
      <c r="M195" s="99">
        <f>Zalaszentgrót!M176</f>
        <v>46022</v>
      </c>
      <c r="N195" s="54" t="str">
        <f>Zalaszentgrót!N176</f>
        <v>közép</v>
      </c>
      <c r="O195" s="21"/>
      <c r="P195" s="114">
        <f>Batyk!P146+Pakod!P146+Zalabér!P145+Zalaszentgrót!P176+Zalavég!P146</f>
        <v>2503</v>
      </c>
      <c r="Q195" s="114"/>
      <c r="R195" s="114"/>
      <c r="S195" s="114"/>
      <c r="T195" s="3"/>
      <c r="U195" s="3"/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5">
        <f>Zalaszentgrót!A177</f>
        <v>0</v>
      </c>
      <c r="B196" s="30"/>
      <c r="C196" s="131" t="s">
        <v>198</v>
      </c>
      <c r="D196" s="169" t="s">
        <v>184</v>
      </c>
      <c r="E196" s="66" t="str">
        <f>Zalaszentgrót!E177</f>
        <v>Az elektromos, irányítástechnikai  szerelvények és vezetékek, műszaki állapota miatt fennáll a meghibásodás veszélye.</v>
      </c>
      <c r="F196" s="66" t="str">
        <f>Zalaszentgrót!F177</f>
        <v>A szennyvízszivattyú elektromos megtáplálása, a folyamatos távfelügyelet biztosítása.</v>
      </c>
      <c r="G196" s="66" t="str">
        <f>Zalaszentgrót!G177</f>
        <v>Az elektromos paramétereihez illeszkedő erős- és gyengeáramú vezérlőszekrény</v>
      </c>
      <c r="H196" s="34"/>
      <c r="I196" s="107" t="str">
        <f>Zalaszentgrót!I177</f>
        <v>Zalaszentgrót osztatlan közös</v>
      </c>
      <c r="J196" s="107">
        <f t="shared" si="4"/>
        <v>5093</v>
      </c>
      <c r="K196" s="34"/>
      <c r="L196" s="99">
        <f>Zalaszentgrót!L177</f>
        <v>45658</v>
      </c>
      <c r="M196" s="99">
        <f>Zalaszentgrót!M177</f>
        <v>46022</v>
      </c>
      <c r="N196" s="54" t="str">
        <f>Zalaszentgrót!N177</f>
        <v>közép</v>
      </c>
      <c r="O196" s="21"/>
      <c r="P196" s="114">
        <f>Batyk!P147+Pakod!P147+Zalabér!P146+Zalaszentgrót!P177+Zalavég!P147</f>
        <v>5093</v>
      </c>
      <c r="Q196" s="114"/>
      <c r="R196" s="114"/>
      <c r="S196" s="114"/>
      <c r="T196" s="3"/>
      <c r="U196" s="3"/>
      <c r="V196" s="3"/>
      <c r="W196" s="3"/>
      <c r="X196" s="3"/>
      <c r="Y196" s="3"/>
      <c r="Z196" s="3"/>
      <c r="AA196" s="3"/>
      <c r="AB196" s="3"/>
      <c r="AC196" s="4"/>
      <c r="AD196" s="27"/>
    </row>
    <row r="197" spans="1:30" s="224" customFormat="1" ht="105" x14ac:dyDescent="0.25">
      <c r="A197" s="292">
        <f>Türje!A36</f>
        <v>0</v>
      </c>
      <c r="B197" s="243"/>
      <c r="C197" s="243" t="str">
        <f>Türje!C36</f>
        <v>Türje I. szennyvízátemelő</v>
      </c>
      <c r="D197" s="243" t="str">
        <f>Türje!D36</f>
        <v>Irányítástechnikai felújítás (vezérlés és távbejelzés)</v>
      </c>
      <c r="E197" s="243" t="str">
        <f>Türje!E36</f>
        <v>Az üzemelő viziközmű elem működése közben előforduló eseti meghibásodások fordulhatnak elő, melyek előre nem tervezhetők.</v>
      </c>
      <c r="F197" s="243" t="str">
        <f>Türje!F36</f>
        <v>A rendszer zavartalan üzemének biztosítása érdekében szükséges a beavatkozás.</v>
      </c>
      <c r="G197" s="243" t="str">
        <f>Türje!G36</f>
        <v>A beavatkozás után egy hatékonyan működő viziközmű elemet kapunk, mely a kor elvárásainak megfelel. A rendszer üzembiztos, hatékony, és korszerű lesz.</v>
      </c>
      <c r="H197" s="243"/>
      <c r="I197" s="106" t="str">
        <f>Türje!I36</f>
        <v>Türje</v>
      </c>
      <c r="J197" s="107">
        <f t="shared" si="4"/>
        <v>635</v>
      </c>
      <c r="K197" s="292"/>
      <c r="L197" s="100">
        <f>Türje!L36</f>
        <v>45658</v>
      </c>
      <c r="M197" s="100">
        <f>Türje!M36</f>
        <v>46022</v>
      </c>
      <c r="N197" s="292" t="str">
        <f>Türje!N36</f>
        <v>közép</v>
      </c>
      <c r="O197" s="293"/>
      <c r="P197" s="200">
        <f>Türje!P36</f>
        <v>635</v>
      </c>
      <c r="Q197" s="200"/>
      <c r="R197" s="200"/>
      <c r="S197" s="200"/>
      <c r="T197" s="294"/>
      <c r="U197" s="294"/>
      <c r="V197" s="294"/>
      <c r="W197" s="294"/>
      <c r="X197" s="294"/>
      <c r="Y197" s="294"/>
      <c r="Z197" s="294"/>
      <c r="AA197" s="294"/>
      <c r="AB197" s="294"/>
      <c r="AC197" s="4"/>
    </row>
    <row r="198" spans="1:30" s="224" customFormat="1" ht="105" x14ac:dyDescent="0.25">
      <c r="A198" s="292">
        <f>Türje!A37</f>
        <v>0</v>
      </c>
      <c r="B198" s="243"/>
      <c r="C198" s="243" t="str">
        <f>Türje!C37</f>
        <v>Türje II. szennyvízátemelő</v>
      </c>
      <c r="D198" s="243" t="str">
        <f>Türje!D37</f>
        <v>Irányítástechnikai felújítás (vezérlés és távbejelzés)</v>
      </c>
      <c r="E198" s="243" t="str">
        <f>Türje!E37</f>
        <v>Az üzemelő viziközmű elem működése közben előforduló eseti meghibásodások fordulhatnak elő, melyek előre nem tervezhetők.</v>
      </c>
      <c r="F198" s="243" t="str">
        <f>Türje!F37</f>
        <v>A rendszer zavartalan üzemének biztosítása érdekében szükséges a beavatkozás.</v>
      </c>
      <c r="G198" s="243" t="str">
        <f>Türje!G37</f>
        <v>A beavatkozás után egy hatékonyan működő viziközmű elemet kapunk, mely a kor elvárásainak megfelel. A rendszer üzembiztos, hatékony, és korszerű lesz.</v>
      </c>
      <c r="H198" s="243"/>
      <c r="I198" s="106" t="str">
        <f>Türje!I37</f>
        <v>Türje</v>
      </c>
      <c r="J198" s="107">
        <f t="shared" ref="J198:J201" si="30">SUM(O198:AC198)</f>
        <v>635</v>
      </c>
      <c r="K198" s="292"/>
      <c r="L198" s="100">
        <f>Türje!L37</f>
        <v>45658</v>
      </c>
      <c r="M198" s="100">
        <f>Türje!M37</f>
        <v>46022</v>
      </c>
      <c r="N198" s="292" t="str">
        <f>Türje!N37</f>
        <v>közép</v>
      </c>
      <c r="O198" s="293"/>
      <c r="P198" s="200">
        <f>Türje!P37</f>
        <v>635</v>
      </c>
      <c r="Q198" s="200"/>
      <c r="R198" s="200"/>
      <c r="S198" s="200"/>
      <c r="T198" s="294"/>
      <c r="U198" s="294"/>
      <c r="V198" s="294"/>
      <c r="W198" s="294"/>
      <c r="X198" s="294"/>
      <c r="Y198" s="294"/>
      <c r="Z198" s="294"/>
      <c r="AA198" s="294"/>
      <c r="AB198" s="294"/>
      <c r="AC198" s="4"/>
    </row>
    <row r="199" spans="1:30" s="224" customFormat="1" ht="105" x14ac:dyDescent="0.25">
      <c r="A199" s="292">
        <f>Türje!A38</f>
        <v>0</v>
      </c>
      <c r="B199" s="243"/>
      <c r="C199" s="243" t="str">
        <f>Türje!C38</f>
        <v>Türje III. szennyvízátemelő</v>
      </c>
      <c r="D199" s="243" t="str">
        <f>Türje!D38</f>
        <v>Irányítástechnikai felújítás (vezérlés és távbejelzés)</v>
      </c>
      <c r="E199" s="243" t="str">
        <f>Türje!E38</f>
        <v>Az üzemelő viziközmű elem működése közben előforduló eseti meghibásodások fordulhatnak elő, melyek előre nem tervezhetők.</v>
      </c>
      <c r="F199" s="243" t="str">
        <f>Türje!F38</f>
        <v>A rendszer zavartalan üzemének biztosítása érdekében szükséges a beavatkozás.</v>
      </c>
      <c r="G199" s="243" t="str">
        <f>Türje!G38</f>
        <v>A beavatkozás után egy hatékonyan működő viziközmű elemet kapunk, mely a kor elvárásainak megfelel. A rendszer üzembiztos, hatékony, és korszerű lesz.</v>
      </c>
      <c r="H199" s="243"/>
      <c r="I199" s="106" t="str">
        <f>Türje!I38</f>
        <v>Türje</v>
      </c>
      <c r="J199" s="107">
        <f t="shared" si="30"/>
        <v>635</v>
      </c>
      <c r="K199" s="292"/>
      <c r="L199" s="100">
        <f>Türje!L38</f>
        <v>45658</v>
      </c>
      <c r="M199" s="100">
        <f>Türje!M38</f>
        <v>46022</v>
      </c>
      <c r="N199" s="292" t="str">
        <f>Türje!N38</f>
        <v>közép</v>
      </c>
      <c r="O199" s="293"/>
      <c r="P199" s="200">
        <f>Türje!P38</f>
        <v>635</v>
      </c>
      <c r="Q199" s="200"/>
      <c r="R199" s="200"/>
      <c r="S199" s="200"/>
      <c r="T199" s="294"/>
      <c r="U199" s="294"/>
      <c r="V199" s="294"/>
      <c r="W199" s="294"/>
      <c r="X199" s="294"/>
      <c r="Y199" s="294"/>
      <c r="Z199" s="294"/>
      <c r="AA199" s="294"/>
      <c r="AB199" s="294"/>
      <c r="AC199" s="4"/>
    </row>
    <row r="200" spans="1:30" s="224" customFormat="1" ht="105" x14ac:dyDescent="0.25">
      <c r="A200" s="292">
        <f>Türje!A39</f>
        <v>0</v>
      </c>
      <c r="B200" s="243"/>
      <c r="C200" s="243" t="str">
        <f>Türje!C39</f>
        <v>Türje IV. szennyvízátemelő</v>
      </c>
      <c r="D200" s="243" t="str">
        <f>Türje!D39</f>
        <v>Irányítástechnikai felújítás (vezérlés és távbejelzés)</v>
      </c>
      <c r="E200" s="243" t="str">
        <f>Türje!E39</f>
        <v>Az üzemelő viziközmű elem működése közben előforduló eseti meghibásodások fordulhatnak elő, melyek előre nem tervezhetők.</v>
      </c>
      <c r="F200" s="243" t="str">
        <f>Türje!F39</f>
        <v>A rendszer zavartalan üzemének biztosítása érdekében szükséges a beavatkozás.</v>
      </c>
      <c r="G200" s="243" t="str">
        <f>Türje!G39</f>
        <v>A beavatkozás után egy hatékonyan működő viziközmű elemet kapunk, mely a kor elvárásainak megfelel. A rendszer üzembiztos, hatékony, és korszerű lesz.</v>
      </c>
      <c r="H200" s="243"/>
      <c r="I200" s="106" t="str">
        <f>Türje!I39</f>
        <v>Türje</v>
      </c>
      <c r="J200" s="107">
        <f t="shared" si="30"/>
        <v>635</v>
      </c>
      <c r="K200" s="292"/>
      <c r="L200" s="100">
        <f>Türje!L39</f>
        <v>45658</v>
      </c>
      <c r="M200" s="100">
        <f>Türje!M39</f>
        <v>46022</v>
      </c>
      <c r="N200" s="292" t="str">
        <f>Türje!N39</f>
        <v>közép</v>
      </c>
      <c r="O200" s="293"/>
      <c r="P200" s="200">
        <f>Türje!P39</f>
        <v>635</v>
      </c>
      <c r="Q200" s="200"/>
      <c r="R200" s="200"/>
      <c r="S200" s="200"/>
      <c r="T200" s="294"/>
      <c r="U200" s="294"/>
      <c r="V200" s="294"/>
      <c r="W200" s="294"/>
      <c r="X200" s="294"/>
      <c r="Y200" s="294"/>
      <c r="Z200" s="294"/>
      <c r="AA200" s="294"/>
      <c r="AB200" s="294"/>
      <c r="AC200" s="4"/>
    </row>
    <row r="201" spans="1:30" s="224" customFormat="1" ht="105" x14ac:dyDescent="0.25">
      <c r="A201" s="292">
        <f>Türje!A40</f>
        <v>0</v>
      </c>
      <c r="B201" s="243"/>
      <c r="C201" s="243" t="str">
        <f>Türje!C40</f>
        <v>Türje</v>
      </c>
      <c r="D201" s="243" t="str">
        <f>Türje!D40</f>
        <v>villamos és irányítástechnika felújítása</v>
      </c>
      <c r="E201" s="243" t="str">
        <f>Türje!E40</f>
        <v>Az üzemelő viziközmű elem működése közben előforduló eseti meghibásodások fordulhatnak elő, melyek előre nem tervezhetők.</v>
      </c>
      <c r="F201" s="243" t="str">
        <f>Türje!F40</f>
        <v>A rendszer zavartalan üzemének biztosítása érdekében szükséges a beavatkozás.</v>
      </c>
      <c r="G201" s="243" t="str">
        <f>Türje!G40</f>
        <v>A beavatkozás után egy hatékonyan működő viziközmű elemet kapunk, mely a kor elvárásainak megfelel. A rendszer üzembiztos, hatékony, és korszerű lesz.</v>
      </c>
      <c r="H201" s="243"/>
      <c r="I201" s="106" t="str">
        <f>Türje!I40</f>
        <v>Türje</v>
      </c>
      <c r="J201" s="107">
        <f t="shared" si="30"/>
        <v>15000</v>
      </c>
      <c r="K201" s="292"/>
      <c r="L201" s="100">
        <f>Türje!L40</f>
        <v>45658</v>
      </c>
      <c r="M201" s="100">
        <f>Türje!M40</f>
        <v>47118</v>
      </c>
      <c r="N201" s="292" t="str">
        <f>Türje!N40</f>
        <v>közép</v>
      </c>
      <c r="O201" s="293"/>
      <c r="P201" s="200">
        <f>Türje!P40</f>
        <v>3750</v>
      </c>
      <c r="Q201" s="200">
        <f>Türje!Q40</f>
        <v>3750</v>
      </c>
      <c r="R201" s="200">
        <f>Türje!R40</f>
        <v>3750</v>
      </c>
      <c r="S201" s="200">
        <f>Türje!S40</f>
        <v>3750</v>
      </c>
      <c r="T201" s="294"/>
      <c r="U201" s="294"/>
      <c r="V201" s="294"/>
      <c r="W201" s="294"/>
      <c r="X201" s="294"/>
      <c r="Y201" s="294"/>
      <c r="Z201" s="294"/>
      <c r="AA201" s="294"/>
      <c r="AB201" s="294"/>
      <c r="AC201" s="4"/>
    </row>
    <row r="202" spans="1:30" s="62" customFormat="1" ht="60" x14ac:dyDescent="0.25">
      <c r="A202" s="109">
        <f>Zalaszentgrót!A178</f>
        <v>0</v>
      </c>
      <c r="B202" s="109"/>
      <c r="C202" s="51" t="str">
        <f>Zalaszentgrót!C178</f>
        <v>Aranyod 1. szennyvízátemelő</v>
      </c>
      <c r="D202" s="51" t="str">
        <f>Zalaszentgrót!D178</f>
        <v>Irányítástechnikai felújítás (vezérlés és távbejelzés)</v>
      </c>
      <c r="E202" s="51" t="str">
        <f>Zalaszentgrót!E178</f>
        <v>Az elektromos, irányítástechnikai  szerelvények és vezetékek, műszaki állapota miatt fennáll a meghibásodás veszélye.</v>
      </c>
      <c r="F202" s="51" t="str">
        <f>Zalaszentgrót!F178</f>
        <v>A szennyvízszivattyú elektromos megtáplálása, a folyamatos távfelügyelet biztosítása.</v>
      </c>
      <c r="G202" s="51" t="str">
        <f>Zalaszentgrót!G178</f>
        <v>Az elektromos paramétereihez illeszkedő erős- és gyengeáramú vezérlőszekrény</v>
      </c>
      <c r="H202" s="109"/>
      <c r="I202" s="107" t="str">
        <f>Zalaszentgrót!I178</f>
        <v>Zalaszentgrót osztatlan közös</v>
      </c>
      <c r="J202" s="107">
        <f t="shared" si="4"/>
        <v>358</v>
      </c>
      <c r="K202" s="109"/>
      <c r="L202" s="197">
        <f>Zalaszentgrót!L178</f>
        <v>46023</v>
      </c>
      <c r="M202" s="197">
        <f>Zalaszentgrót!M178</f>
        <v>46387</v>
      </c>
      <c r="N202" s="109" t="str">
        <f>Zalaszentgrót!N178</f>
        <v>közép</v>
      </c>
      <c r="O202" s="1"/>
      <c r="P202" s="2"/>
      <c r="Q202" s="2">
        <f>Batyk!Q148+Pakod!Q148+Zalabér!Q147+Zalaszentgrót!Q178+Zalavég!Q148</f>
        <v>358</v>
      </c>
      <c r="R202" s="2"/>
      <c r="S202" s="2"/>
      <c r="T202" s="3"/>
      <c r="U202" s="3"/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175">
        <f>Pakod!A149</f>
        <v>0</v>
      </c>
      <c r="B203" s="30"/>
      <c r="C203" s="64" t="str">
        <f>Pakod!C149</f>
        <v>Aranyod 2. szennyívzátemelő</v>
      </c>
      <c r="D203" s="169" t="str">
        <f>Pakod!D149</f>
        <v>Irányítástechnikai felújítás (vezérlés és távbejelzés)</v>
      </c>
      <c r="E203" s="66" t="str">
        <f>Pakod!E149</f>
        <v>Az elektromos, irányítástechnikai  szerelvények és vezetékek, műszaki állapota miatt fennáll a meghibásodás veszélye.</v>
      </c>
      <c r="F203" s="66" t="str">
        <f>Pakod!F149</f>
        <v>A szennyvízszivattyú elektromos megtáplálása, a folyamatos távfelügyelet biztosítása.</v>
      </c>
      <c r="G203" s="66" t="str">
        <f>Pakod!G149</f>
        <v>Az elektromos paramétereihez illeszkedő erős- és gyengeáramú vezérlőszekrény</v>
      </c>
      <c r="H203" s="34"/>
      <c r="I203" s="107" t="str">
        <f>Pakod!I149</f>
        <v>Zalaszentgrót osztatlan közös</v>
      </c>
      <c r="J203" s="107">
        <f t="shared" ref="J203:J207" si="31">SUM(O203:AC203)</f>
        <v>358</v>
      </c>
      <c r="K203" s="34"/>
      <c r="L203" s="99">
        <f>Pakod!L149</f>
        <v>46023</v>
      </c>
      <c r="M203" s="99">
        <f>Pakod!M149</f>
        <v>46387</v>
      </c>
      <c r="N203" s="57" t="str">
        <f>Pakod!N149</f>
        <v>közép</v>
      </c>
      <c r="O203" s="1"/>
      <c r="P203" s="2"/>
      <c r="Q203" s="2">
        <f>Batyk!Q149+Pakod!Q149+Zalabér!Q148+Zalaszentgrót!Q179+Zalavég!Q149</f>
        <v>358</v>
      </c>
      <c r="R203" s="2"/>
      <c r="S203" s="2"/>
      <c r="T203" s="3"/>
      <c r="U203" s="3"/>
      <c r="V203" s="3"/>
      <c r="W203" s="3"/>
      <c r="X203" s="3"/>
      <c r="Y203" s="3"/>
      <c r="Z203" s="3"/>
      <c r="AA203" s="3"/>
      <c r="AB203" s="3"/>
      <c r="AC203" s="4"/>
      <c r="AD203" s="27"/>
    </row>
    <row r="204" spans="1:30" s="62" customFormat="1" ht="60" x14ac:dyDescent="0.25">
      <c r="A204" s="175">
        <f>Zalabér!A149</f>
        <v>0</v>
      </c>
      <c r="B204" s="30"/>
      <c r="C204" s="64" t="str">
        <f>Zalabér!C149</f>
        <v>Felsőaranyod szennyvízátemelő</v>
      </c>
      <c r="D204" s="169" t="str">
        <f>Zalabér!D149</f>
        <v>Irányítástechnikai felújítás (vezérlés és távbejelzés)</v>
      </c>
      <c r="E204" s="66" t="str">
        <f>Zalabér!E149</f>
        <v>Az elektromos, irányítástechnikai  szerelvények és vezetékek, műszaki állapota miatt fennáll a meghibásodás veszélye.</v>
      </c>
      <c r="F204" s="66" t="str">
        <f>Zalabér!F149</f>
        <v>A szennyvízszivattyú elektromos megtáplálása, a folyamatos távfelügyelet biztosítása.</v>
      </c>
      <c r="G204" s="66" t="str">
        <f>Zalabér!G149</f>
        <v>Az elektromos paramétereihez illeszkedő erős- és gyengeáramú vezérlőszekrény</v>
      </c>
      <c r="H204" s="34"/>
      <c r="I204" s="107" t="str">
        <f>Zalabér!I149</f>
        <v>Zalaszentgrót osztatlan közös</v>
      </c>
      <c r="J204" s="107">
        <f t="shared" si="31"/>
        <v>358</v>
      </c>
      <c r="K204" s="34"/>
      <c r="L204" s="99">
        <f>Zalabér!L149</f>
        <v>46023</v>
      </c>
      <c r="M204" s="99">
        <f>Zalabér!M149</f>
        <v>46387</v>
      </c>
      <c r="N204" s="57" t="str">
        <f>Zalabér!N149</f>
        <v>közép</v>
      </c>
      <c r="O204" s="1"/>
      <c r="P204" s="2"/>
      <c r="Q204" s="2">
        <f>Batyk!Q150+Pakod!Q150+Zalabér!Q149+Zalaszentgrót!Q180+Zalavég!Q150</f>
        <v>358</v>
      </c>
      <c r="R204" s="2"/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175">
        <f>Zalaszentgrót!A181</f>
        <v>0</v>
      </c>
      <c r="B205" s="30"/>
      <c r="C205" s="64" t="str">
        <f>Zalaszentgrót!C181</f>
        <v>Csáford 1. szennyvízátemelő</v>
      </c>
      <c r="D205" s="169" t="str">
        <f>Zalaszentgrót!D181</f>
        <v>Irányítástechnikai felújítás (vezérlés és távbejelzés)</v>
      </c>
      <c r="E205" s="66" t="str">
        <f>Zalaszentgrót!E181</f>
        <v>Az elektromos, irányítástechnikai  szerelvények és vezetékek, műszaki állapota miatt fennáll a meghibásodás veszélye.</v>
      </c>
      <c r="F205" s="66" t="str">
        <f>Zalaszentgrót!F181</f>
        <v>A szennyvízszivattyú elektromos megtáplálása, a folyamatos távfelügyelet biztosítása.</v>
      </c>
      <c r="G205" s="66" t="str">
        <f>Zalaszentgrót!G181</f>
        <v>Az elektromos paramétereihez illeszkedő erős- és gyengeáramú vezérlőszekrény</v>
      </c>
      <c r="H205" s="34"/>
      <c r="I205" s="107" t="str">
        <f>Zalaszentgrót!I181</f>
        <v>Zalaszentgrót osztatlan közös</v>
      </c>
      <c r="J205" s="107">
        <f t="shared" si="31"/>
        <v>358</v>
      </c>
      <c r="K205" s="34"/>
      <c r="L205" s="99">
        <f>Zalaszentgrót!L181</f>
        <v>46023</v>
      </c>
      <c r="M205" s="99">
        <f>Zalaszentgrót!M181</f>
        <v>46387</v>
      </c>
      <c r="N205" s="57" t="str">
        <f>Zalaszentgrót!N181</f>
        <v>közép</v>
      </c>
      <c r="O205" s="1"/>
      <c r="P205" s="2"/>
      <c r="Q205" s="2">
        <f>Batyk!Q151+Pakod!Q151+Zalabér!Q150+Zalaszentgrót!Q181+Zalavég!Q151</f>
        <v>358</v>
      </c>
      <c r="R205" s="2"/>
      <c r="S205" s="2"/>
      <c r="T205" s="3"/>
      <c r="U205" s="3"/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175">
        <f>Zalavég!A152</f>
        <v>0</v>
      </c>
      <c r="B206" s="30"/>
      <c r="C206" s="64" t="str">
        <f>Zalavég!C152</f>
        <v>Csáford 2. szennyvízátemelő</v>
      </c>
      <c r="D206" s="169" t="str">
        <f>Zalavég!D152</f>
        <v>Irányítástechnikai felújítás (vezérlés és távbejelzés)</v>
      </c>
      <c r="E206" s="66" t="str">
        <f>Zalavég!E152</f>
        <v>Az elektromos, irányítástechnikai  szerelvények és vezetékek, műszaki állapota miatt fennáll a meghibásodás veszélye.</v>
      </c>
      <c r="F206" s="66" t="str">
        <f>Zalavég!F152</f>
        <v>A szennyvízszivattyú elektromos megtáplálása, a folyamatos távfelügyelet biztosítása.</v>
      </c>
      <c r="G206" s="66" t="str">
        <f>Zalavég!G152</f>
        <v>Az elektromos paramétereihez illeszkedő erős- és gyengeáramú vezérlőszekrény</v>
      </c>
      <c r="H206" s="34"/>
      <c r="I206" s="107" t="str">
        <f>Zalavég!I152</f>
        <v>Zalaszentgrót osztatlan közös</v>
      </c>
      <c r="J206" s="107">
        <f t="shared" si="31"/>
        <v>358</v>
      </c>
      <c r="K206" s="34"/>
      <c r="L206" s="99">
        <f>Zalavég!L152</f>
        <v>46023</v>
      </c>
      <c r="M206" s="99">
        <f>Zalavég!M152</f>
        <v>46387</v>
      </c>
      <c r="N206" s="57" t="str">
        <f>Zalavég!N152</f>
        <v>közép</v>
      </c>
      <c r="O206" s="1"/>
      <c r="P206" s="2"/>
      <c r="Q206" s="2">
        <f>Batyk!Q152+Pakod!Q152+Zalabér!Q151+Zalaszentgrót!Q182+Zalavég!Q152</f>
        <v>358</v>
      </c>
      <c r="R206" s="2"/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  <c r="AD206" s="27"/>
    </row>
    <row r="207" spans="1:30" s="62" customFormat="1" ht="60" x14ac:dyDescent="0.25">
      <c r="A207" s="109">
        <f>Pakod!A153</f>
        <v>0</v>
      </c>
      <c r="B207" s="51"/>
      <c r="C207" s="51" t="str">
        <f>Pakod!C153</f>
        <v>Pakod 4. szennyvízátemelő</v>
      </c>
      <c r="D207" s="51" t="str">
        <f>Pakod!D153</f>
        <v>Irányítástechnikai felújítás (vezérlés és távbejelzés)</v>
      </c>
      <c r="E207" s="51" t="str">
        <f>Pakod!E153</f>
        <v>Az elektromos, irányítástechnikai  szerelvények és vezetékek, műszaki állapota miatt fennáll a meghibásodás veszélye.</v>
      </c>
      <c r="F207" s="51" t="str">
        <f>Pakod!F153</f>
        <v>A szennyvízszivattyú elektromos megtáplálása, a folyamatos távfelügyelet biztosítása.</v>
      </c>
      <c r="G207" s="51" t="str">
        <f>Pakod!G153</f>
        <v>Az elektromos paramétereihez illeszkedő erős- és gyengeáramú vezérlőszekrény</v>
      </c>
      <c r="H207" s="51"/>
      <c r="I207" s="107" t="str">
        <f>Pakod!I153</f>
        <v>Zalaszentgrót osztatlan közös</v>
      </c>
      <c r="J207" s="107">
        <f t="shared" si="31"/>
        <v>358</v>
      </c>
      <c r="K207" s="51"/>
      <c r="L207" s="197">
        <f>Pakod!L153</f>
        <v>46023</v>
      </c>
      <c r="M207" s="197">
        <f>Pakod!M153</f>
        <v>46387</v>
      </c>
      <c r="N207" s="109" t="str">
        <f>Pakod!N153</f>
        <v>közép</v>
      </c>
      <c r="O207" s="1"/>
      <c r="P207" s="2"/>
      <c r="Q207" s="2">
        <f>Batyk!Q153+Pakod!Q153+Zalabér!Q152+Zalaszentgrót!Q183+Zalavég!Q153</f>
        <v>358</v>
      </c>
      <c r="R207" s="2"/>
      <c r="S207" s="2"/>
      <c r="T207" s="3"/>
      <c r="U207" s="3"/>
      <c r="V207" s="3"/>
      <c r="W207" s="3"/>
      <c r="X207" s="3"/>
      <c r="Y207" s="3"/>
      <c r="Z207" s="3"/>
      <c r="AA207" s="3"/>
      <c r="AB207" s="3"/>
      <c r="AC207" s="4"/>
      <c r="AD207" s="27"/>
    </row>
    <row r="208" spans="1:30" s="62" customFormat="1" ht="60" x14ac:dyDescent="0.25">
      <c r="A208" s="109">
        <f>Pakod!A154</f>
        <v>0</v>
      </c>
      <c r="B208" s="51"/>
      <c r="C208" s="51" t="str">
        <f>Pakod!C154</f>
        <v>Pakod 5. szennyvízátemelő</v>
      </c>
      <c r="D208" s="51" t="str">
        <f>Pakod!D154</f>
        <v>Irányítástechnikai felújítás (vezérlés és távbejelzés)</v>
      </c>
      <c r="E208" s="51" t="str">
        <f>Pakod!E154</f>
        <v>Az elektromos, irányítástechnikai  szerelvények és vezetékek, műszaki állapota miatt fennáll a meghibásodás veszélye.</v>
      </c>
      <c r="F208" s="51" t="str">
        <f>Pakod!F154</f>
        <v>A szennyvízszivattyú elektromos megtáplálása, a folyamatos távfelügyelet biztosítása.</v>
      </c>
      <c r="G208" s="51" t="str">
        <f>Pakod!G154</f>
        <v>Az elektromos paramétereihez illeszkedő erős- és gyengeáramú vezérlőszekrény</v>
      </c>
      <c r="H208" s="51"/>
      <c r="I208" s="107" t="str">
        <f>Pakod!I154</f>
        <v>Zalaszentgrót osztatlan közös</v>
      </c>
      <c r="J208" s="107">
        <f t="shared" ref="J208:J209" si="32">SUM(O208:AC208)</f>
        <v>358</v>
      </c>
      <c r="K208" s="51"/>
      <c r="L208" s="197">
        <f>Pakod!L154</f>
        <v>46023</v>
      </c>
      <c r="M208" s="197">
        <f>Pakod!M154</f>
        <v>46387</v>
      </c>
      <c r="N208" s="109" t="str">
        <f>Pakod!N154</f>
        <v>közép</v>
      </c>
      <c r="O208" s="21"/>
      <c r="P208" s="2"/>
      <c r="Q208" s="2">
        <f>Batyk!Q154+Pakod!Q154+Zalabér!Q153+Zalaszentgrót!Q184+Zalavég!Q154</f>
        <v>358</v>
      </c>
      <c r="R208" s="2"/>
      <c r="S208" s="2"/>
      <c r="T208" s="3"/>
      <c r="U208" s="3"/>
      <c r="V208" s="3"/>
      <c r="W208" s="3"/>
      <c r="X208" s="3"/>
      <c r="Y208" s="3"/>
      <c r="Z208" s="3"/>
      <c r="AA208" s="3"/>
      <c r="AB208" s="3"/>
      <c r="AC208" s="4"/>
      <c r="AD208" s="27"/>
    </row>
    <row r="209" spans="1:30" s="62" customFormat="1" ht="60" x14ac:dyDescent="0.25">
      <c r="A209" s="109">
        <f>Batyk!A155</f>
        <v>0</v>
      </c>
      <c r="B209" s="51"/>
      <c r="C209" s="51" t="str">
        <f>Batyk!C155</f>
        <v>Batyk 1. szennyvízátemelő</v>
      </c>
      <c r="D209" s="51" t="str">
        <f>Batyk!D155</f>
        <v>Irányítástechnikai felújítás (vezérlés és távbejelzés)</v>
      </c>
      <c r="E209" s="51" t="str">
        <f>Batyk!E155</f>
        <v>Az elektromos, irányítástechnikai  szerelvények és vezetékek, műszaki állapota miatt fennáll a meghibásodás veszélye.</v>
      </c>
      <c r="F209" s="51" t="str">
        <f>Batyk!F155</f>
        <v>A szennyvízszivattyú elektromos megtáplálása, a folyamatos távfelügyelet biztosítása.</v>
      </c>
      <c r="G209" s="51" t="str">
        <f>Batyk!G155</f>
        <v>Az elektromos paramétereihez illeszkedő erős- és gyengeáramú vezérlőszekrény</v>
      </c>
      <c r="H209" s="51"/>
      <c r="I209" s="107" t="str">
        <f>Batyk!I155</f>
        <v>Zalaszentgrót osztatlan közös</v>
      </c>
      <c r="J209" s="107">
        <f t="shared" si="32"/>
        <v>358</v>
      </c>
      <c r="K209" s="51"/>
      <c r="L209" s="197">
        <f>Batyk!L155</f>
        <v>46023</v>
      </c>
      <c r="M209" s="197">
        <f>Batyk!M155</f>
        <v>46387</v>
      </c>
      <c r="N209" s="109" t="str">
        <f>Batyk!N155</f>
        <v>közép</v>
      </c>
      <c r="O209" s="1"/>
      <c r="P209" s="2"/>
      <c r="Q209" s="2">
        <f>Batyk!Q155+Pakod!Q155+Zalabér!Q154+Zalaszentgrót!Q185+Zalavég!Q155</f>
        <v>358</v>
      </c>
      <c r="R209" s="2"/>
      <c r="S209" s="2"/>
      <c r="T209" s="3"/>
      <c r="U209" s="3"/>
      <c r="V209" s="3"/>
      <c r="W209" s="3"/>
      <c r="X209" s="3"/>
      <c r="Y209" s="3"/>
      <c r="Z209" s="3"/>
      <c r="AA209" s="3"/>
      <c r="AB209" s="3"/>
      <c r="AC209" s="4"/>
      <c r="AD209" s="27"/>
    </row>
    <row r="210" spans="1:30" s="62" customFormat="1" ht="60" x14ac:dyDescent="0.25">
      <c r="A210" s="109">
        <f>Batyk!A156</f>
        <v>0</v>
      </c>
      <c r="B210" s="51"/>
      <c r="C210" s="51" t="str">
        <f>Batyk!C156</f>
        <v>Batyk 3. szennyvízátemelő</v>
      </c>
      <c r="D210" s="51" t="str">
        <f>Batyk!D156</f>
        <v>Irányítástechnikai felújítás (vezérlés és távbejelzés)</v>
      </c>
      <c r="E210" s="51" t="str">
        <f>Batyk!E156</f>
        <v>Az elektromos, irányítástechnikai  szerelvények és vezetékek, műszaki állapota miatt fennáll a meghibásodás veszélye.</v>
      </c>
      <c r="F210" s="51" t="str">
        <f>Batyk!F156</f>
        <v>A szennyvízszivattyú elektromos megtáplálása, a folyamatos távfelügyelet biztosítása.</v>
      </c>
      <c r="G210" s="51" t="str">
        <f>Batyk!G156</f>
        <v>Az elektromos paramétereihez illeszkedő erős- és gyengeáramú vezérlőszekrény</v>
      </c>
      <c r="H210" s="51"/>
      <c r="I210" s="107" t="str">
        <f>Batyk!I156</f>
        <v>Zalaszentgrót osztatlan közös</v>
      </c>
      <c r="J210" s="107">
        <f t="shared" ref="J210:J217" si="33">SUM(O210:AC210)</f>
        <v>358</v>
      </c>
      <c r="K210" s="51"/>
      <c r="L210" s="197">
        <f>Batyk!L156</f>
        <v>46023</v>
      </c>
      <c r="M210" s="197">
        <f>Batyk!M156</f>
        <v>46387</v>
      </c>
      <c r="N210" s="109" t="str">
        <f>Batyk!N156</f>
        <v>közép</v>
      </c>
      <c r="O210" s="21"/>
      <c r="P210" s="2"/>
      <c r="Q210" s="2">
        <f>Batyk!Q156+Pakod!Q156+Zalabér!Q155+Zalaszentgrót!Q186+Zalavég!Q156</f>
        <v>358</v>
      </c>
      <c r="R210" s="2"/>
      <c r="S210" s="2"/>
      <c r="T210" s="3"/>
      <c r="U210" s="3"/>
      <c r="V210" s="3"/>
      <c r="W210" s="3"/>
      <c r="X210" s="3"/>
      <c r="Y210" s="3"/>
      <c r="Z210" s="3"/>
      <c r="AA210" s="3"/>
      <c r="AB210" s="3"/>
      <c r="AC210" s="4"/>
      <c r="AD210" s="27"/>
    </row>
    <row r="211" spans="1:30" s="62" customFormat="1" ht="60" x14ac:dyDescent="0.25">
      <c r="A211" s="175">
        <f>Zalaszentgrót!A187</f>
        <v>0</v>
      </c>
      <c r="B211" s="30"/>
      <c r="C211" s="131" t="str">
        <f>Zalaszentgrót!C187</f>
        <v>Zalaszentgrót Tüskeszentpéter szennyvízátemelő</v>
      </c>
      <c r="D211" s="169" t="str">
        <f>Zalaszentgrót!D187</f>
        <v>FMC200 vezérlő cseréje Siemens PLC-re, beillesztés a ff. Rendszerbe</v>
      </c>
      <c r="E211" s="66" t="str">
        <f>Zalaszentgrót!E187</f>
        <v>Az elektromos, irányítástechnikai  szerelvények és vezetékek, műszaki állapota miatt fennáll a meghibásodás veszélye.</v>
      </c>
      <c r="F211" s="66" t="str">
        <f>Zalaszentgrót!F187</f>
        <v>A szennyvízszivattyú elektromos megtáplálása, a folyamatos távfelügyelet biztosítása.</v>
      </c>
      <c r="G211" s="66" t="str">
        <f>Zalaszentgrót!G187</f>
        <v>Az elektromos paramétereihez illeszkedő erős- és gyengeáramú vezérlőszekrény</v>
      </c>
      <c r="H211" s="34"/>
      <c r="I211" s="107" t="str">
        <f>Zalaszentgrót!I187</f>
        <v>Zalaszentgrót osztatlan közös</v>
      </c>
      <c r="J211" s="107">
        <f t="shared" ref="J211:J213" si="34">SUM(O211:AC211)</f>
        <v>2515</v>
      </c>
      <c r="K211" s="34"/>
      <c r="L211" s="99">
        <f>Zalaszentgrót!L187</f>
        <v>46023</v>
      </c>
      <c r="M211" s="99">
        <f>Zalaszentgrót!M187</f>
        <v>46387</v>
      </c>
      <c r="N211" s="54" t="str">
        <f>Zalaszentgrót!N187</f>
        <v>közép</v>
      </c>
      <c r="O211" s="21"/>
      <c r="P211" s="114"/>
      <c r="Q211" s="114">
        <f>Batyk!Q157+Pakod!Q157+Zalabér!Q156+Zalaszentgrót!Q187+Zalavég!Q157</f>
        <v>2515</v>
      </c>
      <c r="R211" s="114"/>
      <c r="S211" s="114"/>
      <c r="T211" s="3"/>
      <c r="U211" s="3"/>
      <c r="V211" s="3"/>
      <c r="W211" s="3"/>
      <c r="X211" s="3"/>
      <c r="Y211" s="3"/>
      <c r="Z211" s="3"/>
      <c r="AA211" s="3"/>
      <c r="AB211" s="3"/>
      <c r="AC211" s="4"/>
      <c r="AD211" s="27"/>
    </row>
    <row r="212" spans="1:30" s="62" customFormat="1" ht="60" x14ac:dyDescent="0.25">
      <c r="A212" s="109">
        <f>Zalaszentgrót!A188</f>
        <v>0</v>
      </c>
      <c r="B212" s="109"/>
      <c r="C212" s="51" t="str">
        <f>Zalaszentgrót!C188</f>
        <v>Zalaszentgrót Zalaudvarnok I. szennyvízátemelő</v>
      </c>
      <c r="D212" s="51" t="str">
        <f>Zalaszentgrót!D188</f>
        <v>FMC vezérlő cseréje Siemens PLC-re, beillesztés a ff. Rendszerbe</v>
      </c>
      <c r="E212" s="51" t="str">
        <f>Zalaszentgrót!E188</f>
        <v>Az elektromos, irányítástechnikai  szerelvények és vezetékek, műszaki állapota miatt fennáll a meghibásodás veszélye.</v>
      </c>
      <c r="F212" s="51" t="str">
        <f>Zalaszentgrót!F188</f>
        <v>A szennyvízszivattyú elektromos megtáplálása, a folyamatos távfelügyelet biztosítása.</v>
      </c>
      <c r="G212" s="51" t="str">
        <f>Zalaszentgrót!G188</f>
        <v>Az elektromos paramétereihez illeszkedő erős- és gyengeáramú vezérlőszekrény</v>
      </c>
      <c r="H212" s="109"/>
      <c r="I212" s="107" t="str">
        <f>Zalaszentgrót!I188</f>
        <v>Zalaszentgrót osztatlan közös</v>
      </c>
      <c r="J212" s="107">
        <f t="shared" si="34"/>
        <v>2638</v>
      </c>
      <c r="K212" s="109"/>
      <c r="L212" s="197">
        <f>Zalaszentgrót!L188</f>
        <v>46023</v>
      </c>
      <c r="M212" s="197">
        <f>Zalaszentgrót!M188</f>
        <v>46387</v>
      </c>
      <c r="N212" s="109" t="str">
        <f>Zalaszentgrót!N188</f>
        <v>közép</v>
      </c>
      <c r="O212" s="203"/>
      <c r="P212" s="202"/>
      <c r="Q212" s="114">
        <f>Batyk!Q158+Pakod!Q158+Zalabér!Q157+Zalaszentgrót!Q188+Zalavég!Q158</f>
        <v>2638</v>
      </c>
      <c r="R212" s="2"/>
      <c r="S212" s="2"/>
      <c r="T212" s="3"/>
      <c r="U212" s="3"/>
      <c r="V212" s="3"/>
      <c r="W212" s="3"/>
      <c r="X212" s="3"/>
      <c r="Y212" s="3"/>
      <c r="Z212" s="3"/>
      <c r="AA212" s="3"/>
      <c r="AB212" s="3"/>
      <c r="AC212" s="4"/>
      <c r="AD212" s="27"/>
    </row>
    <row r="213" spans="1:30" s="62" customFormat="1" ht="60" x14ac:dyDescent="0.25">
      <c r="A213" s="109">
        <f>Zalaszentgrót!A189</f>
        <v>0</v>
      </c>
      <c r="B213" s="109"/>
      <c r="C213" s="51" t="str">
        <f>Zalaszentgrót!C189</f>
        <v>Pakod 4. szennyvízátemelő</v>
      </c>
      <c r="D213" s="51" t="str">
        <f>Zalaszentgrót!D189</f>
        <v>FMC vezérlő cseréje Siemens PLC-re, beillesztés a ff. Rendszerbe</v>
      </c>
      <c r="E213" s="51" t="str">
        <f>Zalaszentgrót!E189</f>
        <v>Az elektromos, irányítástechnikai  szerelvények és vezetékek, műszaki állapota miatt fennáll a meghibásodás veszélye.</v>
      </c>
      <c r="F213" s="51" t="str">
        <f>Zalaszentgrót!F189</f>
        <v>A szennyvízszivattyú elektromos megtáplálása, a folyamatos távfelügyelet biztosítása.</v>
      </c>
      <c r="G213" s="51" t="str">
        <f>Zalaszentgrót!G189</f>
        <v>Az elektromos paramétereihez illeszkedő erős- és gyengeáramú vezérlőszekrény</v>
      </c>
      <c r="H213" s="109"/>
      <c r="I213" s="107" t="str">
        <f>Zalaszentgrót!I189</f>
        <v>Zalaszentgrót osztatlan közös</v>
      </c>
      <c r="J213" s="107">
        <f t="shared" si="34"/>
        <v>2638</v>
      </c>
      <c r="K213" s="109"/>
      <c r="L213" s="197">
        <f>Zalaszentgrót!L189</f>
        <v>46023</v>
      </c>
      <c r="M213" s="197">
        <f>Zalaszentgrót!M189</f>
        <v>46387</v>
      </c>
      <c r="N213" s="109" t="str">
        <f>Zalaszentgrót!N189</f>
        <v>közép</v>
      </c>
      <c r="O213" s="203"/>
      <c r="P213" s="202"/>
      <c r="Q213" s="114">
        <f>Batyk!Q159+Pakod!Q159+Zalabér!Q158+Zalaszentgrót!Q189+Zalavég!Q159</f>
        <v>2638</v>
      </c>
      <c r="R213" s="2"/>
      <c r="S213" s="2"/>
      <c r="T213" s="3"/>
      <c r="U213" s="3"/>
      <c r="V213" s="3"/>
      <c r="W213" s="3"/>
      <c r="X213" s="3"/>
      <c r="Y213" s="3"/>
      <c r="Z213" s="3"/>
      <c r="AA213" s="3"/>
      <c r="AB213" s="3"/>
      <c r="AC213" s="4"/>
      <c r="AD213" s="27"/>
    </row>
    <row r="214" spans="1:30" s="62" customFormat="1" ht="60" x14ac:dyDescent="0.25">
      <c r="A214" s="175">
        <f>Zalavég!A160</f>
        <v>0</v>
      </c>
      <c r="B214" s="30"/>
      <c r="C214" s="64" t="s">
        <v>101</v>
      </c>
      <c r="D214" s="169" t="s">
        <v>202</v>
      </c>
      <c r="E214" s="66" t="str">
        <f>Zalavég!E160</f>
        <v>Az elektromos, irányítástechnikai  szerelvények és vezetékek, műszaki állapota miatt fennáll a meghibásodás veszélye.</v>
      </c>
      <c r="F214" s="66" t="str">
        <f>Zalavég!F160</f>
        <v>A szennyvízszivattyú elektromos megtáplálása, a folyamatos távfelügyelet biztosítása.</v>
      </c>
      <c r="G214" s="66" t="str">
        <f>Zalavég!G160</f>
        <v>Az elektromos paramétereihez illeszkedő erős- és gyengeáramú vezérlőszekrény</v>
      </c>
      <c r="H214" s="34"/>
      <c r="I214" s="107" t="str">
        <f>Zalavég!I160</f>
        <v>Zalaszentgrót osztatlan közös</v>
      </c>
      <c r="J214" s="107">
        <f>SUM(O214:AC214)</f>
        <v>2638</v>
      </c>
      <c r="K214" s="34"/>
      <c r="L214" s="197">
        <f>Zalaszentgrót!L190</f>
        <v>46023</v>
      </c>
      <c r="M214" s="197">
        <f>Zalaszentgrót!M190</f>
        <v>46387</v>
      </c>
      <c r="N214" s="109" t="str">
        <f>Zalaszentgrót!N190</f>
        <v>közép</v>
      </c>
      <c r="O214" s="21"/>
      <c r="P214" s="114"/>
      <c r="Q214" s="114">
        <f>Batyk!Q160+Pakod!Q160+Zalabér!Q159+Zalaszentgrót!Q190+Zalavég!Q160</f>
        <v>2638</v>
      </c>
      <c r="R214" s="114"/>
      <c r="S214" s="114"/>
      <c r="T214" s="3"/>
      <c r="U214" s="3"/>
      <c r="V214" s="3"/>
      <c r="W214" s="3"/>
      <c r="X214" s="3"/>
      <c r="Y214" s="3"/>
      <c r="Z214" s="3"/>
      <c r="AA214" s="3"/>
      <c r="AB214" s="3"/>
      <c r="AC214" s="4"/>
      <c r="AD214" s="27"/>
    </row>
    <row r="215" spans="1:30" s="62" customFormat="1" ht="60" x14ac:dyDescent="0.25">
      <c r="A215" s="175">
        <f>Zalaszentgrót!A191</f>
        <v>0</v>
      </c>
      <c r="B215" s="30"/>
      <c r="C215" s="64" t="str">
        <f>Zalaszentgrót!C191</f>
        <v>Zalaszentgrót Kisszentgrót 1.</v>
      </c>
      <c r="D215" s="169" t="str">
        <f>Zalaszentgrót!D191</f>
        <v>villamos és irányítástechnika felújítása</v>
      </c>
      <c r="E215" s="66" t="str">
        <f>Zalaszentgrót!E191</f>
        <v>Az elektromos, irányítástechnikai  szerelvények és vezetékek, műszaki állapota miatt fennáll a meghibásodás veszélye.</v>
      </c>
      <c r="F215" s="66" t="str">
        <f>Zalaszentgrót!F191</f>
        <v>A szennyvízszivattyú elektromos megtáplálása, a folyamatos távfelügyelet biztosítása.</v>
      </c>
      <c r="G215" s="66" t="str">
        <f>Zalaszentgrót!G191</f>
        <v>Az elektromos paramétereihez illeszkedő erős- és gyengeáramú vezérlőszekrény</v>
      </c>
      <c r="H215" s="34"/>
      <c r="I215" s="107" t="str">
        <f>Zalaszentgrót!I191</f>
        <v>Zalaszentgrót</v>
      </c>
      <c r="J215" s="107">
        <f>SUM(O215:AC215)</f>
        <v>2000</v>
      </c>
      <c r="K215" s="34"/>
      <c r="L215" s="99">
        <f>Zalaszentgrót!L191</f>
        <v>46023</v>
      </c>
      <c r="M215" s="99">
        <f>Zalaszentgrót!M191</f>
        <v>46387</v>
      </c>
      <c r="N215" s="54" t="str">
        <f>Zalaszentgrót!N191</f>
        <v>közép</v>
      </c>
      <c r="O215" s="21"/>
      <c r="P215" s="114"/>
      <c r="Q215" s="114">
        <f>Zalaszentgrót!Q191</f>
        <v>2000</v>
      </c>
      <c r="R215" s="114"/>
      <c r="S215" s="114"/>
      <c r="T215" s="3"/>
      <c r="U215" s="3"/>
      <c r="V215" s="3"/>
      <c r="W215" s="3"/>
      <c r="X215" s="3"/>
      <c r="Y215" s="3"/>
      <c r="Z215" s="3"/>
      <c r="AA215" s="3"/>
      <c r="AB215" s="3"/>
      <c r="AC215" s="4"/>
      <c r="AD215" s="27"/>
    </row>
    <row r="216" spans="1:30" s="62" customFormat="1" ht="60" x14ac:dyDescent="0.25">
      <c r="A216" s="175">
        <f>Zalabér!A160</f>
        <v>0</v>
      </c>
      <c r="B216" s="30"/>
      <c r="C216" s="64" t="str">
        <f>Zalabér!C160</f>
        <v>Zalabér 2.</v>
      </c>
      <c r="D216" s="169" t="str">
        <f>Zalabér!D160</f>
        <v>villamos és irányítástechnika felújítása</v>
      </c>
      <c r="E216" s="66" t="str">
        <f>Zalabér!E160</f>
        <v>Az elektromos, irányítástechnikai  szerelvények és vezetékek, műszaki állapota miatt fennáll a meghibásodás veszélye.</v>
      </c>
      <c r="F216" s="66" t="str">
        <f>Zalabér!F160</f>
        <v>A szennyvízszivattyú elektromos megtáplálása, a folyamatos távfelügyelet biztosítása.</v>
      </c>
      <c r="G216" s="66" t="str">
        <f>Zalabér!G160</f>
        <v>Az elektromos paramétereihez illeszkedő erős- és gyengeáramú vezérlőszekrény</v>
      </c>
      <c r="H216" s="34"/>
      <c r="I216" s="107" t="str">
        <f>Zalabér!I160</f>
        <v>Zalaszentgrót osztatlan közös</v>
      </c>
      <c r="J216" s="107">
        <f>SUM(O216:AC216)</f>
        <v>2000</v>
      </c>
      <c r="K216" s="34"/>
      <c r="L216" s="99">
        <f>Zalabér!L160</f>
        <v>46023</v>
      </c>
      <c r="M216" s="99">
        <f>Zalabér!M160</f>
        <v>46387</v>
      </c>
      <c r="N216" s="57" t="str">
        <f>Zalabér!N160</f>
        <v>közép</v>
      </c>
      <c r="O216" s="1"/>
      <c r="P216" s="2"/>
      <c r="Q216" s="2">
        <f>Batyk!Q161+Pakod!Q161+Zalabér!Q160+Zalaszentgrót!Q192+Zalavég!Q161</f>
        <v>2000</v>
      </c>
      <c r="R216" s="2"/>
      <c r="S216" s="2"/>
      <c r="T216" s="3"/>
      <c r="U216" s="3"/>
      <c r="V216" s="3"/>
      <c r="W216" s="3"/>
      <c r="X216" s="3"/>
      <c r="Y216" s="3"/>
      <c r="Z216" s="3"/>
      <c r="AA216" s="3"/>
      <c r="AB216" s="3"/>
      <c r="AC216" s="4"/>
      <c r="AD216" s="27"/>
    </row>
    <row r="217" spans="1:30" s="62" customFormat="1" ht="60" x14ac:dyDescent="0.25">
      <c r="A217" s="109">
        <f>Zalaszentgrót!A193</f>
        <v>0</v>
      </c>
      <c r="B217" s="51"/>
      <c r="C217" s="51" t="str">
        <f>Zalaszentgrót!C193</f>
        <v>Aranyod 3. szennyvízátemelő</v>
      </c>
      <c r="D217" s="51" t="str">
        <f>Zalaszentgrót!D193</f>
        <v>Irányítástechnikai felújítás (vezérlés és távbejelzés)</v>
      </c>
      <c r="E217" s="51" t="str">
        <f>Zalaszentgrót!E193</f>
        <v>Az elektromos, irányítástechnikai  szerelvények és vezetékek, műszaki állapota miatt fennáll a meghibásodás veszélye.</v>
      </c>
      <c r="F217" s="51" t="str">
        <f>Zalaszentgrót!F193</f>
        <v>A szennyvízszivattyú elektromos megtáplálása, a folyamatos távfelügyelet biztosítása.</v>
      </c>
      <c r="G217" s="51" t="str">
        <f>Zalaszentgrót!G193</f>
        <v>Az elektromos paramétereihez illeszkedő erős- és gyengeáramú vezérlőszekrény</v>
      </c>
      <c r="H217" s="51"/>
      <c r="I217" s="107" t="str">
        <f>Zalaszentgrót!I193</f>
        <v>Zalaszentgrót osztatlan közös</v>
      </c>
      <c r="J217" s="107">
        <f t="shared" si="33"/>
        <v>383</v>
      </c>
      <c r="K217" s="51"/>
      <c r="L217" s="197">
        <f>Zalaszentgrót!L193</f>
        <v>46388</v>
      </c>
      <c r="M217" s="197">
        <f>Zalaszentgrót!M193</f>
        <v>46752</v>
      </c>
      <c r="N217" s="109" t="str">
        <f>Zalaszentgrót!N193</f>
        <v>közép</v>
      </c>
      <c r="O217" s="21"/>
      <c r="P217" s="2"/>
      <c r="Q217" s="2"/>
      <c r="R217" s="2">
        <f>Batyk!R162+Pakod!R162+Zalabér!R161+Zalaszentgrót!R193+Zalavég!R162</f>
        <v>383</v>
      </c>
      <c r="S217" s="2"/>
      <c r="T217" s="3"/>
      <c r="U217" s="3"/>
      <c r="V217" s="3"/>
      <c r="W217" s="3"/>
      <c r="X217" s="3"/>
      <c r="Y217" s="3"/>
      <c r="Z217" s="3"/>
      <c r="AA217" s="3"/>
      <c r="AB217" s="3"/>
      <c r="AC217" s="4"/>
      <c r="AD217" s="27"/>
    </row>
    <row r="218" spans="1:30" s="62" customFormat="1" ht="60" x14ac:dyDescent="0.25">
      <c r="A218" s="109">
        <f>Zalaszentgrót!A194</f>
        <v>0</v>
      </c>
      <c r="B218" s="51"/>
      <c r="C218" s="51" t="str">
        <f>Zalaszentgrót!C194</f>
        <v>Aranyod 4. szennyvízátemelő</v>
      </c>
      <c r="D218" s="51" t="str">
        <f>Zalaszentgrót!D194</f>
        <v>Irányítástechnikai felújítás (vezérlés és távbejelzés)</v>
      </c>
      <c r="E218" s="51" t="str">
        <f>Zalaszentgrót!E194</f>
        <v>Az elektromos, irányítástechnikai  szerelvények és vezetékek, műszaki állapota miatt fennáll a meghibásodás veszélye.</v>
      </c>
      <c r="F218" s="51" t="str">
        <f>Zalaszentgrót!F194</f>
        <v>A szennyvízszivattyú elektromos megtáplálása, a folyamatos távfelügyelet biztosítása.</v>
      </c>
      <c r="G218" s="51" t="str">
        <f>Zalaszentgrót!G194</f>
        <v>Az elektromos paramétereihez illeszkedő erős- és gyengeáramú vezérlőszekrény</v>
      </c>
      <c r="H218" s="51"/>
      <c r="I218" s="107" t="str">
        <f>Zalaszentgrót!I194</f>
        <v>Zalaszentgrót osztatlan közös</v>
      </c>
      <c r="J218" s="107">
        <f t="shared" ref="J218:J229" si="35">SUM(O218:AC218)</f>
        <v>383</v>
      </c>
      <c r="K218" s="51"/>
      <c r="L218" s="197">
        <f>Zalaszentgrót!L194</f>
        <v>46388</v>
      </c>
      <c r="M218" s="197">
        <f>Zalaszentgrót!M194</f>
        <v>46752</v>
      </c>
      <c r="N218" s="109" t="str">
        <f>Zalaszentgrót!N194</f>
        <v>közép</v>
      </c>
      <c r="O218" s="21"/>
      <c r="P218" s="2"/>
      <c r="Q218" s="2"/>
      <c r="R218" s="2">
        <f>Batyk!R163+Pakod!R163+Zalabér!R162+Zalaszentgrót!R194+Zalavég!R163</f>
        <v>383</v>
      </c>
      <c r="S218" s="2"/>
      <c r="T218" s="3"/>
      <c r="U218" s="3"/>
      <c r="V218" s="3"/>
      <c r="W218" s="3"/>
      <c r="X218" s="3"/>
      <c r="Y218" s="3"/>
      <c r="Z218" s="3"/>
      <c r="AA218" s="3"/>
      <c r="AB218" s="3"/>
      <c r="AC218" s="4"/>
      <c r="AD218" s="27"/>
    </row>
    <row r="219" spans="1:30" s="62" customFormat="1" ht="60" x14ac:dyDescent="0.25">
      <c r="A219" s="109">
        <f>Zalaszentgrót!A195</f>
        <v>0</v>
      </c>
      <c r="B219" s="51"/>
      <c r="C219" s="51" t="str">
        <f>Zalaszentgrót!C195</f>
        <v>Tüskeszentpéter szennyvízátemelő (Concertor)</v>
      </c>
      <c r="D219" s="51" t="str">
        <f>Zalaszentgrót!D195</f>
        <v>Irányítástechnikai felújítás (vezérlés és távbejelzés)</v>
      </c>
      <c r="E219" s="51" t="str">
        <f>Zalaszentgrót!E195</f>
        <v>Az elektromos, irányítástechnikai  szerelvények és vezetékek, műszaki állapota miatt fennáll a meghibásodás veszélye.</v>
      </c>
      <c r="F219" s="51" t="str">
        <f>Zalaszentgrót!F195</f>
        <v>A szennyvízszivattyú elektromos megtáplálása, a folyamatos távfelügyelet biztosítása.</v>
      </c>
      <c r="G219" s="51" t="str">
        <f>Zalaszentgrót!G195</f>
        <v>Az elektromos paramétereihez illeszkedő erős- és gyengeáramú vezérlőszekrény</v>
      </c>
      <c r="H219" s="51"/>
      <c r="I219" s="107" t="str">
        <f>Zalaszentgrót!I195</f>
        <v>Zalaszentgrót osztatlan közös</v>
      </c>
      <c r="J219" s="107">
        <f t="shared" si="35"/>
        <v>383</v>
      </c>
      <c r="K219" s="51"/>
      <c r="L219" s="197">
        <f>Zalaszentgrót!L195</f>
        <v>46388</v>
      </c>
      <c r="M219" s="197">
        <f>Zalaszentgrót!M195</f>
        <v>46752</v>
      </c>
      <c r="N219" s="109" t="str">
        <f>Zalaszentgrót!N195</f>
        <v>közép</v>
      </c>
      <c r="O219" s="21"/>
      <c r="P219" s="2"/>
      <c r="Q219" s="2"/>
      <c r="R219" s="2">
        <f>Batyk!R164+Pakod!R164+Zalabér!R163+Zalaszentgrót!R195+Zalavég!R164</f>
        <v>383</v>
      </c>
      <c r="S219" s="2"/>
      <c r="T219" s="3"/>
      <c r="U219" s="3"/>
      <c r="V219" s="3"/>
      <c r="W219" s="3"/>
      <c r="X219" s="3"/>
      <c r="Y219" s="3"/>
      <c r="Z219" s="3"/>
      <c r="AA219" s="3"/>
      <c r="AB219" s="3"/>
      <c r="AC219" s="24"/>
      <c r="AD219" s="27"/>
    </row>
    <row r="220" spans="1:30" s="62" customFormat="1" ht="60" x14ac:dyDescent="0.25">
      <c r="A220" s="109">
        <f>Zalaszentgrót!A196</f>
        <v>0</v>
      </c>
      <c r="B220" s="51"/>
      <c r="C220" s="51" t="str">
        <f>Zalaszentgrót!C196</f>
        <v>Kisszentgrót 1. szennyvízátemelő</v>
      </c>
      <c r="D220" s="51" t="str">
        <f>Zalaszentgrót!D196</f>
        <v>Irányítástechnikai felújítás (vezérlés és távbejelzés)</v>
      </c>
      <c r="E220" s="51" t="str">
        <f>Zalaszentgrót!E196</f>
        <v>Az elektromos, irányítástechnikai  szerelvények és vezetékek, műszaki állapota miatt fennáll a meghibásodás veszélye.</v>
      </c>
      <c r="F220" s="51" t="str">
        <f>Zalaszentgrót!F196</f>
        <v>A szennyvízszivattyú elektromos megtáplálása, a folyamatos távfelügyelet biztosítása.</v>
      </c>
      <c r="G220" s="51" t="str">
        <f>Zalaszentgrót!G196</f>
        <v>Az elektromos paramétereihez illeszkedő erős- és gyengeáramú vezérlőszekrény</v>
      </c>
      <c r="H220" s="51"/>
      <c r="I220" s="107" t="str">
        <f>Zalaszentgrót!I196</f>
        <v>Zalaszentgrót osztatlan közös</v>
      </c>
      <c r="J220" s="107">
        <f t="shared" si="35"/>
        <v>383</v>
      </c>
      <c r="K220" s="51"/>
      <c r="L220" s="197">
        <f>Zalaszentgrót!L196</f>
        <v>46388</v>
      </c>
      <c r="M220" s="197">
        <f>Zalaszentgrót!M196</f>
        <v>46752</v>
      </c>
      <c r="N220" s="109" t="str">
        <f>Zalaszentgrót!N196</f>
        <v>közép</v>
      </c>
      <c r="O220" s="21"/>
      <c r="P220" s="2"/>
      <c r="Q220" s="2"/>
      <c r="R220" s="2">
        <f>Batyk!R165+Pakod!R165+Zalabér!R164+Zalaszentgrót!R196+Zalavég!R165</f>
        <v>383</v>
      </c>
      <c r="S220" s="2"/>
      <c r="T220" s="3"/>
      <c r="U220" s="3"/>
      <c r="V220" s="3"/>
      <c r="W220" s="3"/>
      <c r="X220" s="3"/>
      <c r="Y220" s="3"/>
      <c r="Z220" s="3"/>
      <c r="AA220" s="3"/>
      <c r="AB220" s="3"/>
      <c r="AC220" s="4"/>
      <c r="AD220" s="27"/>
    </row>
    <row r="221" spans="1:30" s="62" customFormat="1" ht="60" x14ac:dyDescent="0.25">
      <c r="A221" s="109">
        <f>Zalaszentgrót!A197</f>
        <v>0</v>
      </c>
      <c r="B221" s="51"/>
      <c r="C221" s="51" t="str">
        <f>Zalaszentgrót!C197</f>
        <v>Kisszentgrót 2. szennyvízátemelő</v>
      </c>
      <c r="D221" s="51" t="str">
        <f>Zalaszentgrót!D197</f>
        <v>Irányítástechnikai felújítás (vezérlés és távbejelzés)</v>
      </c>
      <c r="E221" s="51" t="str">
        <f>Zalaszentgrót!E197</f>
        <v>Az elektromos, irányítástechnikai  szerelvények és vezetékek, műszaki állapota miatt fennáll a meghibásodás veszélye.</v>
      </c>
      <c r="F221" s="51" t="str">
        <f>Zalaszentgrót!F197</f>
        <v>A szennyvízszivattyú elektromos megtáplálása, a folyamatos távfelügyelet biztosítása.</v>
      </c>
      <c r="G221" s="51" t="str">
        <f>Zalaszentgrót!G197</f>
        <v>Az elektromos paramétereihez illeszkedő erős- és gyengeáramú vezérlőszekrény</v>
      </c>
      <c r="H221" s="51"/>
      <c r="I221" s="107" t="str">
        <f>Zalaszentgrót!I197</f>
        <v>Zalaszentgrót osztatlan közös</v>
      </c>
      <c r="J221" s="107">
        <f t="shared" si="35"/>
        <v>383</v>
      </c>
      <c r="K221" s="51"/>
      <c r="L221" s="197">
        <f>Zalaszentgrót!L197</f>
        <v>46388</v>
      </c>
      <c r="M221" s="197">
        <f>Zalaszentgrót!M197</f>
        <v>46752</v>
      </c>
      <c r="N221" s="109" t="str">
        <f>Zalaszentgrót!N197</f>
        <v>közép</v>
      </c>
      <c r="O221" s="21"/>
      <c r="P221" s="2"/>
      <c r="Q221" s="2"/>
      <c r="R221" s="2">
        <f>Batyk!R166+Pakod!R166+Zalabér!R165+Zalaszentgrót!R197+Zalavég!R166</f>
        <v>383</v>
      </c>
      <c r="S221" s="2"/>
      <c r="T221" s="3"/>
      <c r="U221" s="3"/>
      <c r="V221" s="3"/>
      <c r="W221" s="3"/>
      <c r="X221" s="3"/>
      <c r="Y221" s="3"/>
      <c r="Z221" s="3"/>
      <c r="AA221" s="3"/>
      <c r="AB221" s="3"/>
      <c r="AC221" s="4"/>
      <c r="AD221" s="27"/>
    </row>
    <row r="222" spans="1:30" s="62" customFormat="1" ht="60" x14ac:dyDescent="0.25">
      <c r="A222" s="109">
        <f>Zalaszentgrót!A198</f>
        <v>0</v>
      </c>
      <c r="B222" s="51"/>
      <c r="C222" s="51" t="str">
        <f>Zalaszentgrót!C198</f>
        <v>Kisszentgrót 3. szennyvízátemelő</v>
      </c>
      <c r="D222" s="51" t="str">
        <f>Zalaszentgrót!D198</f>
        <v>Irányítástechnikai felújítás (vezérlés és távbejelzés)</v>
      </c>
      <c r="E222" s="51" t="str">
        <f>Zalaszentgrót!E198</f>
        <v>Az elektromos, irányítástechnikai  szerelvények és vezetékek, műszaki állapota miatt fennáll a meghibásodás veszélye.</v>
      </c>
      <c r="F222" s="51" t="str">
        <f>Zalaszentgrót!F198</f>
        <v>A szennyvízszivattyú elektromos megtáplálása, a folyamatos távfelügyelet biztosítása.</v>
      </c>
      <c r="G222" s="51" t="str">
        <f>Zalaszentgrót!G198</f>
        <v>Az elektromos paramétereihez illeszkedő erős- és gyengeáramú vezérlőszekrény</v>
      </c>
      <c r="H222" s="51"/>
      <c r="I222" s="107" t="str">
        <f>Zalaszentgrót!I198</f>
        <v>Zalaszentgrót osztatlan közös</v>
      </c>
      <c r="J222" s="107">
        <f t="shared" si="35"/>
        <v>383</v>
      </c>
      <c r="K222" s="51"/>
      <c r="L222" s="197">
        <f>Zalaszentgrót!L198</f>
        <v>46388</v>
      </c>
      <c r="M222" s="197">
        <f>Zalaszentgrót!M198</f>
        <v>46752</v>
      </c>
      <c r="N222" s="109" t="str">
        <f>Zalaszentgrót!N198</f>
        <v>közép</v>
      </c>
      <c r="O222" s="21"/>
      <c r="P222" s="2"/>
      <c r="Q222" s="2"/>
      <c r="R222" s="2">
        <f>Batyk!R167+Pakod!R167+Zalabér!R166+Zalaszentgrót!R198+Zalavég!R167</f>
        <v>383</v>
      </c>
      <c r="S222" s="2"/>
      <c r="T222" s="3"/>
      <c r="U222" s="3"/>
      <c r="V222" s="3"/>
      <c r="W222" s="3"/>
      <c r="X222" s="3"/>
      <c r="Y222" s="3"/>
      <c r="Z222" s="3"/>
      <c r="AA222" s="3"/>
      <c r="AB222" s="3"/>
      <c r="AC222" s="4"/>
      <c r="AD222" s="27"/>
    </row>
    <row r="223" spans="1:30" s="62" customFormat="1" ht="60" x14ac:dyDescent="0.25">
      <c r="A223" s="109">
        <f>Zalaszentgrót!A199</f>
        <v>0</v>
      </c>
      <c r="B223" s="51"/>
      <c r="C223" s="51" t="str">
        <f>Zalaszentgrót!C199</f>
        <v>Csáford 4. szennyvízátemelő</v>
      </c>
      <c r="D223" s="51" t="str">
        <f>Zalaszentgrót!D199</f>
        <v>Irányítástechnikai felújítás (vezérlés és távbejelzés)</v>
      </c>
      <c r="E223" s="51" t="str">
        <f>Zalaszentgrót!E199</f>
        <v>Az elektromos, irányítástechnikai  szerelvények és vezetékek, műszaki állapota miatt fennáll a meghibásodás veszélye.</v>
      </c>
      <c r="F223" s="51" t="str">
        <f>Zalaszentgrót!F199</f>
        <v>A szennyvízszivattyú elektromos megtáplálása, a folyamatos távfelügyelet biztosítása.</v>
      </c>
      <c r="G223" s="51" t="str">
        <f>Zalaszentgrót!G199</f>
        <v>Az elektromos paramétereihez illeszkedő erős- és gyengeáramú vezérlőszekrény</v>
      </c>
      <c r="H223" s="51"/>
      <c r="I223" s="107" t="str">
        <f>Zalaszentgrót!I199</f>
        <v>Zalaszentgrót osztatlan közös</v>
      </c>
      <c r="J223" s="107">
        <f t="shared" si="35"/>
        <v>383</v>
      </c>
      <c r="K223" s="51"/>
      <c r="L223" s="197">
        <f>Zalaszentgrót!L199</f>
        <v>46388</v>
      </c>
      <c r="M223" s="197">
        <f>Zalaszentgrót!M199</f>
        <v>46752</v>
      </c>
      <c r="N223" s="109" t="str">
        <f>Zalaszentgrót!N199</f>
        <v>közép</v>
      </c>
      <c r="O223" s="21"/>
      <c r="P223" s="2"/>
      <c r="Q223" s="2"/>
      <c r="R223" s="2">
        <f>Batyk!R168+Pakod!R168+Zalabér!R167+Zalaszentgrót!R199+Zalavég!R168</f>
        <v>383</v>
      </c>
      <c r="S223" s="2"/>
      <c r="T223" s="3"/>
      <c r="U223" s="3"/>
      <c r="V223" s="3"/>
      <c r="W223" s="3"/>
      <c r="X223" s="3"/>
      <c r="Y223" s="3"/>
      <c r="Z223" s="3"/>
      <c r="AA223" s="3"/>
      <c r="AB223" s="3"/>
      <c r="AC223" s="4"/>
      <c r="AD223" s="27"/>
    </row>
    <row r="224" spans="1:30" s="62" customFormat="1" ht="60" x14ac:dyDescent="0.25">
      <c r="A224" s="109">
        <f>Zalaszentgrót!A200</f>
        <v>0</v>
      </c>
      <c r="B224" s="51"/>
      <c r="C224" s="51" t="str">
        <f>Zalaszentgrót!C200</f>
        <v>Zalaudvarnok 1. szennyvízátemelő (Concertor)</v>
      </c>
      <c r="D224" s="51" t="str">
        <f>Zalaszentgrót!D200</f>
        <v>Irányítástechnikai felújítás (vezérlés és távbejelzés)</v>
      </c>
      <c r="E224" s="51" t="str">
        <f>Zalaszentgrót!E200</f>
        <v>Az elektromos, irányítástechnikai  szerelvények és vezetékek, műszaki állapota miatt fennáll a meghibásodás veszélye.</v>
      </c>
      <c r="F224" s="51" t="str">
        <f>Zalaszentgrót!F200</f>
        <v>A szennyvízszivattyú elektromos megtáplálása, a folyamatos távfelügyelet biztosítása.</v>
      </c>
      <c r="G224" s="51" t="str">
        <f>Zalaszentgrót!G200</f>
        <v>Az elektromos paramétereihez illeszkedő erős- és gyengeáramú vezérlőszekrény</v>
      </c>
      <c r="H224" s="51"/>
      <c r="I224" s="107" t="str">
        <f>Zalaszentgrót!I200</f>
        <v>Zalaszentgrót osztatlan közös</v>
      </c>
      <c r="J224" s="107">
        <f t="shared" si="35"/>
        <v>383</v>
      </c>
      <c r="K224" s="51"/>
      <c r="L224" s="197">
        <f>Zalaszentgrót!L200</f>
        <v>46388</v>
      </c>
      <c r="M224" s="197">
        <f>Zalaszentgrót!M200</f>
        <v>46752</v>
      </c>
      <c r="N224" s="109" t="str">
        <f>Zalaszentgrót!N200</f>
        <v>közép</v>
      </c>
      <c r="O224" s="21"/>
      <c r="P224" s="2"/>
      <c r="Q224" s="2"/>
      <c r="R224" s="2">
        <f>Batyk!R169+Pakod!R169+Zalabér!R168+Zalaszentgrót!R200+Zalavég!R169</f>
        <v>383</v>
      </c>
      <c r="S224" s="2"/>
      <c r="T224" s="3"/>
      <c r="U224" s="3"/>
      <c r="V224" s="3"/>
      <c r="W224" s="3"/>
      <c r="X224" s="3"/>
      <c r="Y224" s="3"/>
      <c r="Z224" s="3"/>
      <c r="AA224" s="3"/>
      <c r="AB224" s="3"/>
      <c r="AC224" s="4"/>
      <c r="AD224" s="27"/>
    </row>
    <row r="225" spans="1:30" s="62" customFormat="1" ht="60" x14ac:dyDescent="0.25">
      <c r="A225" s="109">
        <f>Zalaszentgrót!A201</f>
        <v>0</v>
      </c>
      <c r="B225" s="51"/>
      <c r="C225" s="51" t="str">
        <f>Zalaszentgrót!C201</f>
        <v>Zalaudvarnok 3. szennyvízátemelő</v>
      </c>
      <c r="D225" s="51" t="str">
        <f>Zalaszentgrót!D201</f>
        <v>Irányítástechnikai felújítás (vezérlés és távbejelzés)</v>
      </c>
      <c r="E225" s="51" t="str">
        <f>Zalaszentgrót!E201</f>
        <v>Az elektromos, irányítástechnikai  szerelvények és vezetékek, műszaki állapota miatt fennáll a meghibásodás veszélye.</v>
      </c>
      <c r="F225" s="51" t="str">
        <f>Zalaszentgrót!F201</f>
        <v>A szennyvízszivattyú elektromos megtáplálása, a folyamatos távfelügyelet biztosítása.</v>
      </c>
      <c r="G225" s="51" t="str">
        <f>Zalaszentgrót!G201</f>
        <v>Az elektromos paramétereihez illeszkedő erős- és gyengeáramú vezérlőszekrény</v>
      </c>
      <c r="H225" s="51"/>
      <c r="I225" s="107" t="str">
        <f>Zalaszentgrót!I201</f>
        <v>Zalaszentgrót osztatlan közös</v>
      </c>
      <c r="J225" s="107">
        <f t="shared" si="35"/>
        <v>383</v>
      </c>
      <c r="K225" s="51"/>
      <c r="L225" s="197">
        <f>Zalaszentgrót!L201</f>
        <v>46388</v>
      </c>
      <c r="M225" s="197">
        <f>Zalaszentgrót!M201</f>
        <v>46752</v>
      </c>
      <c r="N225" s="109" t="str">
        <f>Zalaszentgrót!N201</f>
        <v>közép</v>
      </c>
      <c r="O225" s="21"/>
      <c r="P225" s="2"/>
      <c r="Q225" s="2"/>
      <c r="R225" s="2">
        <f>Batyk!R170+Pakod!R170+Zalabér!R169+Zalaszentgrót!R201+Zalavég!R170</f>
        <v>383</v>
      </c>
      <c r="S225" s="2"/>
      <c r="T225" s="3"/>
      <c r="U225" s="3"/>
      <c r="V225" s="3"/>
      <c r="W225" s="3"/>
      <c r="X225" s="3"/>
      <c r="Y225" s="3"/>
      <c r="Z225" s="3"/>
      <c r="AA225" s="3"/>
      <c r="AB225" s="3"/>
      <c r="AC225" s="4"/>
      <c r="AD225" s="27"/>
    </row>
    <row r="226" spans="1:30" s="62" customFormat="1" ht="60" x14ac:dyDescent="0.25">
      <c r="A226" s="109">
        <f>Zalaszentgrót!A202</f>
        <v>0</v>
      </c>
      <c r="B226" s="51"/>
      <c r="C226" s="51" t="str">
        <f>Zalaszentgrót!C202</f>
        <v>Zalaudvarnok 4. szennyvízátemelő</v>
      </c>
      <c r="D226" s="51" t="str">
        <f>Zalaszentgrót!D202</f>
        <v>Irányítástechnikai felújítás (vezérlés és távbejelzés)</v>
      </c>
      <c r="E226" s="51" t="str">
        <f>Zalaszentgrót!E202</f>
        <v>Az elektromos, irányítástechnikai  szerelvények és vezetékek, műszaki állapota miatt fennáll a meghibásodás veszélye.</v>
      </c>
      <c r="F226" s="51" t="str">
        <f>Zalaszentgrót!F202</f>
        <v>A szennyvízszivattyú elektromos megtáplálása, a folyamatos távfelügyelet biztosítása.</v>
      </c>
      <c r="G226" s="51" t="str">
        <f>Zalaszentgrót!G202</f>
        <v>Az elektromos paramétereihez illeszkedő erős- és gyengeáramú vezérlőszekrény</v>
      </c>
      <c r="H226" s="51"/>
      <c r="I226" s="107" t="str">
        <f>Zalaszentgrót!I202</f>
        <v>Zalaszentgrót osztatlan közös</v>
      </c>
      <c r="J226" s="107">
        <f t="shared" si="35"/>
        <v>383</v>
      </c>
      <c r="K226" s="51"/>
      <c r="L226" s="197">
        <f>Zalaszentgrót!L202</f>
        <v>46388</v>
      </c>
      <c r="M226" s="197">
        <f>Zalaszentgrót!M202</f>
        <v>46752</v>
      </c>
      <c r="N226" s="109" t="str">
        <f>Zalaszentgrót!N202</f>
        <v>közép</v>
      </c>
      <c r="O226" s="21"/>
      <c r="P226" s="2"/>
      <c r="Q226" s="2"/>
      <c r="R226" s="2">
        <f>Batyk!R171+Pakod!R171+Zalabér!R170+Zalaszentgrót!R202+Zalavég!R171</f>
        <v>383</v>
      </c>
      <c r="S226" s="2"/>
      <c r="T226" s="3"/>
      <c r="U226" s="3"/>
      <c r="V226" s="3"/>
      <c r="W226" s="3"/>
      <c r="X226" s="3"/>
      <c r="Y226" s="3"/>
      <c r="Z226" s="3"/>
      <c r="AA226" s="3"/>
      <c r="AB226" s="3"/>
      <c r="AC226" s="4"/>
      <c r="AD226" s="27"/>
    </row>
    <row r="227" spans="1:30" s="62" customFormat="1" ht="60" x14ac:dyDescent="0.25">
      <c r="A227" s="109">
        <f>Zalaszentgrót!A203</f>
        <v>0</v>
      </c>
      <c r="B227" s="51"/>
      <c r="C227" s="51" t="str">
        <f>Zalaszentgrót!C203</f>
        <v>Zalaudvarnok 5. szennyvízátemelő</v>
      </c>
      <c r="D227" s="51" t="str">
        <f>Zalaszentgrót!D203</f>
        <v>Irányítástechnikai felújítás (vezérlés és távbejelzés)</v>
      </c>
      <c r="E227" s="51" t="str">
        <f>Zalaszentgrót!E203</f>
        <v>Az elektromos, irányítástechnikai  szerelvények és vezetékek, műszaki állapota miatt fennáll a meghibásodás veszélye.</v>
      </c>
      <c r="F227" s="51" t="str">
        <f>Zalaszentgrót!F203</f>
        <v>A szennyvízszivattyú elektromos megtáplálása, a folyamatos távfelügyelet biztosítása.</v>
      </c>
      <c r="G227" s="51" t="str">
        <f>Zalaszentgrót!G203</f>
        <v>Az elektromos paramétereihez illeszkedő erős- és gyengeáramú vezérlőszekrény</v>
      </c>
      <c r="H227" s="51"/>
      <c r="I227" s="107" t="str">
        <f>Zalaszentgrót!I203</f>
        <v>Zalaszentgrót osztatlan közös</v>
      </c>
      <c r="J227" s="107">
        <f t="shared" si="35"/>
        <v>383</v>
      </c>
      <c r="K227" s="51"/>
      <c r="L227" s="197">
        <f>Zalaszentgrót!L203</f>
        <v>46388</v>
      </c>
      <c r="M227" s="197">
        <f>Zalaszentgrót!M203</f>
        <v>46752</v>
      </c>
      <c r="N227" s="109" t="str">
        <f>Zalaszentgrót!N203</f>
        <v>közép</v>
      </c>
      <c r="O227" s="21"/>
      <c r="P227" s="2"/>
      <c r="Q227" s="2"/>
      <c r="R227" s="2">
        <f>Batyk!R172+Pakod!R172+Zalabér!R171+Zalaszentgrót!R203+Zalavég!R172</f>
        <v>383</v>
      </c>
      <c r="S227" s="2"/>
      <c r="T227" s="3"/>
      <c r="U227" s="3"/>
      <c r="V227" s="3"/>
      <c r="W227" s="3"/>
      <c r="X227" s="3"/>
      <c r="Y227" s="3"/>
      <c r="Z227" s="3"/>
      <c r="AA227" s="3"/>
      <c r="AB227" s="3"/>
      <c r="AC227" s="4"/>
      <c r="AD227" s="27"/>
    </row>
    <row r="228" spans="1:30" s="62" customFormat="1" ht="60" x14ac:dyDescent="0.25">
      <c r="A228" s="109">
        <f>Zalabér!A172</f>
        <v>0</v>
      </c>
      <c r="B228" s="51"/>
      <c r="C228" s="51" t="str">
        <f>Zalabér!C172</f>
        <v>Zalabér 3. szennyvízátemelő (Concertor)</v>
      </c>
      <c r="D228" s="51" t="str">
        <f>Zalabér!D172</f>
        <v>Irányítástechnikai felújítás (vezérlés és távbejelzés)</v>
      </c>
      <c r="E228" s="51" t="str">
        <f>Zalabér!E172</f>
        <v>Az elektromos, irányítástechnikai  szerelvények és vezetékek, műszaki állapota miatt fennáll a meghibásodás veszélye.</v>
      </c>
      <c r="F228" s="51" t="str">
        <f>Zalabér!F172</f>
        <v>A szennyvízszivattyú elektromos megtáplálása, a folyamatos távfelügyelet biztosítása.</v>
      </c>
      <c r="G228" s="51" t="str">
        <f>Zalabér!G172</f>
        <v>Az elektromos paramétereihez illeszkedő erős- és gyengeáramú vezérlőszekrény</v>
      </c>
      <c r="H228" s="51"/>
      <c r="I228" s="107" t="str">
        <f>Zalabér!I172</f>
        <v>Zalaszentgrót osztatlan közös</v>
      </c>
      <c r="J228" s="107">
        <f t="shared" si="35"/>
        <v>383</v>
      </c>
      <c r="K228" s="51"/>
      <c r="L228" s="197">
        <f>Zalabér!L172</f>
        <v>46388</v>
      </c>
      <c r="M228" s="197">
        <f>Zalabér!M172</f>
        <v>46752</v>
      </c>
      <c r="N228" s="109" t="str">
        <f>Zalabér!N172</f>
        <v>közép</v>
      </c>
      <c r="O228" s="21"/>
      <c r="P228" s="2"/>
      <c r="Q228" s="2"/>
      <c r="R228" s="2">
        <f>Batyk!R173+Pakod!R173+Zalabér!R172+Zalaszentgrót!R204+Zalavég!R173</f>
        <v>383</v>
      </c>
      <c r="S228" s="2"/>
      <c r="T228" s="3"/>
      <c r="U228" s="3"/>
      <c r="V228" s="3"/>
      <c r="W228" s="3"/>
      <c r="X228" s="3"/>
      <c r="Y228" s="3"/>
      <c r="Z228" s="3"/>
      <c r="AA228" s="3"/>
      <c r="AB228" s="3"/>
      <c r="AC228" s="4"/>
      <c r="AD228" s="27"/>
    </row>
    <row r="229" spans="1:30" s="62" customFormat="1" ht="60" x14ac:dyDescent="0.25">
      <c r="A229" s="109">
        <f>Zalavég!A174</f>
        <v>0</v>
      </c>
      <c r="B229" s="51"/>
      <c r="C229" s="51" t="str">
        <f>Zalavég!C174</f>
        <v>Zalavég 1. szennyvízátemelő (Concertor)</v>
      </c>
      <c r="D229" s="51" t="str">
        <f>Zalavég!D174</f>
        <v>Irányítástechnikai felújítás (vezérlés és távbejelzés)</v>
      </c>
      <c r="E229" s="51" t="str">
        <f>Zalavég!E174</f>
        <v>Az elektromos, irányítástechnikai  szerelvények és vezetékek, műszaki állapota miatt fennáll a meghibásodás veszélye.</v>
      </c>
      <c r="F229" s="51" t="str">
        <f>Zalavég!F174</f>
        <v>A szennyvízszivattyú elektromos megtáplálása, a folyamatos távfelügyelet biztosítása.</v>
      </c>
      <c r="G229" s="51" t="str">
        <f>Zalavég!G174</f>
        <v>Az elektromos paramétereihez illeszkedő erős- és gyengeáramú vezérlőszekrény</v>
      </c>
      <c r="H229" s="51"/>
      <c r="I229" s="107" t="str">
        <f>Zalavég!I174</f>
        <v>Zalaszentgrót osztatlan közös</v>
      </c>
      <c r="J229" s="107">
        <f t="shared" si="35"/>
        <v>383</v>
      </c>
      <c r="K229" s="51"/>
      <c r="L229" s="197">
        <f>Zalavég!L174</f>
        <v>46388</v>
      </c>
      <c r="M229" s="197">
        <f>Zalavég!M174</f>
        <v>46752</v>
      </c>
      <c r="N229" s="109" t="str">
        <f>Zalavég!N174</f>
        <v>közép</v>
      </c>
      <c r="O229" s="21"/>
      <c r="P229" s="2"/>
      <c r="Q229" s="2"/>
      <c r="R229" s="2">
        <f>Batyk!R174+Pakod!R174+Zalabér!R173+Zalaszentgrót!R205+Zalavég!R174</f>
        <v>383</v>
      </c>
      <c r="S229" s="2"/>
      <c r="T229" s="3"/>
      <c r="U229" s="3"/>
      <c r="V229" s="3"/>
      <c r="W229" s="3"/>
      <c r="X229" s="3"/>
      <c r="Y229" s="3"/>
      <c r="Z229" s="3"/>
      <c r="AA229" s="3"/>
      <c r="AB229" s="3"/>
      <c r="AC229" s="4"/>
      <c r="AD229" s="27"/>
    </row>
    <row r="230" spans="1:30" s="62" customFormat="1" ht="60" x14ac:dyDescent="0.25">
      <c r="A230" s="109">
        <f>Zalavég!A175</f>
        <v>0</v>
      </c>
      <c r="B230" s="51"/>
      <c r="C230" s="51" t="str">
        <f>Zalavég!C175</f>
        <v>Zalavég 2. szennyvízátemelő</v>
      </c>
      <c r="D230" s="51" t="str">
        <f>Zalavég!D175</f>
        <v>Irányítástechnikai felújítás (vezérlés és távbejelzés)</v>
      </c>
      <c r="E230" s="51" t="str">
        <f>Zalavég!E175</f>
        <v>Az elektromos, irányítástechnikai  szerelvények és vezetékek, műszaki állapota miatt fennáll a meghibásodás veszélye.</v>
      </c>
      <c r="F230" s="51" t="str">
        <f>Zalavég!F175</f>
        <v>A szennyvízszivattyú elektromos megtáplálása, a folyamatos távfelügyelet biztosítása.</v>
      </c>
      <c r="G230" s="51" t="str">
        <f>Zalavég!G175</f>
        <v>Az elektromos paramétereihez illeszkedő erős- és gyengeáramú vezérlőszekrény</v>
      </c>
      <c r="H230" s="51"/>
      <c r="I230" s="107" t="str">
        <f>Zalavég!I175</f>
        <v>Zalaszentgrót osztatlan közös</v>
      </c>
      <c r="J230" s="107">
        <f t="shared" ref="J230" si="36">SUM(O230:AC230)</f>
        <v>383</v>
      </c>
      <c r="K230" s="51"/>
      <c r="L230" s="197">
        <f>Zalavég!L175</f>
        <v>46388</v>
      </c>
      <c r="M230" s="197">
        <f>Zalavég!M175</f>
        <v>46752</v>
      </c>
      <c r="N230" s="109" t="str">
        <f>Zalavég!N175</f>
        <v>közép</v>
      </c>
      <c r="O230" s="21"/>
      <c r="P230" s="2"/>
      <c r="Q230" s="2"/>
      <c r="R230" s="2">
        <f>Batyk!R175+Pakod!R175+Zalabér!R174+Zalaszentgrót!R206+Zalavég!R175</f>
        <v>383</v>
      </c>
      <c r="S230" s="2"/>
      <c r="T230" s="3"/>
      <c r="U230" s="3"/>
      <c r="V230" s="3"/>
      <c r="W230" s="3"/>
      <c r="X230" s="3"/>
      <c r="Y230" s="3"/>
      <c r="Z230" s="3"/>
      <c r="AA230" s="3"/>
      <c r="AB230" s="3"/>
      <c r="AC230" s="4"/>
      <c r="AD230" s="27"/>
    </row>
    <row r="231" spans="1:30" s="62" customFormat="1" ht="60" x14ac:dyDescent="0.25">
      <c r="A231" s="175">
        <f>Zalaszentgrót!A207</f>
        <v>0</v>
      </c>
      <c r="B231" s="51"/>
      <c r="C231" s="51" t="str">
        <f>Zalaszentgrót!C207</f>
        <v>Zalaszentgrót Csáford 1. szv.átemelő</v>
      </c>
      <c r="D231" s="51" t="str">
        <f>Zalaszentgrót!D207</f>
        <v>FMC csere</v>
      </c>
      <c r="E231" s="51" t="str">
        <f>Zalaszentgrót!E207</f>
        <v>Az elektromos, irányítástechnikai  szerelvények és vezetékek, műszaki állapota miatt fennáll a meghibásodás veszélye.</v>
      </c>
      <c r="F231" s="51" t="str">
        <f>Zalaszentgrót!F207</f>
        <v>A szennyvízszivattyú elektromos megtáplálása, a folyamatos távfelügyelet biztosítása.</v>
      </c>
      <c r="G231" s="51" t="str">
        <f>Zalaszentgrót!G207</f>
        <v>Az elektromos paramétereihez illeszkedő erős- és gyengeáramú vezérlőszekrény</v>
      </c>
      <c r="H231" s="51"/>
      <c r="I231" s="107" t="str">
        <f>Zalaszentgrót!I207</f>
        <v>Zalaszentgrót osztatlan közös</v>
      </c>
      <c r="J231" s="109">
        <f t="shared" ref="J231:J236" si="37">SUM(O231:AC231)</f>
        <v>2352</v>
      </c>
      <c r="K231" s="109"/>
      <c r="L231" s="197">
        <f>Zalaszentgrót!L207</f>
        <v>46388</v>
      </c>
      <c r="M231" s="197">
        <f>Zalaszentgrót!M207</f>
        <v>46752</v>
      </c>
      <c r="N231" s="109" t="str">
        <f>Zalaszentgrót!N207</f>
        <v>közép</v>
      </c>
      <c r="O231" s="198"/>
      <c r="P231" s="199"/>
      <c r="Q231" s="199"/>
      <c r="R231" s="2">
        <f>Batyk!R176+Pakod!R176+Zalabér!R175+Zalaszentgrót!R207+Zalavég!R176</f>
        <v>2352</v>
      </c>
      <c r="S231" s="199"/>
      <c r="T231" s="3"/>
      <c r="U231" s="3"/>
      <c r="V231" s="3"/>
      <c r="W231" s="3"/>
      <c r="X231" s="3"/>
      <c r="Y231" s="3"/>
      <c r="Z231" s="3"/>
      <c r="AA231" s="3"/>
      <c r="AB231" s="3"/>
      <c r="AC231" s="4"/>
      <c r="AD231" s="27"/>
    </row>
    <row r="232" spans="1:30" s="62" customFormat="1" ht="60" x14ac:dyDescent="0.25">
      <c r="A232" s="175">
        <f>Zalaszentgrót!A208</f>
        <v>0</v>
      </c>
      <c r="B232" s="51"/>
      <c r="C232" s="51" t="str">
        <f>Zalaszentgrót!C208</f>
        <v>Zalaszentgrót Kisszentgrót 3. szennyvízátemelő</v>
      </c>
      <c r="D232" s="51" t="str">
        <f>Zalaszentgrót!D208</f>
        <v>FMC csere</v>
      </c>
      <c r="E232" s="51" t="str">
        <f>Zalaszentgrót!E208</f>
        <v>Az elektromos, irányítástechnikai  szerelvények és vezetékek, műszaki állapota miatt fennáll a meghibásodás veszélye.</v>
      </c>
      <c r="F232" s="51" t="str">
        <f>Zalaszentgrót!F208</f>
        <v>A szennyvízszivattyú elektromos megtáplálása, a folyamatos távfelügyelet biztosítása.</v>
      </c>
      <c r="G232" s="51" t="str">
        <f>Zalaszentgrót!G208</f>
        <v>Az elektromos paramétereihez illeszkedő erős- és gyengeáramú vezérlőszekrény</v>
      </c>
      <c r="H232" s="51"/>
      <c r="I232" s="107" t="str">
        <f>Zalaszentgrót!I208</f>
        <v>Zalaszentgrót osztatlan közös</v>
      </c>
      <c r="J232" s="109">
        <f t="shared" si="37"/>
        <v>2352</v>
      </c>
      <c r="K232" s="109"/>
      <c r="L232" s="197">
        <f>Zalaszentgrót!L208</f>
        <v>46388</v>
      </c>
      <c r="M232" s="197">
        <f>Zalaszentgrót!M208</f>
        <v>46752</v>
      </c>
      <c r="N232" s="109" t="str">
        <f>Zalaszentgrót!N208</f>
        <v>közép</v>
      </c>
      <c r="O232" s="198"/>
      <c r="P232" s="199"/>
      <c r="Q232" s="199"/>
      <c r="R232" s="2">
        <f>Batyk!R177+Pakod!R177+Zalabér!R176+Zalaszentgrót!R208+Zalavég!R177</f>
        <v>2352</v>
      </c>
      <c r="S232" s="199"/>
      <c r="T232" s="3"/>
      <c r="U232" s="3"/>
      <c r="V232" s="3"/>
      <c r="W232" s="3"/>
      <c r="X232" s="3"/>
      <c r="Y232" s="3"/>
      <c r="Z232" s="3"/>
      <c r="AA232" s="3"/>
      <c r="AB232" s="3"/>
      <c r="AC232" s="4"/>
      <c r="AD232" s="27"/>
    </row>
    <row r="233" spans="1:30" s="62" customFormat="1" ht="60" x14ac:dyDescent="0.25">
      <c r="A233" s="175">
        <f>Zalaszentgrót!A209</f>
        <v>0</v>
      </c>
      <c r="B233" s="51"/>
      <c r="C233" s="51" t="str">
        <f>Zalaszentgrót!C209</f>
        <v>Zalaszentgrót Zalaudvarnok 3. szennyvízátemelő</v>
      </c>
      <c r="D233" s="51" t="str">
        <f>Zalaszentgrót!D209</f>
        <v>FMC csere</v>
      </c>
      <c r="E233" s="51" t="str">
        <f>Zalaszentgrót!E209</f>
        <v>Az elektromos, irányítástechnikai  szerelvények és vezetékek, műszaki állapota miatt fennáll a meghibásodás veszélye.</v>
      </c>
      <c r="F233" s="51" t="str">
        <f>Zalaszentgrót!F209</f>
        <v>A szennyvízszivattyú elektromos megtáplálása, a folyamatos távfelügyelet biztosítása.</v>
      </c>
      <c r="G233" s="51" t="str">
        <f>Zalaszentgrót!G209</f>
        <v>Az elektromos paramétereihez illeszkedő erős- és gyengeáramú vezérlőszekrény</v>
      </c>
      <c r="H233" s="51"/>
      <c r="I233" s="107" t="str">
        <f>Zalaszentgrót!I209</f>
        <v>Zalaszentgrót osztatlan közös</v>
      </c>
      <c r="J233" s="109">
        <f t="shared" si="37"/>
        <v>2352</v>
      </c>
      <c r="K233" s="109"/>
      <c r="L233" s="197">
        <f>Zalaszentgrót!L209</f>
        <v>46388</v>
      </c>
      <c r="M233" s="197">
        <f>Zalaszentgrót!M209</f>
        <v>46752</v>
      </c>
      <c r="N233" s="109" t="str">
        <f>Zalaszentgrót!N209</f>
        <v>közép</v>
      </c>
      <c r="O233" s="198"/>
      <c r="P233" s="199"/>
      <c r="Q233" s="199"/>
      <c r="R233" s="2">
        <f>Batyk!R178+Pakod!R178+Zalabér!R177+Zalaszentgrót!R209+Zalavég!R178</f>
        <v>2352</v>
      </c>
      <c r="S233" s="199"/>
      <c r="T233" s="3"/>
      <c r="U233" s="3"/>
      <c r="V233" s="3"/>
      <c r="W233" s="3"/>
      <c r="X233" s="3"/>
      <c r="Y233" s="3"/>
      <c r="Z233" s="3"/>
      <c r="AA233" s="3"/>
      <c r="AB233" s="3"/>
      <c r="AC233" s="4"/>
      <c r="AD233" s="27"/>
    </row>
    <row r="234" spans="1:30" s="62" customFormat="1" ht="60" x14ac:dyDescent="0.25">
      <c r="A234" s="175">
        <f>Zalaszentgrót!A210</f>
        <v>0</v>
      </c>
      <c r="B234" s="51"/>
      <c r="C234" s="51" t="str">
        <f>Zalaszentgrót!C210</f>
        <v>Zalaszentgrót Zalaudvarnok 4. szennyvízátemelő</v>
      </c>
      <c r="D234" s="51" t="str">
        <f>Zalaszentgrót!D210</f>
        <v>FMC csere</v>
      </c>
      <c r="E234" s="51" t="str">
        <f>Zalaszentgrót!E210</f>
        <v>Az elektromos, irányítástechnikai  szerelvények és vezetékek, műszaki állapota miatt fennáll a meghibásodás veszélye.</v>
      </c>
      <c r="F234" s="51" t="str">
        <f>Zalaszentgrót!F210</f>
        <v>A szennyvízszivattyú elektromos megtáplálása, a folyamatos távfelügyelet biztosítása.</v>
      </c>
      <c r="G234" s="51" t="str">
        <f>Zalaszentgrót!G210</f>
        <v>Az elektromos paramétereihez illeszkedő erős- és gyengeáramú vezérlőszekrény</v>
      </c>
      <c r="H234" s="51"/>
      <c r="I234" s="107" t="str">
        <f>Zalaszentgrót!I210</f>
        <v>Zalaszentgrót osztatlan közös</v>
      </c>
      <c r="J234" s="109">
        <f t="shared" si="37"/>
        <v>2352</v>
      </c>
      <c r="K234" s="109"/>
      <c r="L234" s="197">
        <f>Zalaszentgrót!L210</f>
        <v>46388</v>
      </c>
      <c r="M234" s="197">
        <f>Zalaszentgrót!M210</f>
        <v>46752</v>
      </c>
      <c r="N234" s="109" t="str">
        <f>Zalaszentgrót!N210</f>
        <v>közép</v>
      </c>
      <c r="O234" s="198"/>
      <c r="P234" s="199"/>
      <c r="Q234" s="199"/>
      <c r="R234" s="2">
        <f>Batyk!R179+Pakod!R179+Zalabér!R178+Zalaszentgrót!R210+Zalavég!R179</f>
        <v>2352</v>
      </c>
      <c r="S234" s="199"/>
      <c r="T234" s="3"/>
      <c r="U234" s="3"/>
      <c r="V234" s="3"/>
      <c r="W234" s="3"/>
      <c r="X234" s="3"/>
      <c r="Y234" s="3"/>
      <c r="Z234" s="3"/>
      <c r="AA234" s="3"/>
      <c r="AB234" s="3"/>
      <c r="AC234" s="4"/>
      <c r="AD234" s="27"/>
    </row>
    <row r="235" spans="1:30" s="62" customFormat="1" ht="60" x14ac:dyDescent="0.25">
      <c r="A235" s="175">
        <f>Zalaszentgrót!A211</f>
        <v>0</v>
      </c>
      <c r="B235" s="51"/>
      <c r="C235" s="51" t="str">
        <f>Zalaszentgrót!C211</f>
        <v>Zalaszentgrót Zalaudvarnok 5. szennyvízátemelő</v>
      </c>
      <c r="D235" s="51" t="str">
        <f>Zalaszentgrót!D211</f>
        <v>FMC csere</v>
      </c>
      <c r="E235" s="51" t="str">
        <f>Zalaszentgrót!E211</f>
        <v>Az elektromos, irányítástechnikai  szerelvények és vezetékek, műszaki állapota miatt fennáll a meghibásodás veszélye.</v>
      </c>
      <c r="F235" s="51" t="str">
        <f>Zalaszentgrót!F211</f>
        <v>A szennyvízszivattyú elektromos megtáplálása, a folyamatos távfelügyelet biztosítása.</v>
      </c>
      <c r="G235" s="51" t="str">
        <f>Zalaszentgrót!G211</f>
        <v>Az elektromos paramétereihez illeszkedő erős- és gyengeáramú vezérlőszekrény</v>
      </c>
      <c r="H235" s="51"/>
      <c r="I235" s="107" t="str">
        <f>Zalaszentgrót!I211</f>
        <v>Zalaszentgrót osztatlan közös</v>
      </c>
      <c r="J235" s="109">
        <f t="shared" si="37"/>
        <v>2352</v>
      </c>
      <c r="K235" s="109"/>
      <c r="L235" s="197">
        <f>Zalaszentgrót!L211</f>
        <v>46388</v>
      </c>
      <c r="M235" s="197">
        <f>Zalaszentgrót!M211</f>
        <v>46752</v>
      </c>
      <c r="N235" s="109" t="str">
        <f>Zalaszentgrót!N211</f>
        <v>közép</v>
      </c>
      <c r="O235" s="198"/>
      <c r="P235" s="199"/>
      <c r="Q235" s="199"/>
      <c r="R235" s="2">
        <f>Batyk!R180+Pakod!R180+Zalabér!R179+Zalaszentgrót!R211+Zalavég!R180</f>
        <v>2352</v>
      </c>
      <c r="S235" s="199"/>
      <c r="T235" s="3"/>
      <c r="U235" s="3"/>
      <c r="V235" s="3"/>
      <c r="W235" s="3"/>
      <c r="X235" s="3"/>
      <c r="Y235" s="3"/>
      <c r="Z235" s="3"/>
      <c r="AA235" s="3"/>
      <c r="AB235" s="3"/>
      <c r="AC235" s="4"/>
      <c r="AD235" s="27"/>
    </row>
    <row r="236" spans="1:30" s="62" customFormat="1" ht="60" x14ac:dyDescent="0.25">
      <c r="A236" s="175">
        <f>Zalaszentgrót!A212</f>
        <v>0</v>
      </c>
      <c r="B236" s="51"/>
      <c r="C236" s="51" t="str">
        <f>Zalaszentgrót!C212</f>
        <v>Batyk 1. szennyvízátemelő</v>
      </c>
      <c r="D236" s="51" t="str">
        <f>Zalaszentgrót!D212</f>
        <v>FMC csere</v>
      </c>
      <c r="E236" s="51" t="str">
        <f>Zalaszentgrót!E212</f>
        <v>Az elektromos, irányítástechnikai  szerelvények és vezetékek, műszaki állapota miatt fennáll a meghibásodás veszélye.</v>
      </c>
      <c r="F236" s="51" t="str">
        <f>Zalaszentgrót!F212</f>
        <v>A szennyvízszivattyú elektromos megtáplálása, a folyamatos távfelügyelet biztosítása.</v>
      </c>
      <c r="G236" s="51" t="str">
        <f>Zalaszentgrót!G212</f>
        <v>Az elektromos paramétereihez illeszkedő erős- és gyengeáramú vezérlőszekrény</v>
      </c>
      <c r="H236" s="51"/>
      <c r="I236" s="107" t="str">
        <f>Zalaszentgrót!I212</f>
        <v>Zalaszentgrót osztatlan közös</v>
      </c>
      <c r="J236" s="109">
        <f t="shared" si="37"/>
        <v>2352</v>
      </c>
      <c r="K236" s="109"/>
      <c r="L236" s="197">
        <f>Zalaszentgrót!L212</f>
        <v>46388</v>
      </c>
      <c r="M236" s="197">
        <f>Zalaszentgrót!M212</f>
        <v>46752</v>
      </c>
      <c r="N236" s="109" t="str">
        <f>Zalaszentgrót!N212</f>
        <v>közép</v>
      </c>
      <c r="O236" s="198"/>
      <c r="P236" s="199"/>
      <c r="Q236" s="199"/>
      <c r="R236" s="2">
        <f>Batyk!R181+Pakod!R181+Zalabér!R180+Zalaszentgrót!R212+Zalavég!R181</f>
        <v>2352</v>
      </c>
      <c r="S236" s="199"/>
      <c r="T236" s="3"/>
      <c r="U236" s="3"/>
      <c r="V236" s="3"/>
      <c r="W236" s="3"/>
      <c r="X236" s="3"/>
      <c r="Y236" s="3"/>
      <c r="Z236" s="3"/>
      <c r="AA236" s="3"/>
      <c r="AB236" s="3"/>
      <c r="AC236" s="4"/>
      <c r="AD236" s="27"/>
    </row>
    <row r="237" spans="1:30" s="62" customFormat="1" ht="60" x14ac:dyDescent="0.25">
      <c r="A237" s="175">
        <f>Batyk!A182</f>
        <v>0</v>
      </c>
      <c r="B237" s="30"/>
      <c r="C237" s="64" t="str">
        <f>Batyk!C182</f>
        <v>Batyk 2.</v>
      </c>
      <c r="D237" s="169" t="str">
        <f>Batyk!D182</f>
        <v>villamos és irányítástechnika felújítása</v>
      </c>
      <c r="E237" s="66" t="str">
        <f>Batyk!E182</f>
        <v>Az elektromos, irányítástechnikai  szerelvények és vezetékek, műszaki állapota miatt fennáll a meghibásodás veszélye.</v>
      </c>
      <c r="F237" s="66" t="str">
        <f>Batyk!F182</f>
        <v>A szennyvízszivattyú elektromos megtáplálása, a folyamatos távfelügyelet biztosítása.</v>
      </c>
      <c r="G237" s="66" t="str">
        <f>Batyk!G182</f>
        <v>Az elektromos paramétereihez illeszkedő erős- és gyengeáramú vezérlőszekrény</v>
      </c>
      <c r="H237" s="34"/>
      <c r="I237" s="107" t="str">
        <f>Batyk!I182</f>
        <v>Zalaszentgrót osztatlan közös</v>
      </c>
      <c r="J237" s="107">
        <f t="shared" ref="J237:J256" si="38">SUM(O237:AC237)</f>
        <v>2000</v>
      </c>
      <c r="K237" s="34"/>
      <c r="L237" s="99">
        <f>Batyk!L182</f>
        <v>46388</v>
      </c>
      <c r="M237" s="99">
        <f>Batyk!M182</f>
        <v>46752</v>
      </c>
      <c r="N237" s="57" t="str">
        <f>Batyk!N182</f>
        <v>közép</v>
      </c>
      <c r="O237" s="1"/>
      <c r="P237" s="2"/>
      <c r="Q237" s="2"/>
      <c r="R237" s="2">
        <f>Batyk!R182+Pakod!R182+Zalabér!R181+Zalaszentgrót!R213+Zalavég!R182</f>
        <v>2000</v>
      </c>
      <c r="S237" s="2"/>
      <c r="T237" s="3"/>
      <c r="U237" s="3"/>
      <c r="V237" s="3"/>
      <c r="W237" s="3"/>
      <c r="X237" s="3"/>
      <c r="Y237" s="3"/>
      <c r="Z237" s="3"/>
      <c r="AA237" s="3"/>
      <c r="AB237" s="3"/>
      <c r="AC237" s="4"/>
      <c r="AD237" s="27"/>
    </row>
    <row r="238" spans="1:30" s="62" customFormat="1" ht="60" x14ac:dyDescent="0.25">
      <c r="A238" s="175">
        <f>Pakod!A183</f>
        <v>0</v>
      </c>
      <c r="B238" s="30"/>
      <c r="C238" s="64" t="str">
        <f>Pakod!C183</f>
        <v>Pakod 3.</v>
      </c>
      <c r="D238" s="169" t="str">
        <f>Pakod!D183</f>
        <v>villamos és irányítástechnika felújítása</v>
      </c>
      <c r="E238" s="66" t="str">
        <f>Pakod!E183</f>
        <v>Az elektromos, irányítástechnikai  szerelvények és vezetékek, műszaki állapota miatt fennáll a meghibásodás veszélye.</v>
      </c>
      <c r="F238" s="66" t="str">
        <f>Pakod!F183</f>
        <v>A szennyvízszivattyú elektromos megtáplálása, a folyamatos távfelügyelet biztosítása.</v>
      </c>
      <c r="G238" s="66" t="str">
        <f>Pakod!G183</f>
        <v>Az elektromos paramétereihez illeszkedő erős- és gyengeáramú vezérlőszekrény</v>
      </c>
      <c r="H238" s="34"/>
      <c r="I238" s="107" t="str">
        <f>Pakod!I183</f>
        <v>Zalaszentgrót osztatlan közös</v>
      </c>
      <c r="J238" s="107">
        <f t="shared" si="38"/>
        <v>2000</v>
      </c>
      <c r="K238" s="34"/>
      <c r="L238" s="99">
        <f>Pakod!L183</f>
        <v>46753</v>
      </c>
      <c r="M238" s="99">
        <f>Pakod!M183</f>
        <v>47118</v>
      </c>
      <c r="N238" s="57" t="str">
        <f>Pakod!N183</f>
        <v>közép</v>
      </c>
      <c r="O238" s="1"/>
      <c r="P238" s="2"/>
      <c r="Q238" s="2"/>
      <c r="R238" s="2"/>
      <c r="S238" s="2">
        <f>Batyk!S183+Pakod!S183+Zalabér!S182+Zalaszentgrót!S214+Zalavég!S183</f>
        <v>2000</v>
      </c>
      <c r="T238" s="3"/>
      <c r="U238" s="3"/>
      <c r="V238" s="3"/>
      <c r="W238" s="3"/>
      <c r="X238" s="3"/>
      <c r="Y238" s="3"/>
      <c r="Z238" s="3"/>
      <c r="AA238" s="3"/>
      <c r="AB238" s="3"/>
      <c r="AC238" s="4"/>
      <c r="AD238" s="27"/>
    </row>
    <row r="239" spans="1:30" s="62" customFormat="1" ht="60" x14ac:dyDescent="0.25">
      <c r="A239" s="175">
        <f>Batyk!A184</f>
        <v>0</v>
      </c>
      <c r="B239" s="30"/>
      <c r="C239" s="64" t="str">
        <f>Batyk!C184</f>
        <v>Batyk 3.</v>
      </c>
      <c r="D239" s="169" t="str">
        <f>Batyk!D184</f>
        <v>villamos és irányítástechnika felújítása</v>
      </c>
      <c r="E239" s="66" t="str">
        <f>Batyk!E184</f>
        <v>Az elektromos, irányítástechnikai  szerelvények és vezetékek, műszaki állapota miatt fennáll a meghibásodás veszélye.</v>
      </c>
      <c r="F239" s="66" t="str">
        <f>Batyk!F184</f>
        <v>A szennyvízszivattyú elektromos megtáplálása, a folyamatos távfelügyelet biztosítása.</v>
      </c>
      <c r="G239" s="66" t="str">
        <f>Batyk!G184</f>
        <v>Az elektromos paramétereihez illeszkedő erős- és gyengeáramú vezérlőszekrény</v>
      </c>
      <c r="H239" s="34"/>
      <c r="I239" s="107" t="str">
        <f>Batyk!I184</f>
        <v>Zalaszentgrót osztatlan közös</v>
      </c>
      <c r="J239" s="107">
        <f t="shared" si="38"/>
        <v>2000</v>
      </c>
      <c r="K239" s="34"/>
      <c r="L239" s="99">
        <f>Batyk!L184</f>
        <v>46753</v>
      </c>
      <c r="M239" s="99">
        <f>Batyk!M184</f>
        <v>47118</v>
      </c>
      <c r="N239" s="57" t="str">
        <f>Batyk!N184</f>
        <v>közép</v>
      </c>
      <c r="O239" s="1"/>
      <c r="P239" s="2"/>
      <c r="Q239" s="2"/>
      <c r="R239" s="2"/>
      <c r="S239" s="2">
        <f>Batyk!S184+Pakod!S184+Zalabér!S183+Zalaszentgrót!S215+Zalavég!S184</f>
        <v>2000</v>
      </c>
      <c r="T239" s="3"/>
      <c r="U239" s="3"/>
      <c r="V239" s="3"/>
      <c r="W239" s="3"/>
      <c r="X239" s="3"/>
      <c r="Y239" s="3"/>
      <c r="Z239" s="3"/>
      <c r="AA239" s="3"/>
      <c r="AB239" s="3"/>
      <c r="AC239" s="4"/>
      <c r="AD239" s="27"/>
    </row>
    <row r="240" spans="1:30" s="62" customFormat="1" ht="60" x14ac:dyDescent="0.25">
      <c r="A240" s="175">
        <f>Pakod!A185</f>
        <v>0</v>
      </c>
      <c r="B240" s="30"/>
      <c r="C240" s="64" t="str">
        <f>Pakod!C185</f>
        <v>Pakod 5.</v>
      </c>
      <c r="D240" s="169" t="str">
        <f>Pakod!D185</f>
        <v>villamos és irányítástechnika felújítása</v>
      </c>
      <c r="E240" s="66" t="str">
        <f>Pakod!E185</f>
        <v>Az elektromos, irányítástechnikai  szerelvények és vezetékek, műszaki állapota miatt fennáll a meghibásodás veszélye.</v>
      </c>
      <c r="F240" s="66" t="str">
        <f>Pakod!F185</f>
        <v>A szennyvízszivattyú elektromos megtáplálása, a folyamatos távfelügyelet biztosítása.</v>
      </c>
      <c r="G240" s="66" t="str">
        <f>Pakod!G185</f>
        <v>Az elektromos paramétereihez illeszkedő erős- és gyengeáramú vezérlőszekrény</v>
      </c>
      <c r="H240" s="34"/>
      <c r="I240" s="107" t="str">
        <f>Pakod!I185</f>
        <v>Zalaszentgrót osztatlan közös</v>
      </c>
      <c r="J240" s="107">
        <f t="shared" si="38"/>
        <v>2000</v>
      </c>
      <c r="K240" s="34"/>
      <c r="L240" s="99">
        <f>Pakod!L185</f>
        <v>47119</v>
      </c>
      <c r="M240" s="99">
        <f>Pakod!M185</f>
        <v>47483</v>
      </c>
      <c r="N240" s="57" t="str">
        <f>Pakod!N185</f>
        <v>hosszú</v>
      </c>
      <c r="O240" s="1"/>
      <c r="P240" s="2"/>
      <c r="Q240" s="2"/>
      <c r="R240" s="2"/>
      <c r="S240" s="2"/>
      <c r="T240" s="3">
        <f>Batyk!T185+Pakod!T185+Zalabér!T184+Zalaszentgrót!T216+Zalavég!T185</f>
        <v>2000</v>
      </c>
      <c r="U240" s="3"/>
      <c r="V240" s="3"/>
      <c r="W240" s="3"/>
      <c r="X240" s="3"/>
      <c r="Y240" s="3"/>
      <c r="Z240" s="3"/>
      <c r="AA240" s="3"/>
      <c r="AB240" s="3"/>
      <c r="AC240" s="4"/>
      <c r="AD240" s="27"/>
    </row>
    <row r="241" spans="1:30" s="62" customFormat="1" ht="60" x14ac:dyDescent="0.25">
      <c r="A241" s="175">
        <f>Zalabér!A185</f>
        <v>0</v>
      </c>
      <c r="B241" s="30"/>
      <c r="C241" s="64" t="str">
        <f>Zalabér!C185</f>
        <v>Zalabér 3.</v>
      </c>
      <c r="D241" s="169" t="str">
        <f>Zalabér!D185</f>
        <v>villamos és irányítástechnika felújítása</v>
      </c>
      <c r="E241" s="66" t="str">
        <f>Zalabér!E185</f>
        <v>Az elektromos, irányítástechnikai  szerelvények és vezetékek, műszaki állapota miatt fennáll a meghibásodás veszélye.</v>
      </c>
      <c r="F241" s="66" t="str">
        <f>Zalabér!F185</f>
        <v>A szennyvízszivattyú elektromos megtáplálása, a folyamatos távfelügyelet biztosítása.</v>
      </c>
      <c r="G241" s="66" t="str">
        <f>Zalabér!G185</f>
        <v>Az elektromos paramétereihez illeszkedő erős- és gyengeáramú vezérlőszekrény</v>
      </c>
      <c r="H241" s="34"/>
      <c r="I241" s="107" t="str">
        <f>Zalabér!I185</f>
        <v>Zalaszentgrót osztatlan közös</v>
      </c>
      <c r="J241" s="107">
        <f t="shared" si="38"/>
        <v>2000</v>
      </c>
      <c r="K241" s="34"/>
      <c r="L241" s="99">
        <f>Zalabér!L185</f>
        <v>47119</v>
      </c>
      <c r="M241" s="99">
        <f>Zalabér!M185</f>
        <v>47483</v>
      </c>
      <c r="N241" s="57" t="str">
        <f>Zalabér!N185</f>
        <v>hosszú</v>
      </c>
      <c r="O241" s="1"/>
      <c r="P241" s="2"/>
      <c r="Q241" s="2"/>
      <c r="R241" s="2"/>
      <c r="S241" s="2"/>
      <c r="T241" s="3">
        <f>Batyk!T186+Pakod!T186+Zalabér!T185+Zalaszentgrót!T217+Zalavég!T186</f>
        <v>2000</v>
      </c>
      <c r="U241" s="3"/>
      <c r="V241" s="3"/>
      <c r="W241" s="3"/>
      <c r="X241" s="3"/>
      <c r="Y241" s="3"/>
      <c r="Z241" s="3"/>
      <c r="AA241" s="3"/>
      <c r="AB241" s="3"/>
      <c r="AC241" s="4"/>
      <c r="AD241" s="27"/>
    </row>
    <row r="242" spans="1:30" s="62" customFormat="1" ht="60" x14ac:dyDescent="0.25">
      <c r="A242" s="175">
        <f>Batyk!A187</f>
        <v>0</v>
      </c>
      <c r="B242" s="30"/>
      <c r="C242" s="64" t="str">
        <f>Batyk!C187</f>
        <v>Batyk</v>
      </c>
      <c r="D242" s="169" t="str">
        <f>Batyk!D187</f>
        <v>villamos és irányítástechnika felújítása</v>
      </c>
      <c r="E242" s="66" t="str">
        <f>Batyk!E187</f>
        <v>Az elektromos, irányítástechnikai  szerelvények és vezetékek, műszaki állapota miatt fennáll a meghibásodás veszélye.</v>
      </c>
      <c r="F242" s="66" t="str">
        <f>Batyk!F187</f>
        <v>A szennyvízszivattyú elektromos megtáplálása, a folyamatos távfelügyelet biztosítása.</v>
      </c>
      <c r="G242" s="66" t="str">
        <f>Batyk!G187</f>
        <v>Az elektromos paramétereihez illeszkedő erős- és gyengeáramú vezérlőszekrény</v>
      </c>
      <c r="H242" s="34"/>
      <c r="I242" s="107" t="str">
        <f>Batyk!I187</f>
        <v>Zalaszentgrót osztatlan közös</v>
      </c>
      <c r="J242" s="107">
        <f t="shared" si="38"/>
        <v>3220</v>
      </c>
      <c r="K242" s="34"/>
      <c r="L242" s="99">
        <f>Batyk!L187</f>
        <v>47119</v>
      </c>
      <c r="M242" s="99">
        <f>Batyk!M187</f>
        <v>50770</v>
      </c>
      <c r="N242" s="57" t="str">
        <f>Batyk!N187</f>
        <v>hosszú</v>
      </c>
      <c r="O242" s="1"/>
      <c r="P242" s="2"/>
      <c r="Q242" s="2"/>
      <c r="R242" s="2"/>
      <c r="S242" s="2"/>
      <c r="T242" s="3">
        <f>Batyk!T187+Pakod!T187+Zalabér!T186+Zalaszentgrót!T218+Zalavég!T187</f>
        <v>322</v>
      </c>
      <c r="U242" s="3">
        <f>Batyk!U187+Pakod!U187+Zalabér!U186+Zalaszentgrót!U218+Zalavég!U187</f>
        <v>322</v>
      </c>
      <c r="V242" s="3">
        <f>Batyk!V187+Pakod!V187+Zalabér!V186+Zalaszentgrót!V218+Zalavég!V187</f>
        <v>322</v>
      </c>
      <c r="W242" s="3">
        <f>Batyk!W187+Pakod!W187+Zalabér!W186+Zalaszentgrót!W218+Zalavég!W187</f>
        <v>322</v>
      </c>
      <c r="X242" s="3">
        <f>Batyk!X187+Pakod!X187+Zalabér!X186+Zalaszentgrót!X218+Zalavég!X187</f>
        <v>322</v>
      </c>
      <c r="Y242" s="3">
        <f>Batyk!Y187+Pakod!Y187+Zalabér!Y186+Zalaszentgrót!Y218+Zalavég!Y187</f>
        <v>322</v>
      </c>
      <c r="Z242" s="3">
        <f>Batyk!Z187+Pakod!Z187+Zalabér!Z186+Zalaszentgrót!Z218+Zalavég!Z187</f>
        <v>322</v>
      </c>
      <c r="AA242" s="3">
        <f>Batyk!AA187+Pakod!AA187+Zalabér!AA186+Zalaszentgrót!AA218+Zalavég!AA187</f>
        <v>322</v>
      </c>
      <c r="AB242" s="3">
        <f>Batyk!AB187+Pakod!AB187+Zalabér!AB186+Zalaszentgrót!AB218+Zalavég!AB187</f>
        <v>322</v>
      </c>
      <c r="AC242" s="4">
        <f>Batyk!AC187+Pakod!AC187+Zalabér!AC186+Zalaszentgrót!AC218+Zalavég!AC187</f>
        <v>322</v>
      </c>
      <c r="AD242" s="27"/>
    </row>
    <row r="243" spans="1:30" s="62" customFormat="1" ht="60" x14ac:dyDescent="0.25">
      <c r="A243" s="175">
        <f>Pakod!A188</f>
        <v>0</v>
      </c>
      <c r="B243" s="30"/>
      <c r="C243" s="64" t="str">
        <f>Pakod!C188</f>
        <v>Pakod</v>
      </c>
      <c r="D243" s="169" t="str">
        <f>Pakod!D188</f>
        <v>villamos és irányítástechnika felújítása</v>
      </c>
      <c r="E243" s="66" t="str">
        <f>Pakod!E188</f>
        <v>Az elektromos, irányítástechnikai  szerelvények és vezetékek, műszaki állapota miatt fennáll a meghibásodás veszélye.</v>
      </c>
      <c r="F243" s="66" t="str">
        <f>Pakod!F188</f>
        <v>A szennyvízszivattyú elektromos megtáplálása, a folyamatos távfelügyelet biztosítása.</v>
      </c>
      <c r="G243" s="66" t="str">
        <f>Pakod!G188</f>
        <v>Az elektromos paramétereihez illeszkedő erős- és gyengeáramú vezérlőszekrény</v>
      </c>
      <c r="H243" s="34"/>
      <c r="I243" s="107" t="str">
        <f>Pakod!I188</f>
        <v>Zalaszentgrót osztatlan közös</v>
      </c>
      <c r="J243" s="107">
        <f t="shared" si="38"/>
        <v>7220</v>
      </c>
      <c r="K243" s="34"/>
      <c r="L243" s="99">
        <f>Pakod!L188</f>
        <v>47119</v>
      </c>
      <c r="M243" s="99">
        <f>Pakod!M188</f>
        <v>50770</v>
      </c>
      <c r="N243" s="57" t="str">
        <f>Pakod!N188</f>
        <v>hosszú</v>
      </c>
      <c r="O243" s="1"/>
      <c r="P243" s="2"/>
      <c r="Q243" s="2"/>
      <c r="R243" s="2"/>
      <c r="S243" s="2"/>
      <c r="T243" s="3">
        <f>Batyk!T188+Pakod!T188+Zalabér!T187+Zalaszentgrót!T219+Zalavég!T188</f>
        <v>722</v>
      </c>
      <c r="U243" s="3">
        <f>Batyk!U188+Pakod!U188+Zalabér!U187+Zalaszentgrót!U219+Zalavég!U188</f>
        <v>722</v>
      </c>
      <c r="V243" s="3">
        <f>Batyk!V188+Pakod!V188+Zalabér!V187+Zalaszentgrót!V219+Zalavég!V188</f>
        <v>722</v>
      </c>
      <c r="W243" s="3">
        <f>Batyk!W188+Pakod!W188+Zalabér!W187+Zalaszentgrót!W219+Zalavég!W188</f>
        <v>722</v>
      </c>
      <c r="X243" s="3">
        <f>Batyk!X188+Pakod!X188+Zalabér!X187+Zalaszentgrót!X219+Zalavég!X188</f>
        <v>722</v>
      </c>
      <c r="Y243" s="3">
        <f>Batyk!Y188+Pakod!Y188+Zalabér!Y187+Zalaszentgrót!Y219+Zalavég!Y188</f>
        <v>722</v>
      </c>
      <c r="Z243" s="3">
        <f>Batyk!Z188+Pakod!Z188+Zalabér!Z187+Zalaszentgrót!Z219+Zalavég!Z188</f>
        <v>722</v>
      </c>
      <c r="AA243" s="3">
        <f>Batyk!AA188+Pakod!AA188+Zalabér!AA187+Zalaszentgrót!AA219+Zalavég!AA188</f>
        <v>722</v>
      </c>
      <c r="AB243" s="3">
        <f>Batyk!AB188+Pakod!AB188+Zalabér!AB187+Zalaszentgrót!AB219+Zalavég!AB188</f>
        <v>722</v>
      </c>
      <c r="AC243" s="4">
        <f>Batyk!AC188+Pakod!AC188+Zalabér!AC187+Zalaszentgrót!AC219+Zalavég!AC188</f>
        <v>722</v>
      </c>
      <c r="AD243" s="27"/>
    </row>
    <row r="244" spans="1:30" s="62" customFormat="1" ht="60" x14ac:dyDescent="0.25">
      <c r="A244" s="175">
        <f>Zalabér!A188</f>
        <v>0</v>
      </c>
      <c r="B244" s="30"/>
      <c r="C244" s="64" t="str">
        <f>Zalabér!C188</f>
        <v>Zalabér</v>
      </c>
      <c r="D244" s="169" t="str">
        <f>Zalabér!D188</f>
        <v>villamos és irányítástechnika felújítása</v>
      </c>
      <c r="E244" s="66" t="str">
        <f>Zalabér!E188</f>
        <v>Az elektromos, irányítástechnikai  szerelvények és vezetékek, műszaki állapota miatt fennáll a meghibásodás veszélye.</v>
      </c>
      <c r="F244" s="66" t="str">
        <f>Zalabér!F188</f>
        <v>A szennyvízszivattyú elektromos megtáplálása, a folyamatos távfelügyelet biztosítása.</v>
      </c>
      <c r="G244" s="66" t="str">
        <f>Zalabér!G188</f>
        <v>Az elektromos paramétereihez illeszkedő erős- és gyengeáramú vezérlőszekrény</v>
      </c>
      <c r="H244" s="34"/>
      <c r="I244" s="107" t="str">
        <f>Zalabér!I188</f>
        <v>Zalaszentgrót osztatlan közös</v>
      </c>
      <c r="J244" s="107">
        <f t="shared" si="38"/>
        <v>6350</v>
      </c>
      <c r="K244" s="34"/>
      <c r="L244" s="99">
        <f>Zalabér!L188</f>
        <v>47119</v>
      </c>
      <c r="M244" s="99">
        <f>Zalabér!M188</f>
        <v>50770</v>
      </c>
      <c r="N244" s="57" t="str">
        <f>Zalabér!N188</f>
        <v>hosszú</v>
      </c>
      <c r="O244" s="1"/>
      <c r="P244" s="2"/>
      <c r="Q244" s="2"/>
      <c r="R244" s="2"/>
      <c r="S244" s="2"/>
      <c r="T244" s="3">
        <f>Batyk!T189+Pakod!T189+Zalabér!T188+Zalaszentgrót!T220+Zalavég!T189</f>
        <v>635</v>
      </c>
      <c r="U244" s="3">
        <f>Batyk!U189+Pakod!U189+Zalabér!U188+Zalaszentgrót!U220+Zalavég!U189</f>
        <v>635</v>
      </c>
      <c r="V244" s="3">
        <f>Batyk!V189+Pakod!V189+Zalabér!V188+Zalaszentgrót!V220+Zalavég!V189</f>
        <v>635</v>
      </c>
      <c r="W244" s="3">
        <f>Batyk!W189+Pakod!W189+Zalabér!W188+Zalaszentgrót!W220+Zalavég!W189</f>
        <v>635</v>
      </c>
      <c r="X244" s="3">
        <f>Batyk!X189+Pakod!X189+Zalabér!X188+Zalaszentgrót!X220+Zalavég!X189</f>
        <v>635</v>
      </c>
      <c r="Y244" s="3">
        <f>Batyk!Y189+Pakod!Y189+Zalabér!Y188+Zalaszentgrót!Y220+Zalavég!Y189</f>
        <v>635</v>
      </c>
      <c r="Z244" s="3">
        <f>Batyk!Z189+Pakod!Z189+Zalabér!Z188+Zalaszentgrót!Z220+Zalavég!Z189</f>
        <v>635</v>
      </c>
      <c r="AA244" s="3">
        <f>Batyk!AA189+Pakod!AA189+Zalabér!AA188+Zalaszentgrót!AA220+Zalavég!AA189</f>
        <v>635</v>
      </c>
      <c r="AB244" s="3">
        <f>Batyk!AB189+Pakod!AB189+Zalabér!AB188+Zalaszentgrót!AB220+Zalavég!AB189</f>
        <v>635</v>
      </c>
      <c r="AC244" s="4">
        <f>Batyk!AC189+Pakod!AC189+Zalabér!AC188+Zalaszentgrót!AC220+Zalavég!AC189</f>
        <v>635</v>
      </c>
      <c r="AD244" s="27"/>
    </row>
    <row r="245" spans="1:30" s="62" customFormat="1" ht="60" x14ac:dyDescent="0.25">
      <c r="A245" s="175">
        <f>Zalaszentgrót!A221</f>
        <v>0</v>
      </c>
      <c r="B245" s="30"/>
      <c r="C245" s="64" t="str">
        <f>Zalaszentgrót!C221</f>
        <v>Zalaszentgrót</v>
      </c>
      <c r="D245" s="169" t="str">
        <f>Zalaszentgrót!D221</f>
        <v>villamos és irányítástechnika felújítása</v>
      </c>
      <c r="E245" s="66" t="str">
        <f>Zalaszentgrót!E221</f>
        <v>Az elektromos, irányítástechnikai  szerelvények és vezetékek, műszaki állapota miatt fennáll a meghibásodás veszélye.</v>
      </c>
      <c r="F245" s="66" t="str">
        <f>Zalaszentgrót!F221</f>
        <v>A szennyvízszivattyú elektromos megtáplálása, a folyamatos távfelügyelet biztosítása.</v>
      </c>
      <c r="G245" s="66" t="str">
        <f>Zalaszentgrót!G221</f>
        <v>Az elektromos paramétereihez illeszkedő erős- és gyengeáramú vezérlőszekrény</v>
      </c>
      <c r="H245" s="34"/>
      <c r="I245" s="107" t="str">
        <f>Zalaszentgrót!I221</f>
        <v>Zalaszentgrót osztatlan közös</v>
      </c>
      <c r="J245" s="107">
        <f t="shared" si="38"/>
        <v>18164</v>
      </c>
      <c r="K245" s="34"/>
      <c r="L245" s="99">
        <f>Zalaszentgrót!L221</f>
        <v>47119</v>
      </c>
      <c r="M245" s="99">
        <f>Zalaszentgrót!M221</f>
        <v>50770</v>
      </c>
      <c r="N245" s="57" t="str">
        <f>Zalaszentgrót!N221</f>
        <v>hosszú</v>
      </c>
      <c r="O245" s="1"/>
      <c r="P245" s="2"/>
      <c r="Q245" s="2"/>
      <c r="R245" s="2"/>
      <c r="S245" s="2"/>
      <c r="T245" s="3">
        <f>Batyk!T190+Pakod!T190+Zalabér!T189+Zalaszentgrót!T221+Zalavég!T190</f>
        <v>1817</v>
      </c>
      <c r="U245" s="3">
        <f>Batyk!U190+Pakod!U190+Zalabér!U189+Zalaszentgrót!U221+Zalavég!U190</f>
        <v>1816</v>
      </c>
      <c r="V245" s="3">
        <f>Batyk!V190+Pakod!V190+Zalabér!V189+Zalaszentgrót!V221+Zalavég!V190</f>
        <v>1817</v>
      </c>
      <c r="W245" s="3">
        <f>Batyk!W190+Pakod!W190+Zalabér!W189+Zalaszentgrót!W221+Zalavég!W190</f>
        <v>1816</v>
      </c>
      <c r="X245" s="3">
        <f>Batyk!X190+Pakod!X190+Zalabér!X189+Zalaszentgrót!X221+Zalavég!X190</f>
        <v>1816</v>
      </c>
      <c r="Y245" s="3">
        <f>Batyk!Y190+Pakod!Y190+Zalabér!Y189+Zalaszentgrót!Y221+Zalavég!Y190</f>
        <v>1816</v>
      </c>
      <c r="Z245" s="3">
        <f>Batyk!Z190+Pakod!Z190+Zalabér!Z189+Zalaszentgrót!Z221+Zalavég!Z190</f>
        <v>1816</v>
      </c>
      <c r="AA245" s="3">
        <f>Batyk!AA190+Pakod!AA190+Zalabér!AA189+Zalaszentgrót!AA221+Zalavég!AA190</f>
        <v>1817</v>
      </c>
      <c r="AB245" s="3">
        <f>Batyk!AB190+Pakod!AB190+Zalabér!AB189+Zalaszentgrót!AB221+Zalavég!AB190</f>
        <v>1817</v>
      </c>
      <c r="AC245" s="4">
        <f>Batyk!AC190+Pakod!AC190+Zalabér!AC189+Zalaszentgrót!AC221+Zalavég!AC190</f>
        <v>1816</v>
      </c>
      <c r="AD245" s="27"/>
    </row>
    <row r="246" spans="1:30" s="62" customFormat="1" ht="60" x14ac:dyDescent="0.25">
      <c r="A246" s="175">
        <f>Zalavég!A191</f>
        <v>0</v>
      </c>
      <c r="B246" s="30"/>
      <c r="C246" s="64" t="str">
        <f>Zalavég!C191</f>
        <v>Zalavég</v>
      </c>
      <c r="D246" s="169" t="str">
        <f>Zalavég!D191</f>
        <v>villamos és irányítástechnika felújítása</v>
      </c>
      <c r="E246" s="66" t="str">
        <f>Zalavég!E191</f>
        <v>Az elektromos, irányítástechnikai  szerelvények és vezetékek, műszaki állapota miatt fennáll a meghibásodás veszélye.</v>
      </c>
      <c r="F246" s="66" t="str">
        <f>Zalavég!F191</f>
        <v>A szennyvízszivattyú elektromos megtáplálása, a folyamatos távfelügyelet biztosítása.</v>
      </c>
      <c r="G246" s="66" t="str">
        <f>Zalavég!G191</f>
        <v>Az elektromos paramétereihez illeszkedő erős- és gyengeáramú vezérlőszekrény</v>
      </c>
      <c r="H246" s="34"/>
      <c r="I246" s="107" t="str">
        <f>Zalavég!I191</f>
        <v>Zalaszentgrót osztatlan közös</v>
      </c>
      <c r="J246" s="107">
        <f t="shared" si="38"/>
        <v>3612</v>
      </c>
      <c r="K246" s="34"/>
      <c r="L246" s="99">
        <f>Zalavég!L191</f>
        <v>47119</v>
      </c>
      <c r="M246" s="99">
        <f>Zalavég!M191</f>
        <v>50770</v>
      </c>
      <c r="N246" s="57" t="str">
        <f>Zalavég!N191</f>
        <v>hosszú</v>
      </c>
      <c r="O246" s="1"/>
      <c r="P246" s="2"/>
      <c r="Q246" s="2"/>
      <c r="R246" s="2"/>
      <c r="S246" s="2"/>
      <c r="T246" s="3">
        <f>Batyk!T191+Pakod!T191+Zalabér!T190+Zalaszentgrót!T222+Zalavég!T191</f>
        <v>361</v>
      </c>
      <c r="U246" s="3">
        <f>Batyk!U191+Pakod!U191+Zalabér!U190+Zalaszentgrót!U222+Zalavég!U191</f>
        <v>361</v>
      </c>
      <c r="V246" s="3">
        <f>Batyk!V191+Pakod!V191+Zalabér!V190+Zalaszentgrót!V222+Zalavég!V191</f>
        <v>362</v>
      </c>
      <c r="W246" s="3">
        <f>Batyk!W191+Pakod!W191+Zalabér!W190+Zalaszentgrót!W222+Zalavég!W191</f>
        <v>361</v>
      </c>
      <c r="X246" s="3">
        <f>Batyk!X191+Pakod!X191+Zalabér!X190+Zalaszentgrót!X222+Zalavég!X191</f>
        <v>361</v>
      </c>
      <c r="Y246" s="3">
        <f>Batyk!Y191+Pakod!Y191+Zalabér!Y190+Zalaszentgrót!Y222+Zalavég!Y191</f>
        <v>361</v>
      </c>
      <c r="Z246" s="3">
        <f>Batyk!Z191+Pakod!Z191+Zalabér!Z190+Zalaszentgrót!Z222+Zalavég!Z191</f>
        <v>362</v>
      </c>
      <c r="AA246" s="3">
        <f>Batyk!AA191+Pakod!AA191+Zalabér!AA190+Zalaszentgrót!AA222+Zalavég!AA191</f>
        <v>361</v>
      </c>
      <c r="AB246" s="3">
        <f>Batyk!AB191+Pakod!AB191+Zalabér!AB190+Zalaszentgrót!AB222+Zalavég!AB191</f>
        <v>361</v>
      </c>
      <c r="AC246" s="4">
        <f>Batyk!AC191+Pakod!AC191+Zalabér!AC190+Zalaszentgrót!AC222+Zalavég!AC191</f>
        <v>361</v>
      </c>
      <c r="AD246" s="27"/>
    </row>
    <row r="247" spans="1:30" s="224" customFormat="1" ht="105" x14ac:dyDescent="0.25">
      <c r="A247" s="208">
        <f>Türje!A41</f>
        <v>0</v>
      </c>
      <c r="B247" s="245"/>
      <c r="C247" s="245" t="str">
        <f>Türje!C41</f>
        <v>Türje</v>
      </c>
      <c r="D247" s="243" t="str">
        <f>Türje!D41</f>
        <v>villamos és irányítástechnika felújítása</v>
      </c>
      <c r="E247" s="243" t="str">
        <f>Türje!E41</f>
        <v>Az üzemelő viziközmű elem működése közben előforduló eseti meghibásodások fordulhatnak elő, melyek előre nem tervezhetők.</v>
      </c>
      <c r="F247" s="243" t="str">
        <f>Türje!F41</f>
        <v>A rendszer zavartalan üzemének biztosítása érdekében szükséges a beavatkozás.</v>
      </c>
      <c r="G247" s="243" t="str">
        <f>Türje!G41</f>
        <v>A beavatkozás után egy hatékonyan működő viziközmű elemet kapunk, mely a kor elvárásainak megfelel. A rendszer üzembiztos, hatékony, és korszerű lesz.</v>
      </c>
      <c r="H247" s="245"/>
      <c r="I247" s="297" t="str">
        <f>Türje!I41</f>
        <v>Türje</v>
      </c>
      <c r="J247" s="107">
        <f t="shared" si="38"/>
        <v>30000</v>
      </c>
      <c r="K247" s="245"/>
      <c r="L247" s="299">
        <f>Türje!L41</f>
        <v>47119</v>
      </c>
      <c r="M247" s="299">
        <f>Türje!M41</f>
        <v>50770</v>
      </c>
      <c r="N247" s="292" t="str">
        <f>Türje!N41</f>
        <v>hosszú</v>
      </c>
      <c r="O247" s="300"/>
      <c r="P247" s="301"/>
      <c r="Q247" s="301"/>
      <c r="R247" s="301"/>
      <c r="S247" s="301"/>
      <c r="T247" s="302">
        <f>Türje!T41</f>
        <v>3000</v>
      </c>
      <c r="U247" s="302">
        <f>Türje!U41</f>
        <v>3000</v>
      </c>
      <c r="V247" s="302">
        <f>Türje!V41</f>
        <v>3000</v>
      </c>
      <c r="W247" s="302">
        <f>Türje!W41</f>
        <v>3000</v>
      </c>
      <c r="X247" s="302">
        <f>Türje!X41</f>
        <v>3000</v>
      </c>
      <c r="Y247" s="302">
        <f>Türje!Y41</f>
        <v>3000</v>
      </c>
      <c r="Z247" s="302">
        <f>Türje!Z41</f>
        <v>3000</v>
      </c>
      <c r="AA247" s="302">
        <f>Türje!AA41</f>
        <v>3000</v>
      </c>
      <c r="AB247" s="302">
        <f>Türje!AB41</f>
        <v>3000</v>
      </c>
      <c r="AC247" s="302">
        <f>Türje!AC41</f>
        <v>3000</v>
      </c>
    </row>
    <row r="248" spans="1:30" s="62" customFormat="1" ht="60" x14ac:dyDescent="0.25">
      <c r="A248" s="175">
        <f>Zalabér!A191</f>
        <v>0</v>
      </c>
      <c r="B248" s="30"/>
      <c r="C248" s="64" t="str">
        <f>Zalabér!C191</f>
        <v>Zalabér 4.</v>
      </c>
      <c r="D248" s="298" t="str">
        <f>Zalabér!D191</f>
        <v>villamos és irányítástechnika felújítása</v>
      </c>
      <c r="E248" s="66" t="str">
        <f>Zalabér!E191</f>
        <v>Az elektromos, irányítástechnikai  szerelvények és vezetékek, műszaki állapota miatt fennáll a meghibásodás veszélye.</v>
      </c>
      <c r="F248" s="66" t="str">
        <f>Zalabér!F191</f>
        <v>A szennyvízszivattyú elektromos megtáplálása, a folyamatos távfelügyelet biztosítása.</v>
      </c>
      <c r="G248" s="66" t="str">
        <f>Zalabér!G191</f>
        <v>Az elektromos paramétereihez illeszkedő erős- és gyengeáramú vezérlőszekrény</v>
      </c>
      <c r="H248" s="34"/>
      <c r="I248" s="107" t="str">
        <f>Zalabér!I191</f>
        <v>Zalaszentgrót osztatlan közös</v>
      </c>
      <c r="J248" s="107">
        <f t="shared" si="38"/>
        <v>2000</v>
      </c>
      <c r="K248" s="34"/>
      <c r="L248" s="99">
        <f>Zalabér!L191</f>
        <v>47484</v>
      </c>
      <c r="M248" s="99">
        <f>Zalabér!M191</f>
        <v>47848</v>
      </c>
      <c r="N248" s="57" t="str">
        <f>Zalabér!N191</f>
        <v>hosszú</v>
      </c>
      <c r="O248" s="1"/>
      <c r="P248" s="2"/>
      <c r="Q248" s="2"/>
      <c r="R248" s="2"/>
      <c r="S248" s="2"/>
      <c r="T248" s="3"/>
      <c r="U248" s="3">
        <f>Batyk!U192+Pakod!U192+Zalabér!U191+Zalaszentgrót!U223+Zalavég!U192</f>
        <v>2000</v>
      </c>
      <c r="V248" s="3"/>
      <c r="W248" s="3"/>
      <c r="X248" s="3"/>
      <c r="Y248" s="3"/>
      <c r="Z248" s="3"/>
      <c r="AA248" s="3"/>
      <c r="AB248" s="3"/>
      <c r="AC248" s="4"/>
      <c r="AD248" s="27"/>
    </row>
    <row r="249" spans="1:30" s="62" customFormat="1" ht="60" x14ac:dyDescent="0.25">
      <c r="A249" s="175">
        <f>Zalaszentgrót!A224</f>
        <v>0</v>
      </c>
      <c r="B249" s="30"/>
      <c r="C249" s="64" t="str">
        <f>Zalaszentgrót!C224</f>
        <v>Zalaszentgrót Aranyod 3.</v>
      </c>
      <c r="D249" s="169" t="str">
        <f>Zalaszentgrót!D224</f>
        <v>villamos és irányítástechnika felújítása</v>
      </c>
      <c r="E249" s="66" t="str">
        <f>Zalaszentgrót!E224</f>
        <v>Az elektromos, irányítástechnikai  szerelvények és vezetékek, műszaki állapota miatt fennáll a meghibásodás veszélye.</v>
      </c>
      <c r="F249" s="66" t="str">
        <f>Zalaszentgrót!F224</f>
        <v>A szennyvízszivattyú elektromos megtáplálása, a folyamatos távfelügyelet biztosítása.</v>
      </c>
      <c r="G249" s="66" t="str">
        <f>Zalaszentgrót!G224</f>
        <v>Az elektromos paramétereihez illeszkedő erős- és gyengeáramú vezérlőszekrény</v>
      </c>
      <c r="H249" s="34"/>
      <c r="I249" s="107" t="str">
        <f>Zalaszentgrót!I224</f>
        <v>Zalaszentgrót osztatlan közös</v>
      </c>
      <c r="J249" s="107">
        <f t="shared" si="38"/>
        <v>2000</v>
      </c>
      <c r="K249" s="34"/>
      <c r="L249" s="99">
        <f>Zalaszentgrót!L224</f>
        <v>47484</v>
      </c>
      <c r="M249" s="99">
        <f>Zalaszentgrót!M224</f>
        <v>47848</v>
      </c>
      <c r="N249" s="57" t="str">
        <f>Zalaszentgrót!N224</f>
        <v>hosszú</v>
      </c>
      <c r="O249" s="1"/>
      <c r="P249" s="2"/>
      <c r="Q249" s="2"/>
      <c r="R249" s="2"/>
      <c r="S249" s="2"/>
      <c r="T249" s="3"/>
      <c r="U249" s="3">
        <f>Batyk!U193+Pakod!U193+Zalabér!U192+Zalaszentgrót!U224+Zalavég!U193</f>
        <v>2000</v>
      </c>
      <c r="V249" s="3"/>
      <c r="W249" s="3"/>
      <c r="X249" s="3"/>
      <c r="Y249" s="3"/>
      <c r="Z249" s="3"/>
      <c r="AA249" s="3"/>
      <c r="AB249" s="3"/>
      <c r="AC249" s="4"/>
      <c r="AD249" s="27"/>
    </row>
    <row r="250" spans="1:30" s="62" customFormat="1" ht="60" x14ac:dyDescent="0.25">
      <c r="A250" s="175">
        <f>Zalaszentgrót!A225</f>
        <v>0</v>
      </c>
      <c r="B250" s="30"/>
      <c r="C250" s="64" t="str">
        <f>Zalaszentgrót!C225</f>
        <v>Zalaszentgrót Aranyod 4.</v>
      </c>
      <c r="D250" s="169" t="str">
        <f>Zalaszentgrót!D225</f>
        <v>villamos és irányítástechnika felújítása</v>
      </c>
      <c r="E250" s="66" t="str">
        <f>Zalaszentgrót!E225</f>
        <v>Az elektromos, irányítástechnikai  szerelvények és vezetékek, műszaki állapota miatt fennáll a meghibásodás veszélye.</v>
      </c>
      <c r="F250" s="66" t="str">
        <f>Zalaszentgrót!F225</f>
        <v>A szennyvízszivattyú elektromos megtáplálása, a folyamatos távfelügyelet biztosítása.</v>
      </c>
      <c r="G250" s="66" t="str">
        <f>Zalaszentgrót!G225</f>
        <v>Az elektromos paramétereihez illeszkedő erős- és gyengeáramú vezérlőszekrény</v>
      </c>
      <c r="H250" s="34"/>
      <c r="I250" s="107" t="str">
        <f>Zalaszentgrót!I225</f>
        <v>Zalaszentgrót osztatlan közös</v>
      </c>
      <c r="J250" s="107">
        <f t="shared" si="38"/>
        <v>2000</v>
      </c>
      <c r="K250" s="34"/>
      <c r="L250" s="99">
        <f>Zalaszentgrót!L225</f>
        <v>47484</v>
      </c>
      <c r="M250" s="99">
        <f>Zalaszentgrót!M225</f>
        <v>47848</v>
      </c>
      <c r="N250" s="57" t="str">
        <f>Zalaszentgrót!N225</f>
        <v>hosszú</v>
      </c>
      <c r="O250" s="1"/>
      <c r="P250" s="2"/>
      <c r="Q250" s="2"/>
      <c r="R250" s="2"/>
      <c r="S250" s="2"/>
      <c r="T250" s="3"/>
      <c r="U250" s="3">
        <f>Batyk!U194+Pakod!U194+Zalabér!U193+Zalaszentgrót!U225+Zalavég!U194</f>
        <v>2000</v>
      </c>
      <c r="V250" s="3"/>
      <c r="W250" s="3"/>
      <c r="X250" s="3"/>
      <c r="Y250" s="3"/>
      <c r="Z250" s="3"/>
      <c r="AA250" s="3"/>
      <c r="AB250" s="3"/>
      <c r="AC250" s="4"/>
      <c r="AD250" s="27"/>
    </row>
    <row r="251" spans="1:30" s="62" customFormat="1" ht="60" x14ac:dyDescent="0.25">
      <c r="A251" s="175">
        <f>Zalavég!A195</f>
        <v>0</v>
      </c>
      <c r="B251" s="30"/>
      <c r="C251" s="64" t="str">
        <f>Zalavég!C195</f>
        <v>Zalavég 2.</v>
      </c>
      <c r="D251" s="169" t="str">
        <f>Zalavég!D195</f>
        <v>villamos és irányítástechnika felújítása</v>
      </c>
      <c r="E251" s="66" t="str">
        <f>Zalavég!E195</f>
        <v>Az elektromos, irányítástechnikai  szerelvények és vezetékek, műszaki állapota miatt fennáll a meghibásodás veszélye.</v>
      </c>
      <c r="F251" s="66" t="str">
        <f>Zalavég!F195</f>
        <v>A szennyvízszivattyú elektromos megtáplálása, a folyamatos távfelügyelet biztosítása.</v>
      </c>
      <c r="G251" s="66" t="str">
        <f>Zalavég!G195</f>
        <v>Az elektromos paramétereihez illeszkedő erős- és gyengeáramú vezérlőszekrény</v>
      </c>
      <c r="H251" s="34"/>
      <c r="I251" s="107" t="str">
        <f>Zalavég!I195</f>
        <v>Zalaszentgrót osztatlan közös</v>
      </c>
      <c r="J251" s="107">
        <f t="shared" si="38"/>
        <v>2000</v>
      </c>
      <c r="K251" s="34"/>
      <c r="L251" s="99">
        <f>Zalavég!L195</f>
        <v>47484</v>
      </c>
      <c r="M251" s="99">
        <f>Zalavég!M195</f>
        <v>47848</v>
      </c>
      <c r="N251" s="57" t="str">
        <f>Zalavég!N195</f>
        <v>hosszú</v>
      </c>
      <c r="O251" s="1"/>
      <c r="P251" s="2"/>
      <c r="Q251" s="2"/>
      <c r="R251" s="2"/>
      <c r="S251" s="2"/>
      <c r="T251" s="3"/>
      <c r="U251" s="3">
        <f>Batyk!U195+Pakod!U195+Zalabér!U194+Zalaszentgrót!U226+Zalavég!U195</f>
        <v>2000</v>
      </c>
      <c r="V251" s="3"/>
      <c r="W251" s="3"/>
      <c r="X251" s="3"/>
      <c r="Y251" s="3"/>
      <c r="Z251" s="3"/>
      <c r="AA251" s="3"/>
      <c r="AB251" s="3"/>
      <c r="AC251" s="4"/>
      <c r="AD251" s="27"/>
    </row>
    <row r="252" spans="1:30" s="62" customFormat="1" ht="60" x14ac:dyDescent="0.25">
      <c r="A252" s="175">
        <f>Zalaszentgrót!A227</f>
        <v>0</v>
      </c>
      <c r="B252" s="30"/>
      <c r="C252" s="64" t="str">
        <f>Zalaszentgrót!C227</f>
        <v>Zalaszentgrót Csáford 2.</v>
      </c>
      <c r="D252" s="169" t="str">
        <f>Zalaszentgrót!D227</f>
        <v>villamos és irányítástechnika felújítása</v>
      </c>
      <c r="E252" s="66" t="str">
        <f>Zalaszentgrót!E227</f>
        <v>Az elektromos, irányítástechnikai  szerelvények és vezetékek, műszaki állapota miatt fennáll a meghibásodás veszélye.</v>
      </c>
      <c r="F252" s="66" t="str">
        <f>Zalaszentgrót!F227</f>
        <v>A szennyvízszivattyú elektromos megtáplálása, a folyamatos távfelügyelet biztosítása.</v>
      </c>
      <c r="G252" s="66" t="str">
        <f>Zalaszentgrót!G227</f>
        <v>Az elektromos paramétereihez illeszkedő erős- és gyengeáramú vezérlőszekrény</v>
      </c>
      <c r="H252" s="34"/>
      <c r="I252" s="107" t="str">
        <f>Zalaszentgrót!I227</f>
        <v>Zalaszentgrót osztatlan közös</v>
      </c>
      <c r="J252" s="107">
        <f t="shared" si="38"/>
        <v>2045</v>
      </c>
      <c r="K252" s="34"/>
      <c r="L252" s="99">
        <f>Zalaszentgrót!L227</f>
        <v>47849</v>
      </c>
      <c r="M252" s="99">
        <f>Zalaszentgrót!M227</f>
        <v>48213</v>
      </c>
      <c r="N252" s="57" t="str">
        <f>Zalaszentgrót!N227</f>
        <v>hosszú</v>
      </c>
      <c r="O252" s="1"/>
      <c r="P252" s="2"/>
      <c r="Q252" s="2"/>
      <c r="R252" s="2"/>
      <c r="S252" s="2"/>
      <c r="T252" s="3"/>
      <c r="U252" s="3"/>
      <c r="V252" s="3">
        <f>Batyk!V196+Pakod!V196+Zalabér!V195+Zalaszentgrót!V227+Zalavég!V196</f>
        <v>2045</v>
      </c>
      <c r="W252" s="3"/>
      <c r="X252" s="3"/>
      <c r="Y252" s="3"/>
      <c r="Z252" s="3"/>
      <c r="AA252" s="3"/>
      <c r="AB252" s="3"/>
      <c r="AC252" s="4"/>
      <c r="AD252" s="27"/>
    </row>
    <row r="253" spans="1:30" s="62" customFormat="1" ht="60" x14ac:dyDescent="0.25">
      <c r="A253" s="175">
        <f>Zalaszentgrót!A228</f>
        <v>0</v>
      </c>
      <c r="B253" s="30"/>
      <c r="C253" s="64" t="str">
        <f>Zalaszentgrót!C228</f>
        <v>Zalaszentgrót Csáford 3.</v>
      </c>
      <c r="D253" s="169" t="str">
        <f>Zalaszentgrót!D228</f>
        <v>villamos és irányítástechnika felújítása</v>
      </c>
      <c r="E253" s="66" t="str">
        <f>Zalaszentgrót!E228</f>
        <v>Az elektromos, irányítástechnikai  szerelvények és vezetékek, műszaki állapota miatt fennáll a meghibásodás veszélye.</v>
      </c>
      <c r="F253" s="66" t="str">
        <f>Zalaszentgrót!F228</f>
        <v>A szennyvízszivattyú elektromos megtáplálása, a folyamatos távfelügyelet biztosítása.</v>
      </c>
      <c r="G253" s="66" t="str">
        <f>Zalaszentgrót!G228</f>
        <v>Az elektromos paramétereihez illeszkedő erős- és gyengeáramú vezérlőszekrény</v>
      </c>
      <c r="H253" s="34"/>
      <c r="I253" s="107" t="str">
        <f>Zalaszentgrót!I228</f>
        <v>Zalaszentgrót osztatlan közös</v>
      </c>
      <c r="J253" s="107">
        <f t="shared" si="38"/>
        <v>2045</v>
      </c>
      <c r="K253" s="34"/>
      <c r="L253" s="99">
        <f>Zalaszentgrót!L228</f>
        <v>47849</v>
      </c>
      <c r="M253" s="99">
        <f>Zalaszentgrót!M228</f>
        <v>48213</v>
      </c>
      <c r="N253" s="57" t="str">
        <f>Zalaszentgrót!N228</f>
        <v>hosszú</v>
      </c>
      <c r="O253" s="1"/>
      <c r="P253" s="2"/>
      <c r="Q253" s="2"/>
      <c r="R253" s="2"/>
      <c r="S253" s="2"/>
      <c r="T253" s="3"/>
      <c r="U253" s="3"/>
      <c r="V253" s="3">
        <f>Batyk!V197+Pakod!V197+Zalabér!V196+Zalaszentgrót!V228+Zalavég!V197</f>
        <v>2045</v>
      </c>
      <c r="W253" s="3"/>
      <c r="X253" s="3"/>
      <c r="Y253" s="3"/>
      <c r="Z253" s="3"/>
      <c r="AA253" s="3"/>
      <c r="AB253" s="3"/>
      <c r="AC253" s="4"/>
      <c r="AD253" s="27"/>
    </row>
    <row r="254" spans="1:30" s="62" customFormat="1" ht="60" x14ac:dyDescent="0.25">
      <c r="A254" s="175">
        <f>Zalaszentgrót!A229</f>
        <v>0</v>
      </c>
      <c r="B254" s="30"/>
      <c r="C254" s="64" t="str">
        <f>Zalaszentgrót!C229</f>
        <v>Zalaszentgrót Csáford 4.</v>
      </c>
      <c r="D254" s="169" t="str">
        <f>Zalaszentgrót!D229</f>
        <v>villamos és irányítástechnika felújítása</v>
      </c>
      <c r="E254" s="66" t="str">
        <f>Zalaszentgrót!E229</f>
        <v>Az elektromos, irányítástechnikai  szerelvények és vezetékek, műszaki állapota miatt fennáll a meghibásodás veszélye.</v>
      </c>
      <c r="F254" s="66" t="str">
        <f>Zalaszentgrót!F229</f>
        <v>A szennyvízszivattyú elektromos megtáplálása, a folyamatos távfelügyelet biztosítása.</v>
      </c>
      <c r="G254" s="66" t="str">
        <f>Zalaszentgrót!G229</f>
        <v>Az elektromos paramétereihez illeszkedő erős- és gyengeáramú vezérlőszekrény</v>
      </c>
      <c r="H254" s="34"/>
      <c r="I254" s="107" t="str">
        <f>Zalaszentgrót!I229</f>
        <v>Zalaszentgrót osztatlan közös</v>
      </c>
      <c r="J254" s="107">
        <f t="shared" si="38"/>
        <v>2045</v>
      </c>
      <c r="K254" s="34"/>
      <c r="L254" s="99">
        <f>Zalaszentgrót!L229</f>
        <v>48580</v>
      </c>
      <c r="M254" s="99">
        <f>Zalaszentgrót!M229</f>
        <v>48944</v>
      </c>
      <c r="N254" s="57" t="str">
        <f>Zalaszentgrót!N229</f>
        <v>hosszú</v>
      </c>
      <c r="O254" s="1"/>
      <c r="P254" s="2"/>
      <c r="Q254" s="2"/>
      <c r="R254" s="2"/>
      <c r="S254" s="2"/>
      <c r="T254" s="3"/>
      <c r="U254" s="3"/>
      <c r="V254" s="3"/>
      <c r="W254" s="3"/>
      <c r="X254" s="3">
        <f>Batyk!X198+Pakod!X198+Zalabér!X197+Zalaszentgrót!X229+Zalavég!X198</f>
        <v>2045</v>
      </c>
      <c r="Y254" s="3"/>
      <c r="Z254" s="3"/>
      <c r="AA254" s="3"/>
      <c r="AB254" s="3"/>
      <c r="AC254" s="4"/>
      <c r="AD254" s="27"/>
    </row>
    <row r="255" spans="1:30" s="62" customFormat="1" ht="60" x14ac:dyDescent="0.25">
      <c r="A255" s="175">
        <f>Zalaszentgrót!A230</f>
        <v>0</v>
      </c>
      <c r="B255" s="30"/>
      <c r="C255" s="64" t="str">
        <f>Zalaszentgrót!C230</f>
        <v>Zalaszentgrót Felsőaranyod</v>
      </c>
      <c r="D255" s="169" t="str">
        <f>Zalaszentgrót!D230</f>
        <v>villamos és irányítástechnika felújítása</v>
      </c>
      <c r="E255" s="66" t="str">
        <f>Zalaszentgrót!E230</f>
        <v>Az elektromos, irányítástechnikai  szerelvények és vezetékek, műszaki állapota miatt fennáll a meghibásodás veszélye.</v>
      </c>
      <c r="F255" s="66" t="str">
        <f>Zalaszentgrót!F230</f>
        <v>A szennyvízszivattyú elektromos megtáplálása, a folyamatos távfelügyelet biztosítása.</v>
      </c>
      <c r="G255" s="66" t="str">
        <f>Zalaszentgrót!G230</f>
        <v>Az elektromos paramétereihez illeszkedő erős- és gyengeáramú vezérlőszekrény</v>
      </c>
      <c r="H255" s="34"/>
      <c r="I255" s="107" t="str">
        <f>Zalaszentgrót!I230</f>
        <v>Zalaszentgrót osztatlan közös</v>
      </c>
      <c r="J255" s="107">
        <f t="shared" si="38"/>
        <v>2000</v>
      </c>
      <c r="K255" s="34"/>
      <c r="L255" s="99">
        <f>Zalaszentgrót!L230</f>
        <v>48945</v>
      </c>
      <c r="M255" s="99">
        <f>Zalaszentgrót!M230</f>
        <v>49309</v>
      </c>
      <c r="N255" s="57" t="str">
        <f>Zalaszentgrót!N230</f>
        <v>hosszú</v>
      </c>
      <c r="O255" s="1"/>
      <c r="P255" s="2"/>
      <c r="Q255" s="2"/>
      <c r="R255" s="2"/>
      <c r="S255" s="2"/>
      <c r="T255" s="3"/>
      <c r="U255" s="3"/>
      <c r="V255" s="3"/>
      <c r="W255" s="3"/>
      <c r="X255" s="3"/>
      <c r="Y255" s="3">
        <f>Batyk!Y199+Pakod!Y199+Zalabér!Y198+Zalaszentgrót!Y230+Zalavég!Y199</f>
        <v>2000</v>
      </c>
      <c r="Z255" s="3"/>
      <c r="AA255" s="3"/>
      <c r="AB255" s="3"/>
      <c r="AC255" s="4"/>
      <c r="AD255" s="27"/>
    </row>
    <row r="256" spans="1:30" s="62" customFormat="1" ht="60" x14ac:dyDescent="0.25">
      <c r="A256" s="175">
        <f>Zalaszentgrót!A231</f>
        <v>0</v>
      </c>
      <c r="B256" s="30"/>
      <c r="C256" s="64" t="str">
        <f>Zalaszentgrót!C231</f>
        <v>Zalaszentgrót Kisszentgrót 2.</v>
      </c>
      <c r="D256" s="169" t="str">
        <f>Zalaszentgrót!D231</f>
        <v>villamos és irányítástechnika felújítása</v>
      </c>
      <c r="E256" s="66" t="str">
        <f>Zalaszentgrót!E231</f>
        <v>Az elektromos, irányítástechnikai  szerelvények és vezetékek, műszaki állapota miatt fennáll a meghibásodás veszélye.</v>
      </c>
      <c r="F256" s="66" t="str">
        <f>Zalaszentgrót!F231</f>
        <v>A szennyvízszivattyú elektromos megtáplálása, a folyamatos távfelügyelet biztosítása.</v>
      </c>
      <c r="G256" s="66" t="str">
        <f>Zalaszentgrót!G231</f>
        <v>Az elektromos paramétereihez illeszkedő erős- és gyengeáramú vezérlőszekrény</v>
      </c>
      <c r="H256" s="34"/>
      <c r="I256" s="107" t="str">
        <f>Zalaszentgrót!I231</f>
        <v>Zalaszentgrót osztatlan közös</v>
      </c>
      <c r="J256" s="107">
        <f t="shared" si="38"/>
        <v>4088</v>
      </c>
      <c r="K256" s="34"/>
      <c r="L256" s="99">
        <f>Zalaszentgrót!L231</f>
        <v>49310</v>
      </c>
      <c r="M256" s="99">
        <f>Zalaszentgrót!M231</f>
        <v>50040</v>
      </c>
      <c r="N256" s="57" t="str">
        <f>Zalaszentgrót!N231</f>
        <v>hosszú</v>
      </c>
      <c r="O256" s="1"/>
      <c r="P256" s="2"/>
      <c r="Q256" s="2"/>
      <c r="R256" s="2"/>
      <c r="S256" s="2"/>
      <c r="T256" s="3"/>
      <c r="U256" s="3"/>
      <c r="V256" s="3"/>
      <c r="W256" s="3"/>
      <c r="X256" s="3"/>
      <c r="Y256" s="3"/>
      <c r="Z256" s="3">
        <f>Batyk!Z200+Pakod!Z200+Zalabér!Z199+Zalaszentgrót!Z231+Zalavég!Z200</f>
        <v>2044</v>
      </c>
      <c r="AA256" s="3">
        <f>Batyk!AA200+Pakod!AA200+Zalabér!AA199+Zalaszentgrót!AA231+Zalavég!AA200</f>
        <v>2044</v>
      </c>
      <c r="AB256" s="3"/>
      <c r="AC256" s="4"/>
      <c r="AD256" s="27"/>
    </row>
    <row r="257" spans="1:30" s="62" customFormat="1" x14ac:dyDescent="0.25">
      <c r="A257" s="116"/>
      <c r="B257" s="30" t="s">
        <v>165</v>
      </c>
      <c r="C257" s="64"/>
      <c r="D257" s="51"/>
      <c r="E257" s="66"/>
      <c r="F257" s="66"/>
      <c r="G257" s="66"/>
      <c r="H257" s="34"/>
      <c r="I257" s="107"/>
      <c r="J257" s="107">
        <f>SUM(J12:J256)</f>
        <v>1279105.8500000001</v>
      </c>
      <c r="K257" s="35"/>
      <c r="L257" s="99"/>
      <c r="M257" s="99"/>
      <c r="N257" s="36"/>
      <c r="O257" s="1"/>
      <c r="P257" s="2"/>
      <c r="Q257" s="2"/>
      <c r="R257" s="2"/>
      <c r="S257" s="2"/>
      <c r="T257" s="3"/>
      <c r="U257" s="3"/>
      <c r="V257" s="3"/>
      <c r="W257" s="3"/>
      <c r="X257" s="3"/>
      <c r="Y257" s="3"/>
      <c r="Z257" s="3"/>
      <c r="AA257" s="3"/>
      <c r="AB257" s="3"/>
      <c r="AC257" s="25"/>
      <c r="AD257" s="27"/>
    </row>
    <row r="258" spans="1:30" x14ac:dyDescent="0.25">
      <c r="A258" s="132" t="s">
        <v>7</v>
      </c>
      <c r="B258" s="133"/>
      <c r="C258" s="133"/>
      <c r="D258" s="190"/>
      <c r="E258" s="53"/>
      <c r="F258" s="53"/>
      <c r="G258" s="53"/>
      <c r="H258" s="53"/>
      <c r="I258" s="112"/>
      <c r="J258" s="134"/>
      <c r="K258" s="69"/>
      <c r="L258" s="135"/>
      <c r="M258" s="135"/>
      <c r="N258" s="69"/>
      <c r="O258" s="21"/>
      <c r="P258" s="114"/>
      <c r="Q258" s="114"/>
      <c r="R258" s="114"/>
      <c r="S258" s="114"/>
      <c r="T258" s="20"/>
      <c r="U258" s="20"/>
      <c r="V258" s="20"/>
      <c r="W258" s="20"/>
      <c r="X258" s="20"/>
      <c r="Y258" s="20"/>
      <c r="Z258" s="20"/>
      <c r="AA258" s="20"/>
      <c r="AB258" s="20"/>
      <c r="AC258" s="22"/>
    </row>
    <row r="259" spans="1:30" x14ac:dyDescent="0.25">
      <c r="A259" s="115"/>
      <c r="B259" s="39" t="s">
        <v>8</v>
      </c>
      <c r="C259" s="40"/>
      <c r="D259" s="180"/>
      <c r="E259" s="40"/>
      <c r="F259" s="40"/>
      <c r="G259" s="40"/>
      <c r="H259" s="41"/>
      <c r="I259" s="110"/>
      <c r="J259" s="105"/>
      <c r="K259" s="42"/>
      <c r="L259" s="102"/>
      <c r="M259" s="103"/>
      <c r="N259" s="42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9"/>
    </row>
    <row r="260" spans="1:30" x14ac:dyDescent="0.25">
      <c r="A260" s="104"/>
      <c r="B260" s="47" t="s">
        <v>1</v>
      </c>
      <c r="C260" s="42"/>
      <c r="D260" s="189"/>
      <c r="E260" s="42"/>
      <c r="F260" s="42"/>
      <c r="G260" s="42"/>
      <c r="H260" s="41"/>
      <c r="I260" s="111"/>
      <c r="J260" s="105"/>
      <c r="K260" s="48"/>
      <c r="L260" s="102"/>
      <c r="M260" s="103"/>
      <c r="N260" s="48"/>
      <c r="O260" s="48"/>
      <c r="P260" s="48"/>
      <c r="Q260" s="48"/>
      <c r="R260" s="48"/>
      <c r="S260" s="48"/>
      <c r="T260" s="48"/>
      <c r="U260" s="48"/>
      <c r="V260" s="48"/>
      <c r="W260" s="48"/>
      <c r="X260" s="48"/>
      <c r="Y260" s="48"/>
      <c r="Z260" s="48"/>
      <c r="AA260" s="48"/>
      <c r="AB260" s="48"/>
      <c r="AC260" s="49"/>
    </row>
    <row r="261" spans="1:30" ht="45" x14ac:dyDescent="0.25">
      <c r="A261" s="175">
        <f>Zalaszentgrót!A236</f>
        <v>0</v>
      </c>
      <c r="B261" s="30"/>
      <c r="C261" s="70" t="str">
        <f>Zalaszentgrót!C236</f>
        <v>Zalaszentgrót szennyvíztelep</v>
      </c>
      <c r="D261" s="50" t="str">
        <f>Zalaszentgrót!D236</f>
        <v>építészeti rekonstrukció</v>
      </c>
      <c r="E261" s="66" t="str">
        <f>Zalaszentgrót!E236</f>
        <v>Az üzemelő viziközmű technológiailag elavult, jelenleg a piacon magasabb műszaki tartalmak érhetőek el</v>
      </c>
      <c r="F261" s="66" t="str">
        <f>Zalaszentgrót!F236</f>
        <v>Állagromlás miatti balesetveszély illetve üzemzavar megszűntetése.</v>
      </c>
      <c r="G261" s="66" t="str">
        <f>Zalaszentgrót!G236</f>
        <v>Biztonságos használat illetve működőképes állapot.</v>
      </c>
      <c r="H261" s="34"/>
      <c r="I261" s="107" t="str">
        <f>Zalaszentgrót!I236</f>
        <v>Zalaszentgrót</v>
      </c>
      <c r="J261" s="109">
        <f t="shared" ref="J261:J262" si="39">SUM(O261:AC261)</f>
        <v>113100</v>
      </c>
      <c r="K261" s="35"/>
      <c r="L261" s="99">
        <f>Zalaszentgrót!L236</f>
        <v>47119</v>
      </c>
      <c r="M261" s="99">
        <f>Zalaszentgrót!M236</f>
        <v>50770</v>
      </c>
      <c r="N261" s="63" t="str">
        <f>Zalaszentgrót!N236</f>
        <v>hosszú</v>
      </c>
      <c r="O261" s="21"/>
      <c r="P261" s="2"/>
      <c r="Q261" s="2"/>
      <c r="R261" s="2"/>
      <c r="S261" s="2"/>
      <c r="T261" s="3">
        <f>Zalaszentgrót!T236</f>
        <v>11310</v>
      </c>
      <c r="U261" s="3">
        <f>Zalaszentgrót!U236</f>
        <v>11310</v>
      </c>
      <c r="V261" s="3">
        <f>Zalaszentgrót!V236</f>
        <v>11310</v>
      </c>
      <c r="W261" s="3">
        <f>Zalaszentgrót!W236</f>
        <v>11310</v>
      </c>
      <c r="X261" s="3">
        <f>Zalaszentgrót!X236</f>
        <v>11310</v>
      </c>
      <c r="Y261" s="3">
        <f>Zalaszentgrót!Y236</f>
        <v>11310</v>
      </c>
      <c r="Z261" s="3">
        <f>Zalaszentgrót!Z236</f>
        <v>11310</v>
      </c>
      <c r="AA261" s="3">
        <f>Zalaszentgrót!AA236</f>
        <v>11310</v>
      </c>
      <c r="AB261" s="3">
        <f>Zalaszentgrót!AB236</f>
        <v>11310</v>
      </c>
      <c r="AC261" s="4">
        <f>Zalaszentgrót!AC236</f>
        <v>11310</v>
      </c>
    </row>
    <row r="262" spans="1:30" ht="30" x14ac:dyDescent="0.25">
      <c r="A262" s="175">
        <f>Zalaszentgrót!A237</f>
        <v>0</v>
      </c>
      <c r="B262" s="30"/>
      <c r="C262" s="70" t="str">
        <f>Zalaszentgrót!C237</f>
        <v>Zalaszentgrót szennyvíztelep</v>
      </c>
      <c r="D262" s="50" t="str">
        <f>Zalaszentgrót!D237</f>
        <v>Utóülepítő rekonstrukció</v>
      </c>
      <c r="E262" s="66" t="str">
        <f>Zalaszentgrót!E237</f>
        <v>Hibás betonfelület</v>
      </c>
      <c r="F262" s="66" t="str">
        <f>Zalaszentgrót!F237</f>
        <v>Állagromlás miatti balesetveszély illetve üzemzavar megszűntetése.</v>
      </c>
      <c r="G262" s="66" t="str">
        <f>Zalaszentgrót!G237</f>
        <v>Biztonságos használat illetve működőképes állapot.</v>
      </c>
      <c r="H262" s="34"/>
      <c r="I262" s="107" t="str">
        <f>Zalaszentgrót!I237</f>
        <v>Zalaszentgrót</v>
      </c>
      <c r="J262" s="109">
        <f t="shared" si="39"/>
        <v>40000</v>
      </c>
      <c r="K262" s="35"/>
      <c r="L262" s="99">
        <f>Zalaszentgrót!L237</f>
        <v>47849</v>
      </c>
      <c r="M262" s="99">
        <f>Zalaszentgrót!M237</f>
        <v>49309</v>
      </c>
      <c r="N262" s="63" t="str">
        <f>Zalaszentgrót!N237</f>
        <v>hosszú</v>
      </c>
      <c r="O262" s="21"/>
      <c r="P262" s="2"/>
      <c r="Q262" s="2"/>
      <c r="R262" s="2"/>
      <c r="S262" s="2"/>
      <c r="T262" s="3"/>
      <c r="U262" s="3"/>
      <c r="V262" s="3">
        <f>Zalaszentgrót!V237</f>
        <v>10000</v>
      </c>
      <c r="W262" s="3">
        <f>Zalaszentgrót!W237</f>
        <v>10000</v>
      </c>
      <c r="X262" s="3">
        <f>Zalaszentgrót!X237</f>
        <v>10000</v>
      </c>
      <c r="Y262" s="3">
        <f>Zalaszentgrót!Y237</f>
        <v>10000</v>
      </c>
      <c r="Z262" s="3"/>
      <c r="AA262" s="3"/>
      <c r="AB262" s="3"/>
      <c r="AC262" s="4"/>
    </row>
    <row r="263" spans="1:30" x14ac:dyDescent="0.25">
      <c r="A263" s="104"/>
      <c r="B263" s="47" t="s">
        <v>2</v>
      </c>
      <c r="C263" s="42"/>
      <c r="D263" s="189"/>
      <c r="E263" s="42"/>
      <c r="F263" s="42"/>
      <c r="G263" s="42"/>
      <c r="H263" s="48"/>
      <c r="I263" s="111"/>
      <c r="J263" s="111"/>
      <c r="K263" s="48"/>
      <c r="L263" s="103"/>
      <c r="M263" s="103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9"/>
    </row>
    <row r="264" spans="1:30" ht="60" x14ac:dyDescent="0.25">
      <c r="A264" s="175">
        <f>Zalaszentgrót!A239</f>
        <v>0</v>
      </c>
      <c r="B264" s="30"/>
      <c r="C264" s="70" t="str">
        <f>Zalaszentgrót!C239</f>
        <v>Zalaszentgrót szennyvíztelep</v>
      </c>
      <c r="D264" s="50" t="str">
        <f>Zalaszentgrót!D239</f>
        <v>gépészeti rekonstrukció (1-6)</v>
      </c>
      <c r="E264" s="51" t="str">
        <f>Zalaszentgrót!E239</f>
        <v xml:space="preserve">elhasználódott, mechanikai részek elkoptak. </v>
      </c>
      <c r="F264" s="51" t="str">
        <f>Zalaszentgrót!F239</f>
        <v xml:space="preserve">Mechanikai szennyeződések bejutása a további tisztási egységekbe, súlyos üzemzavarokat okoz </v>
      </c>
      <c r="G264" s="71" t="str">
        <f>Zalaszentgrót!G239</f>
        <v>Biztonságos használat illetve működőképes állapot.</v>
      </c>
      <c r="H264" s="34"/>
      <c r="I264" s="107" t="str">
        <f>Zalaszentgrót!I239</f>
        <v>Zalaszentgrót</v>
      </c>
      <c r="J264" s="109">
        <f t="shared" ref="J264:J266" si="40">SUM(O264:AC264)</f>
        <v>113100</v>
      </c>
      <c r="K264" s="35"/>
      <c r="L264" s="99">
        <f>Zalaszentgrót!L239</f>
        <v>47119</v>
      </c>
      <c r="M264" s="99">
        <f>Zalaszentgrót!M239</f>
        <v>50770</v>
      </c>
      <c r="N264" s="36" t="str">
        <f>Zalaszentgrót!N239</f>
        <v>hosszú</v>
      </c>
      <c r="O264" s="1"/>
      <c r="P264" s="2"/>
      <c r="Q264" s="2"/>
      <c r="R264" s="2"/>
      <c r="S264" s="2"/>
      <c r="T264" s="3">
        <f>Zalaszentgrót!T239</f>
        <v>11310</v>
      </c>
      <c r="U264" s="3">
        <f>Zalaszentgrót!U239</f>
        <v>11310</v>
      </c>
      <c r="V264" s="3">
        <f>Zalaszentgrót!V239</f>
        <v>11310</v>
      </c>
      <c r="W264" s="3">
        <f>Zalaszentgrót!W239</f>
        <v>11310</v>
      </c>
      <c r="X264" s="3">
        <f>Zalaszentgrót!X239</f>
        <v>11310</v>
      </c>
      <c r="Y264" s="3">
        <f>Zalaszentgrót!Y239</f>
        <v>11310</v>
      </c>
      <c r="Z264" s="3">
        <f>Zalaszentgrót!Z239</f>
        <v>11310</v>
      </c>
      <c r="AA264" s="3">
        <f>Zalaszentgrót!AA239</f>
        <v>11310</v>
      </c>
      <c r="AB264" s="3">
        <f>Zalaszentgrót!AB239</f>
        <v>11310</v>
      </c>
      <c r="AC264" s="4">
        <f>Zalaszentgrót!AC239</f>
        <v>11310</v>
      </c>
    </row>
    <row r="265" spans="1:30" ht="60" x14ac:dyDescent="0.25">
      <c r="A265" s="175">
        <f>Zalaszentgrót!A240</f>
        <v>0</v>
      </c>
      <c r="B265" s="30"/>
      <c r="C265" s="70" t="str">
        <f>Zalaszentgrót!C240</f>
        <v>Zalaszentgrót szennyvíztelep</v>
      </c>
      <c r="D265" s="50" t="str">
        <f>Zalaszentgrót!D240</f>
        <v>Szivattyú felújítás</v>
      </c>
      <c r="E265" s="51" t="str">
        <f>Zalaszentgrót!E240</f>
        <v xml:space="preserve">gyártó által megadott üzemidő lejár, gyakori üzem közbeni hibák, </v>
      </c>
      <c r="F265" s="51" t="str">
        <f>Zalaszentgrót!F240</f>
        <v>a berendezés nem tudja betölteni funkcióját, technológiai paraméterek nem teljesülnek. Határérték túllépés várható</v>
      </c>
      <c r="G265" s="71" t="str">
        <f>Zalaszentgrót!G240</f>
        <v>Biztonságos használat illetve működőképes állapot.</v>
      </c>
      <c r="H265" s="34"/>
      <c r="I265" s="107" t="str">
        <f>Zalaszentgrót!I240</f>
        <v>Zalaszentgrót</v>
      </c>
      <c r="J265" s="109">
        <f t="shared" si="40"/>
        <v>1000</v>
      </c>
      <c r="K265" s="35"/>
      <c r="L265" s="99">
        <f>Zalaszentgrót!L240</f>
        <v>47484</v>
      </c>
      <c r="M265" s="99">
        <f>Zalaszentgrót!M240</f>
        <v>47848</v>
      </c>
      <c r="N265" s="36" t="str">
        <f>Zalaszentgrót!N240</f>
        <v>hosszú</v>
      </c>
      <c r="O265" s="1"/>
      <c r="P265" s="2"/>
      <c r="Q265" s="2"/>
      <c r="R265" s="2"/>
      <c r="S265" s="2"/>
      <c r="T265" s="3"/>
      <c r="U265" s="3">
        <f>Zalaszentgrót!U240</f>
        <v>1000</v>
      </c>
      <c r="V265" s="3"/>
      <c r="W265" s="3"/>
      <c r="X265" s="3"/>
      <c r="Y265" s="3"/>
      <c r="Z265" s="3"/>
      <c r="AA265" s="3"/>
      <c r="AB265" s="3"/>
      <c r="AC265" s="4"/>
    </row>
    <row r="266" spans="1:30" ht="45" x14ac:dyDescent="0.25">
      <c r="A266" s="175">
        <f>Zalaszentgrót!A241</f>
        <v>0</v>
      </c>
      <c r="B266" s="30"/>
      <c r="C266" s="70" t="str">
        <f>Zalaszentgrót!C241</f>
        <v>Zalaszentgrót szennyvíztelep</v>
      </c>
      <c r="D266" s="50" t="str">
        <f>Zalaszentgrót!D241</f>
        <v>Iszapsűrítő rekonstrukció</v>
      </c>
      <c r="E266" s="51" t="str">
        <f>Zalaszentgrót!E241</f>
        <v xml:space="preserve">elhasználódott, mechanikai alkatrészek elkoptak. </v>
      </c>
      <c r="F266" s="51" t="str">
        <f>Zalaszentgrót!F241</f>
        <v>Működése hiányában, határérték túllépés és környezet szennyezés  (iszap elúszás)  várható!</v>
      </c>
      <c r="G266" s="71" t="str">
        <f>Zalaszentgrót!G241</f>
        <v>Biztonságos használat illetve működőképes állapot.</v>
      </c>
      <c r="H266" s="34"/>
      <c r="I266" s="107" t="str">
        <f>Zalaszentgrót!I241</f>
        <v>Zalaszentgrót</v>
      </c>
      <c r="J266" s="109">
        <f t="shared" si="40"/>
        <v>10000</v>
      </c>
      <c r="K266" s="35"/>
      <c r="L266" s="99">
        <f>Zalaszentgrót!L241</f>
        <v>47849</v>
      </c>
      <c r="M266" s="99">
        <f>Zalaszentgrót!M241</f>
        <v>48213</v>
      </c>
      <c r="N266" s="36" t="str">
        <f>Zalaszentgrót!N241</f>
        <v>hosszú</v>
      </c>
      <c r="O266" s="1"/>
      <c r="P266" s="2"/>
      <c r="Q266" s="2"/>
      <c r="R266" s="2"/>
      <c r="S266" s="2"/>
      <c r="T266" s="3"/>
      <c r="U266" s="3"/>
      <c r="V266" s="3">
        <f>Zalaszentgrót!V241</f>
        <v>10000</v>
      </c>
      <c r="W266" s="3"/>
      <c r="X266" s="3"/>
      <c r="Y266" s="3"/>
      <c r="Z266" s="3"/>
      <c r="AA266" s="3"/>
      <c r="AB266" s="3"/>
      <c r="AC266" s="4"/>
    </row>
    <row r="267" spans="1:30" ht="45" x14ac:dyDescent="0.25">
      <c r="A267" s="175">
        <f>Zalaszentgrót!A242</f>
        <v>0</v>
      </c>
      <c r="B267" s="30"/>
      <c r="C267" s="70" t="str">
        <f>Zalaszentgrót!C242</f>
        <v>Zalaszentgrót szennyvíztelep</v>
      </c>
      <c r="D267" s="50" t="str">
        <f>Zalaszentgrót!D242</f>
        <v>2. légfúvó csere</v>
      </c>
      <c r="E267" s="51" t="str">
        <f>Zalaszentgrót!E242</f>
        <v>elhasználódott gyártó által megadott életciklust túllépte, felújítása vagy cseréje szükséges</v>
      </c>
      <c r="F267" s="51" t="str">
        <f>Zalaszentgrót!F242</f>
        <v>Biológiai tisztítás aerob medence levegőztetése, hiányában határérték túllépést eredményez</v>
      </c>
      <c r="G267" s="71" t="str">
        <f>Zalaszentgrót!G242</f>
        <v>Biztonságos használat illetve működőképes állapot.</v>
      </c>
      <c r="H267" s="34"/>
      <c r="I267" s="107" t="str">
        <f>Zalaszentgrót!I242</f>
        <v>Zalaszentgrót</v>
      </c>
      <c r="J267" s="109">
        <f>SUM(O267:AC267)</f>
        <v>2200</v>
      </c>
      <c r="K267" s="35"/>
      <c r="L267" s="99">
        <f>Zalaszentgrót!L242</f>
        <v>48580</v>
      </c>
      <c r="M267" s="99">
        <f>Zalaszentgrót!M242</f>
        <v>48944</v>
      </c>
      <c r="N267" s="36" t="str">
        <f>Zalaszentgrót!N242</f>
        <v>hosszú</v>
      </c>
      <c r="O267" s="1"/>
      <c r="P267" s="2"/>
      <c r="Q267" s="2"/>
      <c r="R267" s="2"/>
      <c r="S267" s="2"/>
      <c r="T267" s="3"/>
      <c r="U267" s="3"/>
      <c r="V267" s="3"/>
      <c r="W267" s="3"/>
      <c r="X267" s="20">
        <f>Zalaszentgrót!X242</f>
        <v>2200</v>
      </c>
      <c r="Y267" s="3"/>
      <c r="Z267" s="3"/>
      <c r="AA267" s="3"/>
      <c r="AB267" s="3"/>
      <c r="AC267" s="4"/>
    </row>
    <row r="268" spans="1:30" x14ac:dyDescent="0.25">
      <c r="A268" s="104"/>
      <c r="B268" s="47" t="s">
        <v>3</v>
      </c>
      <c r="C268" s="76"/>
      <c r="D268" s="181"/>
      <c r="E268" s="76"/>
      <c r="F268" s="76"/>
      <c r="G268" s="76"/>
      <c r="H268" s="48"/>
      <c r="I268" s="111"/>
      <c r="J268" s="113"/>
      <c r="K268" s="48"/>
      <c r="L268" s="103"/>
      <c r="M268" s="103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  <c r="AC268" s="49"/>
    </row>
    <row r="269" spans="1:30" ht="60" x14ac:dyDescent="0.25">
      <c r="A269" s="175">
        <f>Zalaszentgrót!A244</f>
        <v>0</v>
      </c>
      <c r="B269" s="30"/>
      <c r="C269" s="70" t="str">
        <f>Zalaszentgrót!C244</f>
        <v>Zalaszentgrót szennyvíztelep</v>
      </c>
      <c r="D269" s="50" t="str">
        <f>Zalaszentgrót!D244</f>
        <v>villamos és irányítástechnika felújítása</v>
      </c>
      <c r="E269" s="51" t="str">
        <f>Zalaszentgrót!E244</f>
        <v>Az elektromos, irányítástechnikai  szerelvények és vezetékek, műszaki állapota miatt fennáll a meghibásodás veszélye.</v>
      </c>
      <c r="F269" s="51" t="str">
        <f>Zalaszentgrót!F244</f>
        <v>A szennyvízszivattyú elektromos megtáplálása, a folyamatos távfelügyelet biztosítása.</v>
      </c>
      <c r="G269" s="71" t="str">
        <f>Zalaszentgrót!G244</f>
        <v>Az elektromos paramétereihez illeszkedő erős- és gyengeáramú vezérlőszekrény</v>
      </c>
      <c r="H269" s="34"/>
      <c r="I269" s="107" t="str">
        <f>Zalaszentgrót!I244</f>
        <v>Zalaszentgrót</v>
      </c>
      <c r="J269" s="109">
        <f t="shared" ref="J269" si="41">SUM(O269:AC269)</f>
        <v>72500</v>
      </c>
      <c r="K269" s="35"/>
      <c r="L269" s="99">
        <f>Zalaszentgrót!L244</f>
        <v>47119</v>
      </c>
      <c r="M269" s="99">
        <f>Zalaszentgrót!M244</f>
        <v>50770</v>
      </c>
      <c r="N269" s="36" t="str">
        <f>Zalaszentgrót!N244</f>
        <v>hosszú</v>
      </c>
      <c r="O269" s="1"/>
      <c r="P269" s="2"/>
      <c r="Q269" s="2"/>
      <c r="R269" s="2"/>
      <c r="S269" s="2"/>
      <c r="T269" s="3">
        <f>Zalaszentgrót!T244</f>
        <v>7250</v>
      </c>
      <c r="U269" s="3">
        <f>Zalaszentgrót!U244</f>
        <v>7250</v>
      </c>
      <c r="V269" s="3">
        <f>Zalaszentgrót!V244</f>
        <v>7250</v>
      </c>
      <c r="W269" s="3">
        <f>Zalaszentgrót!W244</f>
        <v>7250</v>
      </c>
      <c r="X269" s="3">
        <f>Zalaszentgrót!X244</f>
        <v>7250</v>
      </c>
      <c r="Y269" s="3">
        <f>Zalaszentgrót!Y244</f>
        <v>7250</v>
      </c>
      <c r="Z269" s="3">
        <f>Zalaszentgrót!Z244</f>
        <v>7250</v>
      </c>
      <c r="AA269" s="3">
        <f>Zalaszentgrót!AA244</f>
        <v>7250</v>
      </c>
      <c r="AB269" s="3">
        <f>Zalaszentgrót!AB244</f>
        <v>7250</v>
      </c>
      <c r="AC269" s="4">
        <f>Zalaszentgrót!AC244</f>
        <v>7250</v>
      </c>
    </row>
    <row r="270" spans="1:30" ht="45" x14ac:dyDescent="0.25">
      <c r="A270" s="175">
        <f>Zalaszentgrót!A245</f>
        <v>0</v>
      </c>
      <c r="B270" s="30"/>
      <c r="C270" s="70" t="str">
        <f>Zalaszentgrót!C245</f>
        <v>Zalaszentgrót szennyvíztelep</v>
      </c>
      <c r="D270" s="50" t="str">
        <f>Zalaszentgrót!D245</f>
        <v>Transzformátor csere</v>
      </c>
      <c r="E270" s="51" t="str">
        <f>Zalaszentgrót!E245</f>
        <v>Elhasználódott, korszerűtlen energia pazarló állapot.</v>
      </c>
      <c r="F270" s="51" t="str">
        <f>Zalaszentgrót!F245</f>
        <v>Berendezések villamos energia ellátását üzembiztonságát veszélyezteti</v>
      </c>
      <c r="G270" s="71" t="str">
        <f>Zalaszentgrót!G245</f>
        <v>Biztonságos használat illetve működőképes állapot.</v>
      </c>
      <c r="H270" s="34"/>
      <c r="I270" s="107" t="str">
        <f>Zalaszentgrót!I245</f>
        <v>Zalaszentgrót</v>
      </c>
      <c r="J270" s="109">
        <f>SUM(O270:AC270)</f>
        <v>5000</v>
      </c>
      <c r="K270" s="35"/>
      <c r="L270" s="99">
        <f>Zalaszentgrót!L245</f>
        <v>50406</v>
      </c>
      <c r="M270" s="99">
        <f>Zalaszentgrót!M245</f>
        <v>50770</v>
      </c>
      <c r="N270" s="36" t="str">
        <f>Zalaszentgrót!N245</f>
        <v>hosszú</v>
      </c>
      <c r="O270" s="1"/>
      <c r="P270" s="2"/>
      <c r="Q270" s="2"/>
      <c r="R270" s="2"/>
      <c r="S270" s="2"/>
      <c r="T270" s="3"/>
      <c r="U270" s="3"/>
      <c r="V270" s="3"/>
      <c r="W270" s="3"/>
      <c r="X270" s="3"/>
      <c r="Y270" s="3"/>
      <c r="Z270" s="3"/>
      <c r="AA270" s="3"/>
      <c r="AB270" s="3"/>
      <c r="AC270" s="22">
        <f>Zalaszentgrót!AC245</f>
        <v>5000</v>
      </c>
    </row>
    <row r="271" spans="1:30" x14ac:dyDescent="0.25">
      <c r="A271" s="46"/>
      <c r="B271" s="48" t="s">
        <v>9</v>
      </c>
      <c r="C271" s="42"/>
      <c r="D271" s="189"/>
      <c r="E271" s="42"/>
      <c r="F271" s="42"/>
      <c r="G271" s="42"/>
      <c r="H271" s="48"/>
      <c r="I271" s="48"/>
      <c r="J271" s="48"/>
      <c r="K271" s="48"/>
      <c r="L271" s="44"/>
      <c r="M271" s="44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  <c r="AC271" s="49"/>
    </row>
    <row r="272" spans="1:30" s="62" customFormat="1" x14ac:dyDescent="0.25">
      <c r="A272" s="78"/>
      <c r="B272" s="79" t="s">
        <v>1</v>
      </c>
      <c r="C272" s="77"/>
      <c r="D272" s="191"/>
      <c r="E272" s="77"/>
      <c r="F272" s="77"/>
      <c r="G272" s="77"/>
      <c r="H272" s="80"/>
      <c r="I272" s="80"/>
      <c r="J272" s="80"/>
      <c r="K272" s="80"/>
      <c r="L272" s="81"/>
      <c r="M272" s="81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  <c r="AA272" s="80"/>
      <c r="AB272" s="80"/>
      <c r="AC272" s="82"/>
    </row>
    <row r="273" spans="1:29" x14ac:dyDescent="0.25">
      <c r="A273" s="58"/>
      <c r="B273" s="30"/>
      <c r="C273" s="59"/>
      <c r="D273" s="74"/>
      <c r="E273" s="59"/>
      <c r="F273" s="59"/>
      <c r="G273" s="59"/>
      <c r="H273" s="34"/>
      <c r="I273" s="34"/>
      <c r="J273" s="34"/>
      <c r="K273" s="34"/>
      <c r="L273" s="60"/>
      <c r="M273" s="60"/>
      <c r="N273" s="69"/>
      <c r="O273" s="1"/>
      <c r="P273" s="2"/>
      <c r="Q273" s="2"/>
      <c r="R273" s="2"/>
      <c r="S273" s="2"/>
      <c r="T273" s="3"/>
      <c r="U273" s="3"/>
      <c r="V273" s="3"/>
      <c r="W273" s="3"/>
      <c r="X273" s="3"/>
      <c r="Y273" s="3"/>
      <c r="Z273" s="3"/>
      <c r="AA273" s="3"/>
      <c r="AB273" s="3"/>
      <c r="AC273" s="4"/>
    </row>
    <row r="274" spans="1:29" s="62" customFormat="1" x14ac:dyDescent="0.25">
      <c r="A274" s="78"/>
      <c r="B274" s="79" t="s">
        <v>2</v>
      </c>
      <c r="C274" s="77"/>
      <c r="D274" s="191"/>
      <c r="E274" s="77"/>
      <c r="F274" s="77"/>
      <c r="G274" s="77"/>
      <c r="H274" s="80"/>
      <c r="I274" s="80"/>
      <c r="J274" s="80"/>
      <c r="K274" s="80"/>
      <c r="L274" s="81"/>
      <c r="M274" s="81"/>
      <c r="N274" s="83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  <c r="AB274" s="80"/>
      <c r="AC274" s="82"/>
    </row>
    <row r="275" spans="1:29" x14ac:dyDescent="0.25">
      <c r="A275" s="58"/>
      <c r="B275" s="30"/>
      <c r="C275" s="59"/>
      <c r="D275" s="74"/>
      <c r="E275" s="59"/>
      <c r="F275" s="59"/>
      <c r="G275" s="59"/>
      <c r="H275" s="34"/>
      <c r="I275" s="34"/>
      <c r="J275" s="34"/>
      <c r="K275" s="34"/>
      <c r="L275" s="60"/>
      <c r="M275" s="60"/>
      <c r="N275" s="69"/>
      <c r="O275" s="1"/>
      <c r="P275" s="2"/>
      <c r="Q275" s="2"/>
      <c r="R275" s="2"/>
      <c r="S275" s="2"/>
      <c r="T275" s="3"/>
      <c r="U275" s="3"/>
      <c r="V275" s="3"/>
      <c r="W275" s="3"/>
      <c r="X275" s="3"/>
      <c r="Y275" s="3"/>
      <c r="Z275" s="3"/>
      <c r="AA275" s="3"/>
      <c r="AB275" s="3"/>
      <c r="AC275" s="4"/>
    </row>
    <row r="276" spans="1:29" s="62" customFormat="1" x14ac:dyDescent="0.25">
      <c r="A276" s="78"/>
      <c r="B276" s="79" t="s">
        <v>3</v>
      </c>
      <c r="C276" s="77"/>
      <c r="D276" s="191"/>
      <c r="E276" s="77"/>
      <c r="F276" s="77"/>
      <c r="G276" s="77"/>
      <c r="H276" s="80"/>
      <c r="I276" s="80"/>
      <c r="J276" s="80"/>
      <c r="K276" s="80"/>
      <c r="L276" s="81"/>
      <c r="M276" s="81"/>
      <c r="N276" s="83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82"/>
    </row>
    <row r="277" spans="1:29" x14ac:dyDescent="0.25">
      <c r="A277" s="58"/>
      <c r="B277" s="30"/>
      <c r="C277" s="59"/>
      <c r="D277" s="74"/>
      <c r="E277" s="59"/>
      <c r="F277" s="59"/>
      <c r="G277" s="59"/>
      <c r="H277" s="34"/>
      <c r="I277" s="34"/>
      <c r="J277" s="34"/>
      <c r="K277" s="34"/>
      <c r="L277" s="60"/>
      <c r="M277" s="60"/>
      <c r="N277" s="69"/>
      <c r="O277" s="1"/>
      <c r="P277" s="2"/>
      <c r="Q277" s="2"/>
      <c r="R277" s="2"/>
      <c r="S277" s="2"/>
      <c r="T277" s="3"/>
      <c r="U277" s="3"/>
      <c r="V277" s="3"/>
      <c r="W277" s="3"/>
      <c r="X277" s="3"/>
      <c r="Y277" s="3"/>
      <c r="Z277" s="3"/>
      <c r="AA277" s="3"/>
      <c r="AB277" s="3"/>
      <c r="AC277" s="4"/>
    </row>
    <row r="278" spans="1:29" x14ac:dyDescent="0.25">
      <c r="A278" s="46"/>
      <c r="B278" s="48" t="s">
        <v>10</v>
      </c>
      <c r="C278" s="42"/>
      <c r="D278" s="189"/>
      <c r="E278" s="42"/>
      <c r="F278" s="42"/>
      <c r="G278" s="42"/>
      <c r="H278" s="48"/>
      <c r="I278" s="48"/>
      <c r="J278" s="48"/>
      <c r="K278" s="48"/>
      <c r="L278" s="44"/>
      <c r="M278" s="44"/>
      <c r="N278" s="48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  <c r="AC278" s="49"/>
    </row>
    <row r="279" spans="1:29" s="62" customFormat="1" x14ac:dyDescent="0.25">
      <c r="A279" s="78"/>
      <c r="B279" s="79" t="s">
        <v>1</v>
      </c>
      <c r="C279" s="77"/>
      <c r="D279" s="191"/>
      <c r="E279" s="77"/>
      <c r="F279" s="77"/>
      <c r="G279" s="77"/>
      <c r="H279" s="80"/>
      <c r="I279" s="80"/>
      <c r="J279" s="80"/>
      <c r="K279" s="80"/>
      <c r="L279" s="81"/>
      <c r="M279" s="81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  <c r="AA279" s="80"/>
      <c r="AB279" s="80"/>
      <c r="AC279" s="82"/>
    </row>
    <row r="280" spans="1:29" x14ac:dyDescent="0.25">
      <c r="A280" s="58"/>
      <c r="B280" s="30"/>
      <c r="C280" s="59"/>
      <c r="D280" s="74"/>
      <c r="E280" s="59"/>
      <c r="F280" s="59"/>
      <c r="G280" s="59"/>
      <c r="H280" s="34"/>
      <c r="I280" s="34"/>
      <c r="J280" s="34"/>
      <c r="K280" s="34"/>
      <c r="L280" s="60"/>
      <c r="M280" s="60"/>
      <c r="N280" s="69"/>
      <c r="O280" s="1"/>
      <c r="P280" s="2"/>
      <c r="Q280" s="2"/>
      <c r="R280" s="2"/>
      <c r="S280" s="2"/>
      <c r="T280" s="3"/>
      <c r="U280" s="3"/>
      <c r="V280" s="3"/>
      <c r="W280" s="3"/>
      <c r="X280" s="3"/>
      <c r="Y280" s="3"/>
      <c r="Z280" s="3"/>
      <c r="AA280" s="3"/>
      <c r="AB280" s="3"/>
      <c r="AC280" s="4"/>
    </row>
    <row r="281" spans="1:29" s="62" customFormat="1" x14ac:dyDescent="0.25">
      <c r="A281" s="78"/>
      <c r="B281" s="79" t="s">
        <v>2</v>
      </c>
      <c r="C281" s="77"/>
      <c r="D281" s="191"/>
      <c r="E281" s="77"/>
      <c r="F281" s="77"/>
      <c r="G281" s="77"/>
      <c r="H281" s="80"/>
      <c r="I281" s="80"/>
      <c r="J281" s="80"/>
      <c r="K281" s="80"/>
      <c r="L281" s="81"/>
      <c r="M281" s="81"/>
      <c r="N281" s="83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  <c r="AA281" s="80"/>
      <c r="AB281" s="80"/>
      <c r="AC281" s="82"/>
    </row>
    <row r="282" spans="1:29" x14ac:dyDescent="0.25">
      <c r="A282" s="58"/>
      <c r="B282" s="30"/>
      <c r="C282" s="59"/>
      <c r="D282" s="74"/>
      <c r="E282" s="59"/>
      <c r="F282" s="59"/>
      <c r="G282" s="59"/>
      <c r="H282" s="34"/>
      <c r="I282" s="34"/>
      <c r="J282" s="34"/>
      <c r="K282" s="34"/>
      <c r="L282" s="60"/>
      <c r="M282" s="60"/>
      <c r="N282" s="69"/>
      <c r="O282" s="1"/>
      <c r="P282" s="2"/>
      <c r="Q282" s="2"/>
      <c r="R282" s="2"/>
      <c r="S282" s="2"/>
      <c r="T282" s="3"/>
      <c r="U282" s="3"/>
      <c r="V282" s="3"/>
      <c r="W282" s="3"/>
      <c r="X282" s="3"/>
      <c r="Y282" s="3"/>
      <c r="Z282" s="3"/>
      <c r="AA282" s="3"/>
      <c r="AB282" s="3"/>
      <c r="AC282" s="4"/>
    </row>
    <row r="283" spans="1:29" s="62" customFormat="1" x14ac:dyDescent="0.25">
      <c r="A283" s="78"/>
      <c r="B283" s="79" t="s">
        <v>3</v>
      </c>
      <c r="C283" s="77"/>
      <c r="D283" s="191"/>
      <c r="E283" s="77"/>
      <c r="F283" s="77"/>
      <c r="G283" s="77"/>
      <c r="H283" s="80"/>
      <c r="I283" s="80"/>
      <c r="J283" s="80"/>
      <c r="K283" s="80"/>
      <c r="L283" s="81"/>
      <c r="M283" s="81"/>
      <c r="N283" s="83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  <c r="AA283" s="80"/>
      <c r="AB283" s="80"/>
      <c r="AC283" s="82"/>
    </row>
    <row r="284" spans="1:29" x14ac:dyDescent="0.25">
      <c r="A284" s="58"/>
      <c r="B284" s="30"/>
      <c r="C284" s="59"/>
      <c r="D284" s="74"/>
      <c r="E284" s="59"/>
      <c r="F284" s="59"/>
      <c r="G284" s="59"/>
      <c r="H284" s="34"/>
      <c r="I284" s="34"/>
      <c r="J284" s="69"/>
      <c r="K284" s="69"/>
      <c r="L284" s="84"/>
      <c r="M284" s="84"/>
      <c r="N284" s="69"/>
      <c r="O284" s="1"/>
      <c r="P284" s="2"/>
      <c r="Q284" s="2"/>
      <c r="R284" s="2"/>
      <c r="S284" s="2"/>
      <c r="T284" s="3"/>
      <c r="U284" s="3"/>
      <c r="V284" s="3"/>
      <c r="W284" s="3"/>
      <c r="X284" s="3"/>
      <c r="Y284" s="3"/>
      <c r="Z284" s="3"/>
      <c r="AA284" s="3"/>
      <c r="AB284" s="3"/>
      <c r="AC284" s="4"/>
    </row>
    <row r="285" spans="1:29" x14ac:dyDescent="0.25">
      <c r="A285" s="46"/>
      <c r="B285" s="48" t="s">
        <v>11</v>
      </c>
      <c r="C285" s="42"/>
      <c r="D285" s="189"/>
      <c r="E285" s="42"/>
      <c r="F285" s="42"/>
      <c r="G285" s="42"/>
      <c r="H285" s="48"/>
      <c r="I285" s="48"/>
      <c r="J285" s="85"/>
      <c r="K285" s="85"/>
      <c r="L285" s="86"/>
      <c r="M285" s="86"/>
      <c r="N285" s="85"/>
      <c r="O285" s="48"/>
      <c r="P285" s="48"/>
      <c r="Q285" s="48"/>
      <c r="R285" s="48"/>
      <c r="S285" s="48"/>
      <c r="T285" s="48"/>
      <c r="U285" s="48"/>
      <c r="V285" s="48"/>
      <c r="W285" s="48"/>
      <c r="X285" s="48"/>
      <c r="Y285" s="48"/>
      <c r="Z285" s="48"/>
      <c r="AA285" s="48"/>
      <c r="AB285" s="48"/>
      <c r="AC285" s="49"/>
    </row>
    <row r="286" spans="1:29" s="62" customFormat="1" x14ac:dyDescent="0.25">
      <c r="A286" s="78"/>
      <c r="B286" s="79" t="s">
        <v>1</v>
      </c>
      <c r="C286" s="77"/>
      <c r="D286" s="191"/>
      <c r="E286" s="77"/>
      <c r="F286" s="77"/>
      <c r="G286" s="77"/>
      <c r="H286" s="80"/>
      <c r="I286" s="80"/>
      <c r="J286" s="83"/>
      <c r="K286" s="83"/>
      <c r="L286" s="87"/>
      <c r="M286" s="87"/>
      <c r="N286" s="83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  <c r="AA286" s="80"/>
      <c r="AB286" s="80"/>
      <c r="AC286" s="82"/>
    </row>
    <row r="287" spans="1:29" x14ac:dyDescent="0.25">
      <c r="A287" s="58"/>
      <c r="B287" s="30"/>
      <c r="C287" s="59"/>
      <c r="D287" s="74"/>
      <c r="E287" s="59"/>
      <c r="F287" s="59"/>
      <c r="G287" s="59"/>
      <c r="H287" s="34"/>
      <c r="I287" s="34"/>
      <c r="J287" s="69"/>
      <c r="K287" s="69"/>
      <c r="L287" s="84"/>
      <c r="M287" s="84"/>
      <c r="N287" s="69"/>
      <c r="O287" s="1"/>
      <c r="P287" s="2"/>
      <c r="Q287" s="2"/>
      <c r="R287" s="2"/>
      <c r="S287" s="2"/>
      <c r="T287" s="3"/>
      <c r="U287" s="3"/>
      <c r="V287" s="3"/>
      <c r="W287" s="3"/>
      <c r="X287" s="3"/>
      <c r="Y287" s="3"/>
      <c r="Z287" s="3"/>
      <c r="AA287" s="3"/>
      <c r="AB287" s="3"/>
      <c r="AC287" s="4"/>
    </row>
    <row r="288" spans="1:29" s="62" customFormat="1" x14ac:dyDescent="0.25">
      <c r="A288" s="78"/>
      <c r="B288" s="79" t="s">
        <v>2</v>
      </c>
      <c r="C288" s="77"/>
      <c r="D288" s="191"/>
      <c r="E288" s="77"/>
      <c r="F288" s="77"/>
      <c r="G288" s="77"/>
      <c r="H288" s="80"/>
      <c r="I288" s="80"/>
      <c r="J288" s="83"/>
      <c r="K288" s="83"/>
      <c r="L288" s="87"/>
      <c r="M288" s="87"/>
      <c r="N288" s="83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  <c r="AA288" s="80"/>
      <c r="AB288" s="80"/>
      <c r="AC288" s="82"/>
    </row>
    <row r="289" spans="1:29" x14ac:dyDescent="0.25">
      <c r="A289" s="58"/>
      <c r="B289" s="30"/>
      <c r="C289" s="59"/>
      <c r="D289" s="74"/>
      <c r="E289" s="59"/>
      <c r="F289" s="59"/>
      <c r="G289" s="59"/>
      <c r="H289" s="34"/>
      <c r="I289" s="34"/>
      <c r="J289" s="69"/>
      <c r="K289" s="69"/>
      <c r="L289" s="84"/>
      <c r="M289" s="84"/>
      <c r="N289" s="69"/>
      <c r="O289" s="1"/>
      <c r="P289" s="2"/>
      <c r="Q289" s="2"/>
      <c r="R289" s="2"/>
      <c r="S289" s="2"/>
      <c r="T289" s="3"/>
      <c r="U289" s="3"/>
      <c r="V289" s="3"/>
      <c r="W289" s="3"/>
      <c r="X289" s="3"/>
      <c r="Y289" s="3"/>
      <c r="Z289" s="3"/>
      <c r="AA289" s="3"/>
      <c r="AB289" s="3"/>
      <c r="AC289" s="4"/>
    </row>
    <row r="290" spans="1:29" s="62" customFormat="1" x14ac:dyDescent="0.25">
      <c r="A290" s="78"/>
      <c r="B290" s="79" t="s">
        <v>3</v>
      </c>
      <c r="C290" s="77"/>
      <c r="D290" s="191"/>
      <c r="E290" s="77"/>
      <c r="F290" s="77"/>
      <c r="G290" s="77"/>
      <c r="H290" s="80"/>
      <c r="I290" s="80"/>
      <c r="J290" s="83"/>
      <c r="K290" s="83"/>
      <c r="L290" s="87"/>
      <c r="M290" s="87"/>
      <c r="N290" s="83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  <c r="AA290" s="80"/>
      <c r="AB290" s="80"/>
      <c r="AC290" s="82"/>
    </row>
    <row r="291" spans="1:29" ht="15.75" thickBot="1" x14ac:dyDescent="0.3">
      <c r="A291" s="58"/>
      <c r="B291" s="30"/>
      <c r="C291" s="59"/>
      <c r="D291" s="74"/>
      <c r="E291" s="59"/>
      <c r="F291" s="59"/>
      <c r="G291" s="59"/>
      <c r="H291" s="34"/>
      <c r="I291" s="34"/>
      <c r="J291" s="69"/>
      <c r="K291" s="69"/>
      <c r="L291" s="84"/>
      <c r="M291" s="84"/>
      <c r="N291" s="69"/>
      <c r="O291" s="1"/>
      <c r="P291" s="2"/>
      <c r="Q291" s="2"/>
      <c r="R291" s="2"/>
      <c r="S291" s="2"/>
      <c r="T291" s="3"/>
      <c r="U291" s="3"/>
      <c r="V291" s="3"/>
      <c r="W291" s="3"/>
      <c r="X291" s="3"/>
      <c r="Y291" s="3"/>
      <c r="Z291" s="3"/>
      <c r="AA291" s="3"/>
      <c r="AB291" s="3"/>
      <c r="AC291" s="17"/>
    </row>
    <row r="292" spans="1:29" s="91" customFormat="1" ht="15.75" thickBot="1" x14ac:dyDescent="0.3">
      <c r="A292" s="88"/>
      <c r="B292" s="89" t="s">
        <v>0</v>
      </c>
      <c r="C292" s="89"/>
      <c r="D292" s="183"/>
      <c r="E292" s="89"/>
      <c r="F292" s="89"/>
      <c r="G292" s="89"/>
      <c r="H292" s="89"/>
      <c r="I292" s="89"/>
      <c r="J292" s="89">
        <f>SUM(J257:J291)</f>
        <v>1636005.85</v>
      </c>
      <c r="K292" s="89">
        <f>Batyk!K201+Pakod!K201+Zalabér!K200+Zalaszentgrót!K267+Zalavég!K201+Tekenye!K55+Türje!K72</f>
        <v>41446</v>
      </c>
      <c r="L292" s="89"/>
      <c r="M292" s="89"/>
      <c r="N292" s="90"/>
      <c r="O292" s="13">
        <f t="shared" ref="O292:AC292" si="42">SUM(O12:O291)</f>
        <v>20761.25</v>
      </c>
      <c r="P292" s="166">
        <f t="shared" si="42"/>
        <v>237912.9</v>
      </c>
      <c r="Q292" s="166">
        <f t="shared" si="42"/>
        <v>164166.9</v>
      </c>
      <c r="R292" s="166">
        <f t="shared" si="42"/>
        <v>161457.9</v>
      </c>
      <c r="S292" s="166">
        <f t="shared" si="42"/>
        <v>130811.9</v>
      </c>
      <c r="T292" s="26">
        <f t="shared" si="42"/>
        <v>79994.899999999994</v>
      </c>
      <c r="U292" s="26">
        <f t="shared" si="42"/>
        <v>83255.899999999994</v>
      </c>
      <c r="V292" s="26">
        <f t="shared" si="42"/>
        <v>98347.9</v>
      </c>
      <c r="W292" s="26">
        <f t="shared" si="42"/>
        <v>99750.9</v>
      </c>
      <c r="X292" s="26">
        <f t="shared" si="42"/>
        <v>122510.9</v>
      </c>
      <c r="Y292" s="26">
        <f t="shared" si="42"/>
        <v>113186.9</v>
      </c>
      <c r="Z292" s="26">
        <f t="shared" si="42"/>
        <v>94032.9</v>
      </c>
      <c r="AA292" s="26">
        <f t="shared" si="42"/>
        <v>76300.899999999994</v>
      </c>
      <c r="AB292" s="26">
        <f t="shared" si="42"/>
        <v>74256.899999999994</v>
      </c>
      <c r="AC292" s="98">
        <f t="shared" si="42"/>
        <v>79256.899999999994</v>
      </c>
    </row>
    <row r="293" spans="1:29" ht="15.75" x14ac:dyDescent="0.25">
      <c r="K293" s="92" t="s">
        <v>265</v>
      </c>
    </row>
    <row r="294" spans="1:29" s="28" customFormat="1" ht="15.75" x14ac:dyDescent="0.25">
      <c r="D294" s="185"/>
      <c r="K294" s="93"/>
    </row>
    <row r="295" spans="1:29" s="28" customFormat="1" ht="60" x14ac:dyDescent="0.25">
      <c r="A295" s="5"/>
      <c r="B295" s="6" t="s">
        <v>186</v>
      </c>
      <c r="C295" s="6" t="s">
        <v>55</v>
      </c>
      <c r="D295" s="201" t="s">
        <v>187</v>
      </c>
      <c r="K295" s="93"/>
    </row>
    <row r="296" spans="1:29" s="28" customFormat="1" ht="15.75" x14ac:dyDescent="0.25">
      <c r="A296" s="339" t="s">
        <v>56</v>
      </c>
      <c r="B296" s="341">
        <f>SUM(O292)</f>
        <v>20761.25</v>
      </c>
      <c r="C296" s="205">
        <f>Batyk!C205+Pakod!C205+Türje!C76+Zalabér!C204+Zalaszentgrót!C271+Zalavég!C205</f>
        <v>25618</v>
      </c>
      <c r="D296" s="178" t="s">
        <v>266</v>
      </c>
      <c r="K296" s="93"/>
    </row>
    <row r="297" spans="1:29" s="28" customFormat="1" ht="30" x14ac:dyDescent="0.25">
      <c r="A297" s="340"/>
      <c r="B297" s="342"/>
      <c r="C297" s="338">
        <f>Batyk!C206+Pakod!C206+Zalabér!C205+Zalaszentgrót!C272+Zalavég!C206+Türje!C77</f>
        <v>15828</v>
      </c>
      <c r="D297" s="178" t="s">
        <v>288</v>
      </c>
      <c r="K297" s="93"/>
    </row>
    <row r="298" spans="1:29" s="28" customFormat="1" ht="15.75" x14ac:dyDescent="0.25">
      <c r="A298" s="7" t="s">
        <v>57</v>
      </c>
      <c r="B298" s="8">
        <f>SUM(P292:S292)</f>
        <v>694349.6</v>
      </c>
      <c r="C298" s="205">
        <f>Batyk!C207+Pakod!C207+Türje!C78+Zalabér!C206+Zalaszentgrót!C273+Zalavég!C207</f>
        <v>102472</v>
      </c>
      <c r="D298" s="178" t="s">
        <v>267</v>
      </c>
      <c r="K298" s="93"/>
    </row>
    <row r="299" spans="1:29" s="28" customFormat="1" ht="15.75" thickBot="1" x14ac:dyDescent="0.3">
      <c r="A299" s="9" t="s">
        <v>58</v>
      </c>
      <c r="B299" s="10">
        <f>SUM(T292:AC292)</f>
        <v>920895.00000000012</v>
      </c>
      <c r="C299" s="205">
        <f>Batyk!C208+Pakod!C208+Türje!C79+Zalabér!C207+Zalaszentgrót!C274+Zalavég!C208</f>
        <v>256180</v>
      </c>
      <c r="D299" s="186" t="s">
        <v>268</v>
      </c>
    </row>
    <row r="300" spans="1:29" s="28" customFormat="1" x14ac:dyDescent="0.25">
      <c r="A300" s="11"/>
      <c r="B300" s="12"/>
      <c r="C300" s="304"/>
      <c r="D300" s="185"/>
    </row>
    <row r="303" spans="1:29" ht="30" x14ac:dyDescent="0.25">
      <c r="B303" s="94" t="s">
        <v>16</v>
      </c>
    </row>
    <row r="304" spans="1:29" ht="120" x14ac:dyDescent="0.25">
      <c r="B304" s="95" t="s">
        <v>15</v>
      </c>
    </row>
    <row r="305" spans="2:2" ht="75" x14ac:dyDescent="0.25">
      <c r="B305" s="95" t="s">
        <v>19</v>
      </c>
    </row>
    <row r="306" spans="2:2" ht="90" x14ac:dyDescent="0.25">
      <c r="B306" s="95" t="s">
        <v>17</v>
      </c>
    </row>
    <row r="307" spans="2:2" ht="60" x14ac:dyDescent="0.25">
      <c r="B307" s="95" t="s">
        <v>18</v>
      </c>
    </row>
    <row r="309" spans="2:2" x14ac:dyDescent="0.25">
      <c r="B309" s="96" t="s">
        <v>168</v>
      </c>
    </row>
    <row r="310" spans="2:2" x14ac:dyDescent="0.25">
      <c r="B310" s="27" t="s">
        <v>24</v>
      </c>
    </row>
    <row r="311" spans="2:2" x14ac:dyDescent="0.25">
      <c r="B311" s="27" t="s">
        <v>25</v>
      </c>
    </row>
    <row r="312" spans="2:2" x14ac:dyDescent="0.25">
      <c r="B312" s="27" t="s">
        <v>26</v>
      </c>
    </row>
    <row r="313" spans="2:2" x14ac:dyDescent="0.25">
      <c r="B313" s="27" t="s">
        <v>27</v>
      </c>
    </row>
    <row r="314" spans="2:2" x14ac:dyDescent="0.25">
      <c r="B314" s="27" t="s">
        <v>28</v>
      </c>
    </row>
    <row r="315" spans="2:2" x14ac:dyDescent="0.25">
      <c r="B315" s="27" t="s">
        <v>29</v>
      </c>
    </row>
    <row r="317" spans="2:2" x14ac:dyDescent="0.25">
      <c r="B317" s="96" t="s">
        <v>169</v>
      </c>
    </row>
    <row r="318" spans="2:2" x14ac:dyDescent="0.25">
      <c r="B318" s="27" t="s">
        <v>21</v>
      </c>
    </row>
    <row r="319" spans="2:2" x14ac:dyDescent="0.25">
      <c r="B319" s="27" t="s">
        <v>22</v>
      </c>
    </row>
    <row r="320" spans="2:2" x14ac:dyDescent="0.25">
      <c r="B320" s="27" t="s">
        <v>23</v>
      </c>
    </row>
  </sheetData>
  <mergeCells count="50">
    <mergeCell ref="A4:J4"/>
    <mergeCell ref="K4:Q4"/>
    <mergeCell ref="R4:AC4"/>
    <mergeCell ref="A5:J5"/>
    <mergeCell ref="K5:Q5"/>
    <mergeCell ref="R5:AC5"/>
    <mergeCell ref="O9:AC9"/>
    <mergeCell ref="H9:H11"/>
    <mergeCell ref="J10:J11"/>
    <mergeCell ref="T10:T11"/>
    <mergeCell ref="F10:F11"/>
    <mergeCell ref="G10:G11"/>
    <mergeCell ref="Z10:Z11"/>
    <mergeCell ref="V10:V11"/>
    <mergeCell ref="W10:W11"/>
    <mergeCell ref="X10:X11"/>
    <mergeCell ref="Y10:Y11"/>
    <mergeCell ref="P10:P11"/>
    <mergeCell ref="A296:A297"/>
    <mergeCell ref="B296:B297"/>
    <mergeCell ref="L9:M9"/>
    <mergeCell ref="L10:L11"/>
    <mergeCell ref="N10:N11"/>
    <mergeCell ref="A9:A11"/>
    <mergeCell ref="B9:D10"/>
    <mergeCell ref="E9:G9"/>
    <mergeCell ref="I9:I11"/>
    <mergeCell ref="K9:K11"/>
    <mergeCell ref="M10:M11"/>
    <mergeCell ref="A1:AC1"/>
    <mergeCell ref="A2:AC2"/>
    <mergeCell ref="A3:J3"/>
    <mergeCell ref="K3:Q3"/>
    <mergeCell ref="R3:AC3"/>
    <mergeCell ref="AC10:AC11"/>
    <mergeCell ref="AA10:AA11"/>
    <mergeCell ref="A6:J6"/>
    <mergeCell ref="K6:Q6"/>
    <mergeCell ref="Q10:Q11"/>
    <mergeCell ref="R6:AC6"/>
    <mergeCell ref="AB10:AB11"/>
    <mergeCell ref="U10:U11"/>
    <mergeCell ref="E10:E11"/>
    <mergeCell ref="O10:O11"/>
    <mergeCell ref="A7:J7"/>
    <mergeCell ref="K7:Q7"/>
    <mergeCell ref="R7:AC7"/>
    <mergeCell ref="A8:AC8"/>
    <mergeCell ref="R10:R11"/>
    <mergeCell ref="S10:S11"/>
  </mergeCells>
  <pageMargins left="0.70866141732283472" right="0.70866141732283472" top="0.74803149606299213" bottom="0.74803149606299213" header="0.31496062992125984" footer="0.31496062992125984"/>
  <pageSetup paperSize="8" scale="3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Batyk</vt:lpstr>
      <vt:lpstr>Pakod</vt:lpstr>
      <vt:lpstr>Zalabér</vt:lpstr>
      <vt:lpstr>Zalaszentgrót</vt:lpstr>
      <vt:lpstr>Zalavég</vt:lpstr>
      <vt:lpstr>Tekenye</vt:lpstr>
      <vt:lpstr>Türje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Borsuk Mária</cp:lastModifiedBy>
  <cp:lastPrinted>2016-07-29T10:07:03Z</cp:lastPrinted>
  <dcterms:created xsi:type="dcterms:W3CDTF">2014-07-08T06:33:44Z</dcterms:created>
  <dcterms:modified xsi:type="dcterms:W3CDTF">2024-06-24T12:28:31Z</dcterms:modified>
  <cp:category>települések</cp:category>
</cp:coreProperties>
</file>